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<sst xmlns="http://schemas.openxmlformats.org/spreadsheetml/2006/main" count="711" uniqueCount="166">
  <si>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</si>
  <si>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</si>
  <si>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</si>
  <si>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</si>
  <si>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</si>
  <si>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</si>
  <si>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</si>
  <si>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</si>
  <si>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</si>
  <si>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</si>
  <si>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</si>
  <si>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</si>
  <si>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</si>
  <si>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</si>
  <si>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</si>
  <si>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</si>
  <si>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</si>
  <si>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</si>
  <si>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</si>
  <si>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</si>
  <si>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</si>
  <si>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</si>
  <si>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</si>
  <si>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</si>
  <si>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</si>
  <si>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</si>
  <si>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</si>
  <si>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</si>
  <si>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</si>
  <si>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</si>
  <si>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</si>
  <si>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</si>
  <si>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</si>
  <si>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</si>
  <si>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</si>
  <si>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</si>
  <si>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</si>
  <si>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</si>
  <si>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</si>
  <si>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</si>
  <si>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</si>
  <si>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</si>
  <si>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</si>
  <si>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</si>
  <si>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</si>
  <si>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</si>
  <si>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</si>
  <si>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</si>
  <si>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</si>
  <si>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</si>
  <si>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</si>
  <si>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</si>
  <si>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</si>
  <si>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</si>
  <si>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</si>
  <si>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</si>
  <si>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</si>
  <si>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</si>
  <si>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</si>
  <si>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</si>
  <si>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</si>
  <si>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</si>
  <si>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</si>
  <si>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</si>
  <si>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</si>
  <si>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</si>
  <si>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</si>
  <si>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</si>
  <si>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</si>
  <si>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</si>
  <si>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</si>
  <si>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</si>
  <si>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</si>
  <si>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</si>
  <si>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</si>
  <si>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</si>
  <si>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</si>
  <si>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</si>
  <si>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</si>
  <si>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</si>
  <si>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</si>
  <si>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</si>
  <si>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</si>
  <si>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</si>
  <si>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</si>
  <si>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</si>
  <si>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</si>
  <si>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</si>
  <si>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</si>
  <si>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</si>
  <si>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</si>
  <si>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</si>
  <si>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</si>
  <si>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</si>
  <si>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</si>
  <si>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</si>
  <si>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</si>
  <si>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</si>
  <si>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</si>
  <si>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</si>
  <si>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</si>
  <si>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</si>
  <si>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</si>
  <si>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</si>
  <si>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</si>
  <si>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</si>
  <si>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</si>
  <si>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</si>
  <si>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</si>
  <si>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</si>
  <si>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</si>
  <si>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</si>
  <si>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</si>
  <si>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</si>
  <si>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</si>
  <si>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</si>
  <si>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</si>
  <si>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</si>
  <si>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</si>
  <si>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</si>
  <si>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</si>
  <si>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</si>
  <si>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</si>
  <si>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</si>
  <si>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</si>
  <si>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</si>
  <si>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</si>
  <si>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</si>
  <si>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</si>
  <si>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</si>
  <si>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</si>
  <si>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</si>
  <si>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</si>
  <si>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</si>
  <si>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</si>
  <si>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</si>
  <si>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</si>
  <si>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</si>
  <si>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</si>
  <si>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</si>
  <si>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</si>
  <si>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</si>
  <si>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</si>
  <si>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</si>
  <si>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</si>
  <si>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</si>
  <si>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</si>
  <si>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</si>
  <si>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</si>
  <si>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</si>
  <si>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</si>
  <si>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</si>
  <si>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</si>
  <si>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</si>
  <si>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</si>
  <si>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</si>
  <si>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</si>
  <si>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</si>
  <si>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</si>
  <si>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</si>
  <si>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</si>
  <si>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</si>
  <si>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</si>
  <si>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</si>
  <si>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435</t>
  </si>
  <si>
    <t xml:space="preserve">  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</si>
</sst>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178.5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12.346472379606709</v>
      </c>
      <c r="C41" s="2">
        <f aca="true" t="shared" si="0" ref="C41:C55">($B$41*H41+$B$42*J41+$B$43*L41+$B$44*N41+$B$45*P41+$B$46*R41+$B$47*T41+$B$48*V41)/100</f>
        <v>-4.9553012367132155E-08</v>
      </c>
      <c r="D41" s="2">
        <f aca="true" t="shared" si="1" ref="D41:D55">($B$41*I41+$B$42*K41+$B$43*M41+$B$44*O41+$B$45*Q41+$B$46*S41+$B$47*U41+$B$48*W41)/100</f>
        <v>-4.176894554872498E-08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2.7108845451286783</v>
      </c>
      <c r="C42" s="2">
        <f t="shared" si="0"/>
        <v>-1.892774013934564E-10</v>
      </c>
      <c r="D42" s="2">
        <f t="shared" si="1"/>
        <v>-7.054876412744235E-08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-0.7577146183887464</v>
      </c>
      <c r="C43" s="2">
        <f t="shared" si="0"/>
        <v>0.594307938662297</v>
      </c>
      <c r="D43" s="2">
        <f t="shared" si="1"/>
        <v>-0.5063334225800655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18.21375649559107</v>
      </c>
      <c r="C44" s="2">
        <f t="shared" si="0"/>
        <v>0.0009949412168909716</v>
      </c>
      <c r="D44" s="2">
        <f t="shared" si="1"/>
        <v>0.18255991709967476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12.346472379606709</v>
      </c>
      <c r="C45" s="2">
        <f t="shared" si="0"/>
        <v>-0.14204719328137455</v>
      </c>
      <c r="D45" s="2">
        <f t="shared" si="1"/>
        <v>-0.11826014553178721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2.7108845451286783</v>
      </c>
      <c r="C46" s="2">
        <f t="shared" si="0"/>
        <v>-0.0013136766691493962</v>
      </c>
      <c r="D46" s="2">
        <f t="shared" si="1"/>
        <v>-0.1270474492618435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-0.7577146183887464</v>
      </c>
      <c r="C47" s="2">
        <f t="shared" si="0"/>
        <v>0.023647642713586027</v>
      </c>
      <c r="D47" s="2">
        <f t="shared" si="1"/>
        <v>-0.02059150051690996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18.21375649559107</v>
      </c>
      <c r="C48" s="2">
        <f t="shared" si="0"/>
        <v>0.00011364261017234419</v>
      </c>
      <c r="D48" s="2">
        <f t="shared" si="1"/>
        <v>0.005235746716785545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-0.002996317570166506</v>
      </c>
      <c r="D49" s="2">
        <f t="shared" si="1"/>
        <v>-0.0023643712901369515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-0.00010559043590185173</v>
      </c>
      <c r="D50" s="2">
        <f t="shared" si="1"/>
        <v>-0.0019528721955733308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0.0002913264373278569</v>
      </c>
      <c r="D51" s="2">
        <f t="shared" si="1"/>
        <v>-0.0002904932697862854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8.07764240105039E-06</v>
      </c>
      <c r="D52" s="2">
        <f t="shared" si="1"/>
        <v>7.663533852910713E-05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-6.944093803351127E-05</v>
      </c>
      <c r="D53" s="2">
        <f t="shared" si="1"/>
        <v>-4.637144717628079E-05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-8.326409733881328E-06</v>
      </c>
      <c r="D54" s="2">
        <f t="shared" si="1"/>
        <v>-7.210295056077816E-05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1.7556727672613015E-05</v>
      </c>
      <c r="D55" s="2">
        <f t="shared" si="1"/>
        <v>-1.8701879873085696E-05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1843</v>
      </c>
      <c r="B3" s="31">
        <v>142.96666666666667</v>
      </c>
      <c r="C3" s="31">
        <v>145.45</v>
      </c>
      <c r="D3" s="31">
        <v>8.709798045277974</v>
      </c>
      <c r="E3" s="31">
        <v>8.884778618777927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1844</v>
      </c>
      <c r="B4" s="36">
        <v>120.02666666666666</v>
      </c>
      <c r="C4" s="36">
        <v>141.4933333333333</v>
      </c>
      <c r="D4" s="36">
        <v>8.975221670416909</v>
      </c>
      <c r="E4" s="36">
        <v>9.256067392443768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1841</v>
      </c>
      <c r="B5" s="41">
        <v>138.99</v>
      </c>
      <c r="C5" s="41">
        <v>155.99</v>
      </c>
      <c r="D5" s="41">
        <v>8.89107740560091</v>
      </c>
      <c r="E5" s="41">
        <v>9.402407225904602</v>
      </c>
      <c r="F5" s="37" t="s">
        <v>71</v>
      </c>
      <c r="I5" s="42">
        <v>2697</v>
      </c>
    </row>
    <row r="6" spans="1:6" s="33" customFormat="1" ht="13.5" thickBot="1">
      <c r="A6" s="43">
        <v>1842</v>
      </c>
      <c r="B6" s="44">
        <v>166.69666666666666</v>
      </c>
      <c r="C6" s="44">
        <v>178.51333333333332</v>
      </c>
      <c r="D6" s="44">
        <v>8.528334546280297</v>
      </c>
      <c r="E6" s="44">
        <v>8.805591268482448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2718</v>
      </c>
      <c r="K15" s="42">
        <v>2695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12.346472379606709</v>
      </c>
      <c r="C19" s="62">
        <v>64.87313904627337</v>
      </c>
      <c r="D19" s="63">
        <v>24.466348052783168</v>
      </c>
      <c r="K19" s="64" t="s">
        <v>93</v>
      </c>
    </row>
    <row r="20" spans="1:11" ht="12.75">
      <c r="A20" s="61" t="s">
        <v>57</v>
      </c>
      <c r="B20" s="62">
        <v>2.7108845451286783</v>
      </c>
      <c r="C20" s="62">
        <v>74.20088454512869</v>
      </c>
      <c r="D20" s="63">
        <v>27.699797835696092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-0.7577146183887464</v>
      </c>
      <c r="C21" s="62">
        <v>98.43895204827791</v>
      </c>
      <c r="D21" s="63">
        <v>35.207842112185595</v>
      </c>
      <c r="F21" s="39" t="s">
        <v>96</v>
      </c>
    </row>
    <row r="22" spans="1:11" ht="16.5" thickBot="1">
      <c r="A22" s="67" t="s">
        <v>59</v>
      </c>
      <c r="B22" s="68">
        <v>18.21375649559107</v>
      </c>
      <c r="C22" s="68">
        <v>93.68042316225774</v>
      </c>
      <c r="D22" s="69">
        <v>34.25291584330244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21.784883225317053</v>
      </c>
      <c r="I23" s="42">
        <v>2724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0.594307938662297</v>
      </c>
      <c r="C27" s="78">
        <v>0.0009949412168909716</v>
      </c>
      <c r="D27" s="78">
        <v>-0.14204719328137455</v>
      </c>
      <c r="E27" s="78">
        <v>-0.0013136766691493962</v>
      </c>
      <c r="F27" s="78">
        <v>0.023647642713586027</v>
      </c>
      <c r="G27" s="78">
        <v>0.00011364261017234419</v>
      </c>
      <c r="H27" s="78">
        <v>-0.002996317570166506</v>
      </c>
      <c r="I27" s="79">
        <v>-0.00010559043590185173</v>
      </c>
    </row>
    <row r="28" spans="1:9" ht="13.5" thickBot="1">
      <c r="A28" s="80" t="s">
        <v>61</v>
      </c>
      <c r="B28" s="81">
        <v>-0.5063334225800655</v>
      </c>
      <c r="C28" s="81">
        <v>0.18255991709967476</v>
      </c>
      <c r="D28" s="81">
        <v>-0.11826014553178721</v>
      </c>
      <c r="E28" s="81">
        <v>-0.1270474492618435</v>
      </c>
      <c r="F28" s="81">
        <v>-0.02059150051690996</v>
      </c>
      <c r="G28" s="81">
        <v>0.005235746716785545</v>
      </c>
      <c r="H28" s="81">
        <v>-0.0023643712901369515</v>
      </c>
      <c r="I28" s="82">
        <v>-0.0019528721955733308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1843</v>
      </c>
      <c r="B39" s="89">
        <v>142.96666666666667</v>
      </c>
      <c r="C39" s="89">
        <v>145.45</v>
      </c>
      <c r="D39" s="89">
        <v>8.709798045277974</v>
      </c>
      <c r="E39" s="89">
        <v>8.884778618777927</v>
      </c>
      <c r="F39" s="90">
        <f>I39*D39/(23678+B39)*1000</f>
        <v>34.25291584330244</v>
      </c>
      <c r="G39" s="91" t="s">
        <v>59</v>
      </c>
      <c r="H39" s="92">
        <f>I39-B39+X39</f>
        <v>18.21375649559107</v>
      </c>
      <c r="I39" s="92">
        <f>(B39+C42-2*X39)*(23678+B39)*E42/((23678+C42)*D39+E42*(23678+B39))</f>
        <v>93.68042316225774</v>
      </c>
      <c r="J39" s="39" t="s">
        <v>73</v>
      </c>
      <c r="K39" s="39">
        <f>(K40*K40+L40*L40+M40*M40+N40*N40+O40*O40+P40*P40+Q40*Q40+R40*R40+S40*S40+T40*T40+U40*U40+V40*V40+W40*W40)</f>
        <v>0.6942394492504632</v>
      </c>
      <c r="M39" s="39" t="s">
        <v>68</v>
      </c>
      <c r="N39" s="39">
        <f>(K44*K44+L44*L44+M44*M44+N44*N44+O44*O44+P44*P44+Q44*Q44+R44*R44+S44*S44+T44*T44+U44*U44+V44*V44+W44*W44)</f>
        <v>0.393367950432406</v>
      </c>
      <c r="X39" s="28">
        <f>(1-$H$2)*1000</f>
        <v>67.5</v>
      </c>
    </row>
    <row r="40" spans="1:24" ht="12.75">
      <c r="A40" s="86">
        <v>1844</v>
      </c>
      <c r="B40" s="89">
        <v>120.02666666666666</v>
      </c>
      <c r="C40" s="89">
        <v>141.4933333333333</v>
      </c>
      <c r="D40" s="89">
        <v>8.975221670416909</v>
      </c>
      <c r="E40" s="89">
        <v>9.256067392443768</v>
      </c>
      <c r="F40" s="90">
        <f>I40*D40/(23678+B40)*1000</f>
        <v>24.466348052783168</v>
      </c>
      <c r="G40" s="91" t="s">
        <v>56</v>
      </c>
      <c r="H40" s="92">
        <f>I40-B40+X40</f>
        <v>12.346472379606709</v>
      </c>
      <c r="I40" s="92">
        <f>(B40+C39-2*X40)*(23678+B40)*E39/((23678+C39)*D40+E39*(23678+B40))</f>
        <v>64.87313904627337</v>
      </c>
      <c r="J40" s="39" t="s">
        <v>62</v>
      </c>
      <c r="K40" s="73">
        <f aca="true" t="shared" si="0" ref="K40:W40">SQRT(K41*K41+K42*K42)</f>
        <v>0.7807531368996681</v>
      </c>
      <c r="L40" s="73">
        <f t="shared" si="0"/>
        <v>0.18256262826620676</v>
      </c>
      <c r="M40" s="73">
        <f t="shared" si="0"/>
        <v>0.18483199706846126</v>
      </c>
      <c r="N40" s="73">
        <f t="shared" si="0"/>
        <v>0.1270542408199418</v>
      </c>
      <c r="O40" s="73">
        <f t="shared" si="0"/>
        <v>0.031356353414377154</v>
      </c>
      <c r="P40" s="73">
        <f t="shared" si="0"/>
        <v>0.005236979885886273</v>
      </c>
      <c r="Q40" s="73">
        <f t="shared" si="0"/>
        <v>0.0038168272922562774</v>
      </c>
      <c r="R40" s="73">
        <f t="shared" si="0"/>
        <v>0.001955724712835972</v>
      </c>
      <c r="S40" s="73">
        <f t="shared" si="0"/>
        <v>0.0004114090821521437</v>
      </c>
      <c r="T40" s="73">
        <f t="shared" si="0"/>
        <v>7.705986905147257E-05</v>
      </c>
      <c r="U40" s="73">
        <f t="shared" si="0"/>
        <v>8.350062866946902E-05</v>
      </c>
      <c r="V40" s="73">
        <f t="shared" si="0"/>
        <v>7.258212299613791E-05</v>
      </c>
      <c r="W40" s="73">
        <f t="shared" si="0"/>
        <v>2.5651491133219206E-05</v>
      </c>
      <c r="X40" s="28">
        <f>(1-$H$2)*1000</f>
        <v>67.5</v>
      </c>
    </row>
    <row r="41" spans="1:24" ht="12.75">
      <c r="A41" s="86">
        <v>1841</v>
      </c>
      <c r="B41" s="89">
        <v>138.99</v>
      </c>
      <c r="C41" s="89">
        <v>155.99</v>
      </c>
      <c r="D41" s="89">
        <v>8.89107740560091</v>
      </c>
      <c r="E41" s="89">
        <v>9.402407225904602</v>
      </c>
      <c r="F41" s="90">
        <f>I41*D41/(23678+B41)*1000</f>
        <v>27.699797835696092</v>
      </c>
      <c r="G41" s="91" t="s">
        <v>57</v>
      </c>
      <c r="H41" s="92">
        <f>I41-B41+X41</f>
        <v>2.7108845451286783</v>
      </c>
      <c r="I41" s="92">
        <f>(B41+C40-2*X41)*(23678+B41)*E40/((23678+C40)*D41+E40*(23678+B41))</f>
        <v>74.20088454512869</v>
      </c>
      <c r="J41" s="39" t="s">
        <v>60</v>
      </c>
      <c r="K41" s="73">
        <f>'calcul config'!C43</f>
        <v>0.594307938662297</v>
      </c>
      <c r="L41" s="73">
        <f>'calcul config'!C44</f>
        <v>0.0009949412168909716</v>
      </c>
      <c r="M41" s="73">
        <f>'calcul config'!C45</f>
        <v>-0.14204719328137455</v>
      </c>
      <c r="N41" s="73">
        <f>'calcul config'!C46</f>
        <v>-0.0013136766691493962</v>
      </c>
      <c r="O41" s="73">
        <f>'calcul config'!C47</f>
        <v>0.023647642713586027</v>
      </c>
      <c r="P41" s="73">
        <f>'calcul config'!C48</f>
        <v>0.00011364261017234419</v>
      </c>
      <c r="Q41" s="73">
        <f>'calcul config'!C49</f>
        <v>-0.002996317570166506</v>
      </c>
      <c r="R41" s="73">
        <f>'calcul config'!C50</f>
        <v>-0.00010559043590185173</v>
      </c>
      <c r="S41" s="73">
        <f>'calcul config'!C51</f>
        <v>0.0002913264373278569</v>
      </c>
      <c r="T41" s="73">
        <f>'calcul config'!C52</f>
        <v>8.07764240105039E-06</v>
      </c>
      <c r="U41" s="73">
        <f>'calcul config'!C53</f>
        <v>-6.944093803351127E-05</v>
      </c>
      <c r="V41" s="73">
        <f>'calcul config'!C54</f>
        <v>-8.326409733881328E-06</v>
      </c>
      <c r="W41" s="73">
        <f>'calcul config'!C55</f>
        <v>1.7556727672613015E-05</v>
      </c>
      <c r="X41" s="28">
        <f>(1-$H$2)*1000</f>
        <v>67.5</v>
      </c>
    </row>
    <row r="42" spans="1:24" ht="12.75">
      <c r="A42" s="86">
        <v>1842</v>
      </c>
      <c r="B42" s="89">
        <v>166.69666666666666</v>
      </c>
      <c r="C42" s="89">
        <v>178.51333333333332</v>
      </c>
      <c r="D42" s="89">
        <v>8.528334546280297</v>
      </c>
      <c r="E42" s="89">
        <v>8.805591268482448</v>
      </c>
      <c r="F42" s="90">
        <f>I42*D42/(23678+B42)*1000</f>
        <v>35.207842112185595</v>
      </c>
      <c r="G42" s="91" t="s">
        <v>58</v>
      </c>
      <c r="H42" s="92">
        <f>I42-B42+X42</f>
        <v>-0.7577146183887464</v>
      </c>
      <c r="I42" s="92">
        <f>(B42+C41-2*X42)*(23678+B42)*E41/((23678+C41)*D42+E41*(23678+B42))</f>
        <v>98.43895204827791</v>
      </c>
      <c r="J42" s="39" t="s">
        <v>61</v>
      </c>
      <c r="K42" s="73">
        <f>'calcul config'!D43</f>
        <v>-0.5063334225800655</v>
      </c>
      <c r="L42" s="73">
        <f>'calcul config'!D44</f>
        <v>0.18255991709967476</v>
      </c>
      <c r="M42" s="73">
        <f>'calcul config'!D45</f>
        <v>-0.11826014553178721</v>
      </c>
      <c r="N42" s="73">
        <f>'calcul config'!D46</f>
        <v>-0.1270474492618435</v>
      </c>
      <c r="O42" s="73">
        <f>'calcul config'!D47</f>
        <v>-0.02059150051690996</v>
      </c>
      <c r="P42" s="73">
        <f>'calcul config'!D48</f>
        <v>0.005235746716785545</v>
      </c>
      <c r="Q42" s="73">
        <f>'calcul config'!D49</f>
        <v>-0.0023643712901369515</v>
      </c>
      <c r="R42" s="73">
        <f>'calcul config'!D50</f>
        <v>-0.0019528721955733308</v>
      </c>
      <c r="S42" s="73">
        <f>'calcul config'!D51</f>
        <v>-0.0002904932697862854</v>
      </c>
      <c r="T42" s="73">
        <f>'calcul config'!D52</f>
        <v>7.663533852910713E-05</v>
      </c>
      <c r="U42" s="73">
        <f>'calcul config'!D53</f>
        <v>-4.637144717628079E-05</v>
      </c>
      <c r="V42" s="73">
        <f>'calcul config'!D54</f>
        <v>-7.210295056077816E-05</v>
      </c>
      <c r="W42" s="73">
        <f>'calcul config'!D55</f>
        <v>-1.8701879873085696E-05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0.5205020912664454</v>
      </c>
      <c r="L44" s="73">
        <f>L40/(L43*1.5)</f>
        <v>0.1738691697773398</v>
      </c>
      <c r="M44" s="73">
        <f aca="true" t="shared" si="1" ref="M44:W44">M40/(M43*1.5)</f>
        <v>0.20536888563162364</v>
      </c>
      <c r="N44" s="73">
        <f t="shared" si="1"/>
        <v>0.16940565442658906</v>
      </c>
      <c r="O44" s="73">
        <f t="shared" si="1"/>
        <v>0.13936157073056515</v>
      </c>
      <c r="P44" s="73">
        <f t="shared" si="1"/>
        <v>0.03491319923924182</v>
      </c>
      <c r="Q44" s="73">
        <f t="shared" si="1"/>
        <v>0.025445515281708513</v>
      </c>
      <c r="R44" s="73">
        <f t="shared" si="1"/>
        <v>0.0043460549174132715</v>
      </c>
      <c r="S44" s="73">
        <f t="shared" si="1"/>
        <v>0.005485454428695248</v>
      </c>
      <c r="T44" s="73">
        <f t="shared" si="1"/>
        <v>0.0010274649206863007</v>
      </c>
      <c r="U44" s="73">
        <f t="shared" si="1"/>
        <v>0.00111334171559292</v>
      </c>
      <c r="V44" s="73">
        <f t="shared" si="1"/>
        <v>0.0009677616399485054</v>
      </c>
      <c r="W44" s="73">
        <f t="shared" si="1"/>
        <v>0.000342019881776256</v>
      </c>
      <c r="X44" s="73"/>
      <c r="Y44" s="73"/>
    </row>
    <row r="45" s="101" customFormat="1" ht="12.75"/>
    <row r="46" spans="1:24" s="101" customFormat="1" ht="12.75">
      <c r="A46" s="101">
        <v>1843</v>
      </c>
      <c r="B46" s="101">
        <v>148.76</v>
      </c>
      <c r="C46" s="101">
        <v>143.56</v>
      </c>
      <c r="D46" s="101">
        <v>8.600837548996784</v>
      </c>
      <c r="E46" s="101">
        <v>8.710224097388416</v>
      </c>
      <c r="F46" s="101">
        <v>28.91510456192396</v>
      </c>
      <c r="G46" s="101" t="s">
        <v>59</v>
      </c>
      <c r="H46" s="101">
        <v>-1.1569573780372053</v>
      </c>
      <c r="I46" s="101">
        <v>80.10304262196279</v>
      </c>
      <c r="J46" s="101" t="s">
        <v>73</v>
      </c>
      <c r="K46" s="101">
        <v>2.6626423739069045</v>
      </c>
      <c r="M46" s="101" t="s">
        <v>68</v>
      </c>
      <c r="N46" s="101">
        <v>1.5970402742793601</v>
      </c>
      <c r="X46" s="101">
        <v>67.5</v>
      </c>
    </row>
    <row r="47" spans="1:24" s="101" customFormat="1" ht="12.75">
      <c r="A47" s="101">
        <v>1841</v>
      </c>
      <c r="B47" s="101">
        <v>151.5800018310547</v>
      </c>
      <c r="C47" s="101">
        <v>151.47999572753906</v>
      </c>
      <c r="D47" s="101">
        <v>8.647488594055176</v>
      </c>
      <c r="E47" s="101">
        <v>9.260199546813965</v>
      </c>
      <c r="F47" s="101">
        <v>29.166418060132155</v>
      </c>
      <c r="G47" s="101" t="s">
        <v>56</v>
      </c>
      <c r="H47" s="101">
        <v>-3.7071299884052564</v>
      </c>
      <c r="I47" s="101">
        <v>80.37287184264943</v>
      </c>
      <c r="J47" s="101" t="s">
        <v>62</v>
      </c>
      <c r="K47" s="101">
        <v>1.4290288307305308</v>
      </c>
      <c r="L47" s="101">
        <v>0.7029860283189076</v>
      </c>
      <c r="M47" s="101">
        <v>0.33830340164302114</v>
      </c>
      <c r="N47" s="101">
        <v>0.0901577497920682</v>
      </c>
      <c r="O47" s="101">
        <v>0.057392613138175716</v>
      </c>
      <c r="P47" s="101">
        <v>0.020166372235641983</v>
      </c>
      <c r="Q47" s="101">
        <v>0.0069859688923501525</v>
      </c>
      <c r="R47" s="101">
        <v>0.0013877420943111192</v>
      </c>
      <c r="S47" s="101">
        <v>0.000752974229712519</v>
      </c>
      <c r="T47" s="101">
        <v>0.000296727351739528</v>
      </c>
      <c r="U47" s="101">
        <v>0.0001528013992964687</v>
      </c>
      <c r="V47" s="101">
        <v>5.15134685155635E-05</v>
      </c>
      <c r="W47" s="101">
        <v>4.6954861356836075E-05</v>
      </c>
      <c r="X47" s="101">
        <v>67.5</v>
      </c>
    </row>
    <row r="48" spans="1:24" s="101" customFormat="1" ht="12.75">
      <c r="A48" s="101">
        <v>1842</v>
      </c>
      <c r="B48" s="101">
        <v>170.47999572753906</v>
      </c>
      <c r="C48" s="101">
        <v>191.17999267578125</v>
      </c>
      <c r="D48" s="101">
        <v>8.467308044433594</v>
      </c>
      <c r="E48" s="101">
        <v>8.704209327697754</v>
      </c>
      <c r="F48" s="101">
        <v>34.68736376684537</v>
      </c>
      <c r="G48" s="101" t="s">
        <v>57</v>
      </c>
      <c r="H48" s="101">
        <v>-5.281778471587913</v>
      </c>
      <c r="I48" s="101">
        <v>97.69821725595115</v>
      </c>
      <c r="J48" s="101" t="s">
        <v>60</v>
      </c>
      <c r="K48" s="101">
        <v>0.1641736621119866</v>
      </c>
      <c r="L48" s="101">
        <v>-0.003824418095917449</v>
      </c>
      <c r="M48" s="101">
        <v>-0.035043668492102824</v>
      </c>
      <c r="N48" s="101">
        <v>-0.0009323129841649337</v>
      </c>
      <c r="O48" s="101">
        <v>0.007208181360363338</v>
      </c>
      <c r="P48" s="101">
        <v>-0.00043769889065283207</v>
      </c>
      <c r="Q48" s="101">
        <v>-0.0005410477478009026</v>
      </c>
      <c r="R48" s="101">
        <v>-7.496956705080478E-05</v>
      </c>
      <c r="S48" s="101">
        <v>0.00014479457094419295</v>
      </c>
      <c r="T48" s="101">
        <v>-3.1173296521621325E-05</v>
      </c>
      <c r="U48" s="101">
        <v>2.903715739293116E-07</v>
      </c>
      <c r="V48" s="101">
        <v>-5.913229417258581E-06</v>
      </c>
      <c r="W48" s="101">
        <v>1.05526053257702E-05</v>
      </c>
      <c r="X48" s="101">
        <v>67.5</v>
      </c>
    </row>
    <row r="49" spans="1:24" s="101" customFormat="1" ht="12.75">
      <c r="A49" s="101">
        <v>1844</v>
      </c>
      <c r="B49" s="101">
        <v>121.26000213623047</v>
      </c>
      <c r="C49" s="101">
        <v>141.16000366210938</v>
      </c>
      <c r="D49" s="101">
        <v>9.02648639678955</v>
      </c>
      <c r="E49" s="101">
        <v>9.20557975769043</v>
      </c>
      <c r="F49" s="101">
        <v>32.98840180867443</v>
      </c>
      <c r="G49" s="101" t="s">
        <v>58</v>
      </c>
      <c r="H49" s="101">
        <v>33.217312977080965</v>
      </c>
      <c r="I49" s="101">
        <v>86.97731511331143</v>
      </c>
      <c r="J49" s="101" t="s">
        <v>61</v>
      </c>
      <c r="K49" s="101">
        <v>1.4195669789509078</v>
      </c>
      <c r="L49" s="101">
        <v>-0.7029756253511351</v>
      </c>
      <c r="M49" s="101">
        <v>0.33648348081570795</v>
      </c>
      <c r="N49" s="101">
        <v>-0.09015292918185593</v>
      </c>
      <c r="O49" s="101">
        <v>0.056938160879189015</v>
      </c>
      <c r="P49" s="101">
        <v>-0.020161621681491625</v>
      </c>
      <c r="Q49" s="101">
        <v>0.0069649859080606604</v>
      </c>
      <c r="R49" s="101">
        <v>-0.0013857155856593468</v>
      </c>
      <c r="S49" s="101">
        <v>0.0007389213238473013</v>
      </c>
      <c r="T49" s="101">
        <v>-0.0002950853213128851</v>
      </c>
      <c r="U49" s="101">
        <v>0.00015280112339674705</v>
      </c>
      <c r="V49" s="101">
        <v>-5.1172953367602505E-05</v>
      </c>
      <c r="W49" s="101">
        <v>4.575370505082866E-05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1843</v>
      </c>
      <c r="B56" s="101">
        <v>139.38</v>
      </c>
      <c r="C56" s="101">
        <v>151.38</v>
      </c>
      <c r="D56" s="101">
        <v>9.018588342083506</v>
      </c>
      <c r="E56" s="101">
        <v>9.199768184499014</v>
      </c>
      <c r="F56" s="101">
        <v>33.76134918888954</v>
      </c>
      <c r="G56" s="101" t="s">
        <v>59</v>
      </c>
      <c r="H56" s="101">
        <v>17.281058520906655</v>
      </c>
      <c r="I56" s="101">
        <v>89.16105852090665</v>
      </c>
      <c r="J56" s="101" t="s">
        <v>73</v>
      </c>
      <c r="K56" s="101">
        <v>1.252038255493144</v>
      </c>
      <c r="M56" s="101" t="s">
        <v>68</v>
      </c>
      <c r="N56" s="101">
        <v>0.715548326145188</v>
      </c>
      <c r="X56" s="101">
        <v>67.5</v>
      </c>
    </row>
    <row r="57" spans="1:24" s="101" customFormat="1" ht="12.75" hidden="1">
      <c r="A57" s="101">
        <v>1844</v>
      </c>
      <c r="B57" s="101">
        <v>132.47999572753906</v>
      </c>
      <c r="C57" s="101">
        <v>144.8800048828125</v>
      </c>
      <c r="D57" s="101">
        <v>8.894283294677734</v>
      </c>
      <c r="E57" s="101">
        <v>9.441876411437988</v>
      </c>
      <c r="F57" s="101">
        <v>28.26132054986837</v>
      </c>
      <c r="G57" s="101" t="s">
        <v>56</v>
      </c>
      <c r="H57" s="101">
        <v>10.677096059513815</v>
      </c>
      <c r="I57" s="101">
        <v>75.65709178705288</v>
      </c>
      <c r="J57" s="101" t="s">
        <v>62</v>
      </c>
      <c r="K57" s="101">
        <v>1.0309055985889046</v>
      </c>
      <c r="L57" s="101">
        <v>0.33340699801418766</v>
      </c>
      <c r="M57" s="101">
        <v>0.24405271096504366</v>
      </c>
      <c r="N57" s="101">
        <v>0.1292848427521306</v>
      </c>
      <c r="O57" s="101">
        <v>0.0414029928834869</v>
      </c>
      <c r="P57" s="101">
        <v>0.009564511932724005</v>
      </c>
      <c r="Q57" s="101">
        <v>0.005039639532749516</v>
      </c>
      <c r="R57" s="101">
        <v>0.001990067210785911</v>
      </c>
      <c r="S57" s="101">
        <v>0.000543208263562989</v>
      </c>
      <c r="T57" s="101">
        <v>0.00014071819506780267</v>
      </c>
      <c r="U57" s="101">
        <v>0.00011022088173155855</v>
      </c>
      <c r="V57" s="101">
        <v>7.386824132939747E-05</v>
      </c>
      <c r="W57" s="101">
        <v>3.387034932165543E-05</v>
      </c>
      <c r="X57" s="101">
        <v>67.5</v>
      </c>
    </row>
    <row r="58" spans="1:24" s="101" customFormat="1" ht="12.75" hidden="1">
      <c r="A58" s="101">
        <v>1842</v>
      </c>
      <c r="B58" s="101">
        <v>171.47999572753906</v>
      </c>
      <c r="C58" s="101">
        <v>181.47999572753906</v>
      </c>
      <c r="D58" s="101">
        <v>8.64680004119873</v>
      </c>
      <c r="E58" s="101">
        <v>8.738557815551758</v>
      </c>
      <c r="F58" s="101">
        <v>34.340066970092266</v>
      </c>
      <c r="G58" s="101" t="s">
        <v>57</v>
      </c>
      <c r="H58" s="101">
        <v>-9.263714981717598</v>
      </c>
      <c r="I58" s="101">
        <v>94.71628074582146</v>
      </c>
      <c r="J58" s="101" t="s">
        <v>60</v>
      </c>
      <c r="K58" s="101">
        <v>1.0215160221257968</v>
      </c>
      <c r="L58" s="101">
        <v>-0.0018125476428770598</v>
      </c>
      <c r="M58" s="101">
        <v>-0.24144056214062373</v>
      </c>
      <c r="N58" s="101">
        <v>-0.0013365067436952383</v>
      </c>
      <c r="O58" s="101">
        <v>0.041083640755671114</v>
      </c>
      <c r="P58" s="101">
        <v>-0.00020766394549971465</v>
      </c>
      <c r="Q58" s="101">
        <v>-0.004964695671503161</v>
      </c>
      <c r="R58" s="101">
        <v>-0.00010743624772998005</v>
      </c>
      <c r="S58" s="101">
        <v>0.0005423356937520824</v>
      </c>
      <c r="T58" s="101">
        <v>-1.480660051298185E-05</v>
      </c>
      <c r="U58" s="101">
        <v>-0.00010674078361724146</v>
      </c>
      <c r="V58" s="101">
        <v>-8.46826513887526E-06</v>
      </c>
      <c r="W58" s="101">
        <v>3.3860925725066154E-05</v>
      </c>
      <c r="X58" s="101">
        <v>67.5</v>
      </c>
    </row>
    <row r="59" spans="1:24" s="101" customFormat="1" ht="12.75" hidden="1">
      <c r="A59" s="101">
        <v>1841</v>
      </c>
      <c r="B59" s="101">
        <v>155.0399932861328</v>
      </c>
      <c r="C59" s="101">
        <v>174.63999938964844</v>
      </c>
      <c r="D59" s="101">
        <v>8.52853012084961</v>
      </c>
      <c r="E59" s="101">
        <v>8.961793899536133</v>
      </c>
      <c r="F59" s="101">
        <v>36.475028125902895</v>
      </c>
      <c r="G59" s="101" t="s">
        <v>58</v>
      </c>
      <c r="H59" s="101">
        <v>14.389740415069113</v>
      </c>
      <c r="I59" s="101">
        <v>101.92973370120193</v>
      </c>
      <c r="J59" s="101" t="s">
        <v>61</v>
      </c>
      <c r="K59" s="101">
        <v>0.13882135909951412</v>
      </c>
      <c r="L59" s="101">
        <v>-0.3334020710731636</v>
      </c>
      <c r="M59" s="101">
        <v>0.035611524575715</v>
      </c>
      <c r="N59" s="101">
        <v>-0.12927793437074708</v>
      </c>
      <c r="O59" s="101">
        <v>0.0051324732799135344</v>
      </c>
      <c r="P59" s="101">
        <v>-0.009562257275191846</v>
      </c>
      <c r="Q59" s="101">
        <v>0.0008658888551133651</v>
      </c>
      <c r="R59" s="101">
        <v>-0.001987165055076935</v>
      </c>
      <c r="S59" s="101">
        <v>3.077682383816248E-05</v>
      </c>
      <c r="T59" s="101">
        <v>-0.0001399370394298419</v>
      </c>
      <c r="U59" s="101">
        <v>2.7478134624814948E-05</v>
      </c>
      <c r="V59" s="101">
        <v>-7.338123440387068E-05</v>
      </c>
      <c r="W59" s="101">
        <v>7.989194030173991E-07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1843</v>
      </c>
      <c r="B61" s="101">
        <v>139.96</v>
      </c>
      <c r="C61" s="101">
        <v>151.56</v>
      </c>
      <c r="D61" s="101">
        <v>8.728352558072727</v>
      </c>
      <c r="E61" s="101">
        <v>8.718956660748677</v>
      </c>
      <c r="F61" s="101">
        <v>29.976637023365814</v>
      </c>
      <c r="G61" s="101" t="s">
        <v>59</v>
      </c>
      <c r="H61" s="101">
        <v>9.340355428664935</v>
      </c>
      <c r="I61" s="101">
        <v>81.80035542866494</v>
      </c>
      <c r="J61" s="101" t="s">
        <v>73</v>
      </c>
      <c r="K61" s="101">
        <v>1.3370306414740567</v>
      </c>
      <c r="M61" s="101" t="s">
        <v>68</v>
      </c>
      <c r="N61" s="101">
        <v>0.9780834343552927</v>
      </c>
      <c r="X61" s="101">
        <v>67.5</v>
      </c>
    </row>
    <row r="62" spans="1:24" s="101" customFormat="1" ht="12.75" hidden="1">
      <c r="A62" s="101">
        <v>1844</v>
      </c>
      <c r="B62" s="101">
        <v>115.63999938964844</v>
      </c>
      <c r="C62" s="101">
        <v>139.13999938964844</v>
      </c>
      <c r="D62" s="101">
        <v>8.918256759643555</v>
      </c>
      <c r="E62" s="101">
        <v>9.022958755493164</v>
      </c>
      <c r="F62" s="101">
        <v>24.476746707767624</v>
      </c>
      <c r="G62" s="101" t="s">
        <v>56</v>
      </c>
      <c r="H62" s="101">
        <v>17.163222441357206</v>
      </c>
      <c r="I62" s="101">
        <v>65.30322183100564</v>
      </c>
      <c r="J62" s="101" t="s">
        <v>62</v>
      </c>
      <c r="K62" s="101">
        <v>0.8143802061429244</v>
      </c>
      <c r="L62" s="101">
        <v>0.7845553888116173</v>
      </c>
      <c r="M62" s="101">
        <v>0.19279331233346533</v>
      </c>
      <c r="N62" s="101">
        <v>0.1397212301332005</v>
      </c>
      <c r="O62" s="101">
        <v>0.03270706000651637</v>
      </c>
      <c r="P62" s="101">
        <v>0.022506542163130062</v>
      </c>
      <c r="Q62" s="101">
        <v>0.0039811366843196284</v>
      </c>
      <c r="R62" s="101">
        <v>0.0021507295526345723</v>
      </c>
      <c r="S62" s="101">
        <v>0.0004291090719722498</v>
      </c>
      <c r="T62" s="101">
        <v>0.0003311615638827363</v>
      </c>
      <c r="U62" s="101">
        <v>8.706354389829773E-05</v>
      </c>
      <c r="V62" s="101">
        <v>7.983224602303222E-05</v>
      </c>
      <c r="W62" s="101">
        <v>2.6753119113643746E-05</v>
      </c>
      <c r="X62" s="101">
        <v>67.5</v>
      </c>
    </row>
    <row r="63" spans="1:24" s="101" customFormat="1" ht="12.75" hidden="1">
      <c r="A63" s="101">
        <v>1842</v>
      </c>
      <c r="B63" s="101">
        <v>166.97999572753906</v>
      </c>
      <c r="C63" s="101">
        <v>171.47999572753906</v>
      </c>
      <c r="D63" s="101">
        <v>8.54114818572998</v>
      </c>
      <c r="E63" s="101">
        <v>8.999225616455078</v>
      </c>
      <c r="F63" s="101">
        <v>31.505733617824188</v>
      </c>
      <c r="G63" s="101" t="s">
        <v>57</v>
      </c>
      <c r="H63" s="101">
        <v>-11.523017165466328</v>
      </c>
      <c r="I63" s="101">
        <v>87.95697856207273</v>
      </c>
      <c r="J63" s="101" t="s">
        <v>60</v>
      </c>
      <c r="K63" s="101">
        <v>0.802984089544382</v>
      </c>
      <c r="L63" s="101">
        <v>-0.004267151946921111</v>
      </c>
      <c r="M63" s="101">
        <v>-0.1897177211330615</v>
      </c>
      <c r="N63" s="101">
        <v>-0.0014443666304250903</v>
      </c>
      <c r="O63" s="101">
        <v>0.032306319205174835</v>
      </c>
      <c r="P63" s="101">
        <v>-0.0004884795066338259</v>
      </c>
      <c r="Q63" s="101">
        <v>-0.003897705219246275</v>
      </c>
      <c r="R63" s="101">
        <v>-0.00011612333241210236</v>
      </c>
      <c r="S63" s="101">
        <v>0.00042740859309222263</v>
      </c>
      <c r="T63" s="101">
        <v>-3.480278558724112E-05</v>
      </c>
      <c r="U63" s="101">
        <v>-8.356536819751983E-05</v>
      </c>
      <c r="V63" s="101">
        <v>-9.156399567444678E-06</v>
      </c>
      <c r="W63" s="101">
        <v>2.6711250372570433E-05</v>
      </c>
      <c r="X63" s="101">
        <v>67.5</v>
      </c>
    </row>
    <row r="64" spans="1:24" s="101" customFormat="1" ht="12.75" hidden="1">
      <c r="A64" s="101">
        <v>1841</v>
      </c>
      <c r="B64" s="101">
        <v>128.5</v>
      </c>
      <c r="C64" s="101">
        <v>151.39999389648438</v>
      </c>
      <c r="D64" s="101">
        <v>9.140262603759766</v>
      </c>
      <c r="E64" s="101">
        <v>9.580589294433594</v>
      </c>
      <c r="F64" s="101">
        <v>31.39638290403586</v>
      </c>
      <c r="G64" s="101" t="s">
        <v>58</v>
      </c>
      <c r="H64" s="101">
        <v>20.774235818725572</v>
      </c>
      <c r="I64" s="101">
        <v>81.77423581872557</v>
      </c>
      <c r="J64" s="101" t="s">
        <v>61</v>
      </c>
      <c r="K64" s="101">
        <v>0.13576329436181142</v>
      </c>
      <c r="L64" s="101">
        <v>-0.784543784327943</v>
      </c>
      <c r="M64" s="101">
        <v>0.034299381460706</v>
      </c>
      <c r="N64" s="101">
        <v>-0.13971376437191754</v>
      </c>
      <c r="O64" s="101">
        <v>0.005104264264633454</v>
      </c>
      <c r="P64" s="101">
        <v>-0.02250124058607325</v>
      </c>
      <c r="Q64" s="101">
        <v>0.0008107671201373647</v>
      </c>
      <c r="R64" s="101">
        <v>-0.002147592368268526</v>
      </c>
      <c r="S64" s="101">
        <v>3.816399087899882E-05</v>
      </c>
      <c r="T64" s="101">
        <v>-0.00032932772052869793</v>
      </c>
      <c r="U64" s="101">
        <v>2.443133058479946E-05</v>
      </c>
      <c r="V64" s="101">
        <v>-7.930540871872007E-05</v>
      </c>
      <c r="W64" s="101">
        <v>1.4961570247357675E-06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1843</v>
      </c>
      <c r="B66" s="101">
        <v>129.3</v>
      </c>
      <c r="C66" s="101">
        <v>135.9</v>
      </c>
      <c r="D66" s="101">
        <v>8.462191951118882</v>
      </c>
      <c r="E66" s="101">
        <v>8.838975038417493</v>
      </c>
      <c r="F66" s="101">
        <v>27.430745627572605</v>
      </c>
      <c r="G66" s="101" t="s">
        <v>59</v>
      </c>
      <c r="H66" s="101">
        <v>15.372911481045023</v>
      </c>
      <c r="I66" s="101">
        <v>77.17291148104503</v>
      </c>
      <c r="J66" s="101" t="s">
        <v>73</v>
      </c>
      <c r="K66" s="101">
        <v>1.777692705011841</v>
      </c>
      <c r="M66" s="101" t="s">
        <v>68</v>
      </c>
      <c r="N66" s="101">
        <v>1.0818135107014872</v>
      </c>
      <c r="X66" s="101">
        <v>67.5</v>
      </c>
    </row>
    <row r="67" spans="1:24" s="101" customFormat="1" ht="12.75" hidden="1">
      <c r="A67" s="101">
        <v>1844</v>
      </c>
      <c r="B67" s="101">
        <v>115.05999755859375</v>
      </c>
      <c r="C67" s="101">
        <v>131.55999755859375</v>
      </c>
      <c r="D67" s="101">
        <v>9.051042556762695</v>
      </c>
      <c r="E67" s="101">
        <v>9.319169044494629</v>
      </c>
      <c r="F67" s="101">
        <v>21.784883225317053</v>
      </c>
      <c r="G67" s="101" t="s">
        <v>56</v>
      </c>
      <c r="H67" s="101">
        <v>9.707331632394855</v>
      </c>
      <c r="I67" s="101">
        <v>57.267329190988605</v>
      </c>
      <c r="J67" s="101" t="s">
        <v>62</v>
      </c>
      <c r="K67" s="101">
        <v>1.1643279743368495</v>
      </c>
      <c r="L67" s="101">
        <v>0.5689457351404933</v>
      </c>
      <c r="M67" s="101">
        <v>0.27563900868456975</v>
      </c>
      <c r="N67" s="101">
        <v>0.14094811524163336</v>
      </c>
      <c r="O67" s="101">
        <v>0.04676153145147955</v>
      </c>
      <c r="P67" s="101">
        <v>0.016321347032646708</v>
      </c>
      <c r="Q67" s="101">
        <v>0.005691883179670223</v>
      </c>
      <c r="R67" s="101">
        <v>0.002169592436411402</v>
      </c>
      <c r="S67" s="101">
        <v>0.0006135028551706866</v>
      </c>
      <c r="T67" s="101">
        <v>0.00024013828402047398</v>
      </c>
      <c r="U67" s="101">
        <v>0.00012448192381343153</v>
      </c>
      <c r="V67" s="101">
        <v>8.053428715110782E-05</v>
      </c>
      <c r="W67" s="101">
        <v>3.8253938631193726E-05</v>
      </c>
      <c r="X67" s="101">
        <v>67.5</v>
      </c>
    </row>
    <row r="68" spans="1:24" s="101" customFormat="1" ht="12.75" hidden="1">
      <c r="A68" s="101">
        <v>1842</v>
      </c>
      <c r="B68" s="101">
        <v>161.94000244140625</v>
      </c>
      <c r="C68" s="101">
        <v>170.0399932861328</v>
      </c>
      <c r="D68" s="101">
        <v>8.584090232849121</v>
      </c>
      <c r="E68" s="101">
        <v>8.880843162536621</v>
      </c>
      <c r="F68" s="101">
        <v>29.725482194309045</v>
      </c>
      <c r="G68" s="101" t="s">
        <v>57</v>
      </c>
      <c r="H68" s="101">
        <v>-11.885684763787808</v>
      </c>
      <c r="I68" s="101">
        <v>82.55431767761844</v>
      </c>
      <c r="J68" s="101" t="s">
        <v>60</v>
      </c>
      <c r="K68" s="101">
        <v>1.0503857255246023</v>
      </c>
      <c r="L68" s="101">
        <v>-0.003094099254112056</v>
      </c>
      <c r="M68" s="101">
        <v>-0.24729652498193816</v>
      </c>
      <c r="N68" s="101">
        <v>-0.001457093931190885</v>
      </c>
      <c r="O68" s="101">
        <v>0.04240055259874162</v>
      </c>
      <c r="P68" s="101">
        <v>-0.0003543141827142123</v>
      </c>
      <c r="Q68" s="101">
        <v>-0.005038904131464382</v>
      </c>
      <c r="R68" s="101">
        <v>-0.00011713750907723631</v>
      </c>
      <c r="S68" s="101">
        <v>0.0005724923118820768</v>
      </c>
      <c r="T68" s="101">
        <v>-2.5250082836766025E-05</v>
      </c>
      <c r="U68" s="101">
        <v>-0.00010526545798328005</v>
      </c>
      <c r="V68" s="101">
        <v>-9.233396683886671E-06</v>
      </c>
      <c r="W68" s="101">
        <v>3.613223074416763E-05</v>
      </c>
      <c r="X68" s="101">
        <v>67.5</v>
      </c>
    </row>
    <row r="69" spans="1:24" s="101" customFormat="1" ht="12.75" hidden="1">
      <c r="A69" s="101">
        <v>1841</v>
      </c>
      <c r="B69" s="101">
        <v>121.37999725341797</v>
      </c>
      <c r="C69" s="101">
        <v>150.97999572753906</v>
      </c>
      <c r="D69" s="101">
        <v>9.198909759521484</v>
      </c>
      <c r="E69" s="101">
        <v>9.59733772277832</v>
      </c>
      <c r="F69" s="101">
        <v>29.666965507818336</v>
      </c>
      <c r="G69" s="101" t="s">
        <v>58</v>
      </c>
      <c r="H69" s="101">
        <v>22.874249058778375</v>
      </c>
      <c r="I69" s="101">
        <v>76.75424631219634</v>
      </c>
      <c r="J69" s="101" t="s">
        <v>61</v>
      </c>
      <c r="K69" s="101">
        <v>0.5023439652643459</v>
      </c>
      <c r="L69" s="101">
        <v>-0.5689373217537781</v>
      </c>
      <c r="M69" s="101">
        <v>0.12174272808044817</v>
      </c>
      <c r="N69" s="101">
        <v>-0.14094058346496385</v>
      </c>
      <c r="O69" s="101">
        <v>0.01971887326925797</v>
      </c>
      <c r="P69" s="101">
        <v>-0.01631750074061629</v>
      </c>
      <c r="Q69" s="101">
        <v>0.0026470699433381044</v>
      </c>
      <c r="R69" s="101">
        <v>-0.0021664279688235065</v>
      </c>
      <c r="S69" s="101">
        <v>0.0002205409398241047</v>
      </c>
      <c r="T69" s="101">
        <v>-0.00023880709530714174</v>
      </c>
      <c r="U69" s="101">
        <v>6.644496001852414E-05</v>
      </c>
      <c r="V69" s="101">
        <v>-8.00032236388952E-05</v>
      </c>
      <c r="W69" s="101">
        <v>1.2562870780572544E-05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1843</v>
      </c>
      <c r="B71" s="101">
        <v>155.24</v>
      </c>
      <c r="C71" s="101">
        <v>138.94</v>
      </c>
      <c r="D71" s="101">
        <v>8.704573669962286</v>
      </c>
      <c r="E71" s="101">
        <v>8.996711501676184</v>
      </c>
      <c r="F71" s="101">
        <v>34.1748283070162</v>
      </c>
      <c r="G71" s="101" t="s">
        <v>59</v>
      </c>
      <c r="H71" s="101">
        <v>5.831140400657873</v>
      </c>
      <c r="I71" s="101">
        <v>93.57114040065788</v>
      </c>
      <c r="J71" s="101" t="s">
        <v>73</v>
      </c>
      <c r="K71" s="101">
        <v>1.012404217698106</v>
      </c>
      <c r="M71" s="101" t="s">
        <v>68</v>
      </c>
      <c r="N71" s="101">
        <v>0.7247362815827428</v>
      </c>
      <c r="X71" s="101">
        <v>67.5</v>
      </c>
    </row>
    <row r="72" spans="1:24" s="101" customFormat="1" ht="12.75" hidden="1">
      <c r="A72" s="101">
        <v>1844</v>
      </c>
      <c r="B72" s="101">
        <v>119.44000244140625</v>
      </c>
      <c r="C72" s="101">
        <v>134.33999633789062</v>
      </c>
      <c r="D72" s="101">
        <v>9.000504493713379</v>
      </c>
      <c r="E72" s="101">
        <v>9.260417938232422</v>
      </c>
      <c r="F72" s="101">
        <v>23.31749634302534</v>
      </c>
      <c r="G72" s="101" t="s">
        <v>56</v>
      </c>
      <c r="H72" s="101">
        <v>9.711732816086652</v>
      </c>
      <c r="I72" s="101">
        <v>61.6517352574929</v>
      </c>
      <c r="J72" s="101" t="s">
        <v>62</v>
      </c>
      <c r="K72" s="101">
        <v>0.7273566896613641</v>
      </c>
      <c r="L72" s="101">
        <v>0.6649808276339693</v>
      </c>
      <c r="M72" s="101">
        <v>0.17219200502263984</v>
      </c>
      <c r="N72" s="101">
        <v>0.10136230601042477</v>
      </c>
      <c r="O72" s="101">
        <v>0.029212018437386366</v>
      </c>
      <c r="P72" s="101">
        <v>0.019076259373351265</v>
      </c>
      <c r="Q72" s="101">
        <v>0.003555722620270907</v>
      </c>
      <c r="R72" s="101">
        <v>0.0015602624272203806</v>
      </c>
      <c r="S72" s="101">
        <v>0.00038324516949604935</v>
      </c>
      <c r="T72" s="101">
        <v>0.00028068587711123594</v>
      </c>
      <c r="U72" s="101">
        <v>7.776177506343967E-05</v>
      </c>
      <c r="V72" s="101">
        <v>5.791703412139261E-05</v>
      </c>
      <c r="W72" s="101">
        <v>2.3895267722417085E-05</v>
      </c>
      <c r="X72" s="101">
        <v>67.5</v>
      </c>
    </row>
    <row r="73" spans="1:24" s="101" customFormat="1" ht="12.75" hidden="1">
      <c r="A73" s="101">
        <v>1842</v>
      </c>
      <c r="B73" s="101">
        <v>161.4199981689453</v>
      </c>
      <c r="C73" s="101">
        <v>165.82000732421875</v>
      </c>
      <c r="D73" s="101">
        <v>8.460163116455078</v>
      </c>
      <c r="E73" s="101">
        <v>8.884530067443848</v>
      </c>
      <c r="F73" s="101">
        <v>29.829725233861197</v>
      </c>
      <c r="G73" s="101" t="s">
        <v>57</v>
      </c>
      <c r="H73" s="101">
        <v>-9.864485468858547</v>
      </c>
      <c r="I73" s="101">
        <v>84.05551270008677</v>
      </c>
      <c r="J73" s="101" t="s">
        <v>60</v>
      </c>
      <c r="K73" s="101">
        <v>0.6052611249810895</v>
      </c>
      <c r="L73" s="101">
        <v>-0.003617086285321627</v>
      </c>
      <c r="M73" s="101">
        <v>-0.1421925782787079</v>
      </c>
      <c r="N73" s="101">
        <v>-0.0010478428170002947</v>
      </c>
      <c r="O73" s="101">
        <v>0.024481783443033124</v>
      </c>
      <c r="P73" s="101">
        <v>-0.0004140424161906294</v>
      </c>
      <c r="Q73" s="101">
        <v>-0.002882616912056679</v>
      </c>
      <c r="R73" s="101">
        <v>-8.424705479051805E-05</v>
      </c>
      <c r="S73" s="101">
        <v>0.00033458041198401137</v>
      </c>
      <c r="T73" s="101">
        <v>-2.949674832402599E-05</v>
      </c>
      <c r="U73" s="101">
        <v>-5.922975460997689E-05</v>
      </c>
      <c r="V73" s="101">
        <v>-6.6425077774272494E-06</v>
      </c>
      <c r="W73" s="101">
        <v>2.1234941032845364E-05</v>
      </c>
      <c r="X73" s="101">
        <v>67.5</v>
      </c>
    </row>
    <row r="74" spans="1:24" s="101" customFormat="1" ht="12.75" hidden="1">
      <c r="A74" s="101">
        <v>1841</v>
      </c>
      <c r="B74" s="101">
        <v>123.18000030517578</v>
      </c>
      <c r="C74" s="101">
        <v>158.3800048828125</v>
      </c>
      <c r="D74" s="101">
        <v>9.116150856018066</v>
      </c>
      <c r="E74" s="101">
        <v>9.578072547912598</v>
      </c>
      <c r="F74" s="101">
        <v>29.08609622659188</v>
      </c>
      <c r="G74" s="101" t="s">
        <v>58</v>
      </c>
      <c r="H74" s="101">
        <v>20.260319543556932</v>
      </c>
      <c r="I74" s="101">
        <v>75.94031984873271</v>
      </c>
      <c r="J74" s="101" t="s">
        <v>61</v>
      </c>
      <c r="K74" s="101">
        <v>0.4033692162049107</v>
      </c>
      <c r="L74" s="101">
        <v>-0.6649709901999961</v>
      </c>
      <c r="M74" s="101">
        <v>0.0971151753134923</v>
      </c>
      <c r="N74" s="101">
        <v>-0.10135688977658033</v>
      </c>
      <c r="O74" s="101">
        <v>0.015936884910001396</v>
      </c>
      <c r="P74" s="101">
        <v>-0.019071765533294684</v>
      </c>
      <c r="Q74" s="101">
        <v>0.00208175000675658</v>
      </c>
      <c r="R74" s="101">
        <v>-0.0015579862886286122</v>
      </c>
      <c r="S74" s="101">
        <v>0.0001869032045168429</v>
      </c>
      <c r="T74" s="101">
        <v>-0.0002791316955274211</v>
      </c>
      <c r="U74" s="101">
        <v>5.038580980652102E-05</v>
      </c>
      <c r="V74" s="101">
        <v>-5.753485840640763E-05</v>
      </c>
      <c r="W74" s="101">
        <v>1.0957239563757287E-05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1843</v>
      </c>
      <c r="B76" s="101">
        <v>145.16</v>
      </c>
      <c r="C76" s="101">
        <v>151.36</v>
      </c>
      <c r="D76" s="101">
        <v>8.744244201433657</v>
      </c>
      <c r="E76" s="101">
        <v>8.844036229937776</v>
      </c>
      <c r="F76" s="101">
        <v>30.33084801931038</v>
      </c>
      <c r="G76" s="101" t="s">
        <v>59</v>
      </c>
      <c r="H76" s="101">
        <v>4.974545496938973</v>
      </c>
      <c r="I76" s="101">
        <v>82.63454549693897</v>
      </c>
      <c r="J76" s="101" t="s">
        <v>73</v>
      </c>
      <c r="K76" s="101">
        <v>0.42821230113915415</v>
      </c>
      <c r="M76" s="101" t="s">
        <v>68</v>
      </c>
      <c r="N76" s="101">
        <v>0.4023269294876345</v>
      </c>
      <c r="X76" s="101">
        <v>67.5</v>
      </c>
    </row>
    <row r="77" spans="1:24" s="101" customFormat="1" ht="12.75" hidden="1">
      <c r="A77" s="101">
        <v>1844</v>
      </c>
      <c r="B77" s="101">
        <v>116.27999877929688</v>
      </c>
      <c r="C77" s="101">
        <v>157.8800048828125</v>
      </c>
      <c r="D77" s="101">
        <v>8.9607572555542</v>
      </c>
      <c r="E77" s="101">
        <v>9.286401748657227</v>
      </c>
      <c r="F77" s="101">
        <v>24.793515256025376</v>
      </c>
      <c r="G77" s="101" t="s">
        <v>56</v>
      </c>
      <c r="H77" s="101">
        <v>17.05638394273319</v>
      </c>
      <c r="I77" s="101">
        <v>65.83638272203007</v>
      </c>
      <c r="J77" s="101" t="s">
        <v>62</v>
      </c>
      <c r="K77" s="101">
        <v>0.2161583179341123</v>
      </c>
      <c r="L77" s="101">
        <v>0.5958205837728237</v>
      </c>
      <c r="M77" s="101">
        <v>0.051172232150675304</v>
      </c>
      <c r="N77" s="101">
        <v>0.1532737259616256</v>
      </c>
      <c r="O77" s="101">
        <v>0.008681412750820901</v>
      </c>
      <c r="P77" s="101">
        <v>0.01709233501666731</v>
      </c>
      <c r="Q77" s="101">
        <v>0.0010566667369428888</v>
      </c>
      <c r="R77" s="101">
        <v>0.002359320158325835</v>
      </c>
      <c r="S77" s="101">
        <v>0.00011390892107434143</v>
      </c>
      <c r="T77" s="101">
        <v>0.00025151351541833434</v>
      </c>
      <c r="U77" s="101">
        <v>2.310966266397351E-05</v>
      </c>
      <c r="V77" s="101">
        <v>8.7564597816234E-05</v>
      </c>
      <c r="W77" s="101">
        <v>7.10199089992103E-06</v>
      </c>
      <c r="X77" s="101">
        <v>67.5</v>
      </c>
    </row>
    <row r="78" spans="1:24" s="101" customFormat="1" ht="12.75" hidden="1">
      <c r="A78" s="101">
        <v>1842</v>
      </c>
      <c r="B78" s="101">
        <v>167.8800048828125</v>
      </c>
      <c r="C78" s="101">
        <v>191.0800018310547</v>
      </c>
      <c r="D78" s="101">
        <v>8.470497131347656</v>
      </c>
      <c r="E78" s="101">
        <v>8.626181602478027</v>
      </c>
      <c r="F78" s="101">
        <v>35.44460292521857</v>
      </c>
      <c r="G78" s="101" t="s">
        <v>57</v>
      </c>
      <c r="H78" s="101">
        <v>-0.5974614182109406</v>
      </c>
      <c r="I78" s="101">
        <v>99.78254346460156</v>
      </c>
      <c r="J78" s="101" t="s">
        <v>60</v>
      </c>
      <c r="K78" s="101">
        <v>0.21441979837236802</v>
      </c>
      <c r="L78" s="101">
        <v>-0.0032401786345805823</v>
      </c>
      <c r="M78" s="101">
        <v>-0.050683732496202144</v>
      </c>
      <c r="N78" s="101">
        <v>-0.0015848045499616307</v>
      </c>
      <c r="O78" s="101">
        <v>0.00862293798677265</v>
      </c>
      <c r="P78" s="101">
        <v>-0.0003708863946234012</v>
      </c>
      <c r="Q78" s="101">
        <v>-0.001042413935195448</v>
      </c>
      <c r="R78" s="101">
        <v>-0.00012741568064033386</v>
      </c>
      <c r="S78" s="101">
        <v>0.00011377606544730025</v>
      </c>
      <c r="T78" s="101">
        <v>-2.6423458398505973E-05</v>
      </c>
      <c r="U78" s="101">
        <v>-2.2427804252254333E-05</v>
      </c>
      <c r="V78" s="101">
        <v>-1.0052493749703827E-05</v>
      </c>
      <c r="W78" s="101">
        <v>7.101114304899714E-06</v>
      </c>
      <c r="X78" s="101">
        <v>67.5</v>
      </c>
    </row>
    <row r="79" spans="1:24" s="101" customFormat="1" ht="12.75" hidden="1">
      <c r="A79" s="101">
        <v>1841</v>
      </c>
      <c r="B79" s="101">
        <v>154.25999450683594</v>
      </c>
      <c r="C79" s="101">
        <v>149.05999755859375</v>
      </c>
      <c r="D79" s="101">
        <v>8.71512222290039</v>
      </c>
      <c r="E79" s="101">
        <v>9.43645191192627</v>
      </c>
      <c r="F79" s="101">
        <v>38.232252957442384</v>
      </c>
      <c r="G79" s="101" t="s">
        <v>58</v>
      </c>
      <c r="H79" s="101">
        <v>17.789427676056363</v>
      </c>
      <c r="I79" s="101">
        <v>104.5494221828923</v>
      </c>
      <c r="J79" s="101" t="s">
        <v>61</v>
      </c>
      <c r="K79" s="101">
        <v>0.02735997949666301</v>
      </c>
      <c r="L79" s="101">
        <v>-0.5958117733729373</v>
      </c>
      <c r="M79" s="101">
        <v>0.007053836086558173</v>
      </c>
      <c r="N79" s="101">
        <v>-0.15326553253976552</v>
      </c>
      <c r="O79" s="101">
        <v>0.001005916411233542</v>
      </c>
      <c r="P79" s="101">
        <v>-0.01708831061293874</v>
      </c>
      <c r="Q79" s="101">
        <v>0.00017296757115677078</v>
      </c>
      <c r="R79" s="101">
        <v>-0.0023558770880098144</v>
      </c>
      <c r="S79" s="101">
        <v>5.499930149755908E-06</v>
      </c>
      <c r="T79" s="101">
        <v>-0.0002501216689620296</v>
      </c>
      <c r="U79" s="101">
        <v>5.5722620958829355E-06</v>
      </c>
      <c r="V79" s="101">
        <v>-8.698566640620154E-05</v>
      </c>
      <c r="W79" s="101">
        <v>1.1158123188853071E-07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1843</v>
      </c>
      <c r="B81" s="101">
        <v>148.76</v>
      </c>
      <c r="C81" s="101">
        <v>143.56</v>
      </c>
      <c r="D81" s="101">
        <v>8.600837548996784</v>
      </c>
      <c r="E81" s="101">
        <v>8.710224097388416</v>
      </c>
      <c r="F81" s="101">
        <v>30.92293655189867</v>
      </c>
      <c r="G81" s="101" t="s">
        <v>59</v>
      </c>
      <c r="H81" s="101">
        <v>4.4053068401760385</v>
      </c>
      <c r="I81" s="101">
        <v>85.66530684017603</v>
      </c>
      <c r="J81" s="101" t="s">
        <v>73</v>
      </c>
      <c r="K81" s="101">
        <v>1.0456928873251068</v>
      </c>
      <c r="M81" s="101" t="s">
        <v>68</v>
      </c>
      <c r="N81" s="101">
        <v>0.768615370377163</v>
      </c>
      <c r="X81" s="101">
        <v>67.5</v>
      </c>
    </row>
    <row r="82" spans="1:24" s="101" customFormat="1" ht="12.75" hidden="1">
      <c r="A82" s="101">
        <v>1844</v>
      </c>
      <c r="B82" s="101">
        <v>121.26000213623047</v>
      </c>
      <c r="C82" s="101">
        <v>141.16000366210938</v>
      </c>
      <c r="D82" s="101">
        <v>9.02648639678955</v>
      </c>
      <c r="E82" s="101">
        <v>9.20557975769043</v>
      </c>
      <c r="F82" s="101">
        <v>24.168299557818397</v>
      </c>
      <c r="G82" s="101" t="s">
        <v>56</v>
      </c>
      <c r="H82" s="101">
        <v>9.962206007861013</v>
      </c>
      <c r="I82" s="101">
        <v>63.72220814409148</v>
      </c>
      <c r="J82" s="101" t="s">
        <v>62</v>
      </c>
      <c r="K82" s="101">
        <v>0.705632040914404</v>
      </c>
      <c r="L82" s="101">
        <v>0.7142809882781921</v>
      </c>
      <c r="M82" s="101">
        <v>0.1670490027097861</v>
      </c>
      <c r="N82" s="101">
        <v>0.09185033828507548</v>
      </c>
      <c r="O82" s="101">
        <v>0.02833951722475748</v>
      </c>
      <c r="P82" s="101">
        <v>0.020490520732216983</v>
      </c>
      <c r="Q82" s="101">
        <v>0.003449525940226504</v>
      </c>
      <c r="R82" s="101">
        <v>0.0014138512743808833</v>
      </c>
      <c r="S82" s="101">
        <v>0.00037179481842293717</v>
      </c>
      <c r="T82" s="101">
        <v>0.00030149580805795094</v>
      </c>
      <c r="U82" s="101">
        <v>7.54384162937044E-05</v>
      </c>
      <c r="V82" s="101">
        <v>5.2483802843047785E-05</v>
      </c>
      <c r="W82" s="101">
        <v>2.3180390828250407E-05</v>
      </c>
      <c r="X82" s="101">
        <v>67.5</v>
      </c>
    </row>
    <row r="83" spans="1:24" s="101" customFormat="1" ht="12.75" hidden="1">
      <c r="A83" s="101">
        <v>1842</v>
      </c>
      <c r="B83" s="101">
        <v>170.47999572753906</v>
      </c>
      <c r="C83" s="101">
        <v>191.17999267578125</v>
      </c>
      <c r="D83" s="101">
        <v>8.467308044433594</v>
      </c>
      <c r="E83" s="101">
        <v>8.704209327697754</v>
      </c>
      <c r="F83" s="101">
        <v>32.686861667383894</v>
      </c>
      <c r="G83" s="101" t="s">
        <v>57</v>
      </c>
      <c r="H83" s="101">
        <v>-10.916265140793456</v>
      </c>
      <c r="I83" s="101">
        <v>92.0637305867456</v>
      </c>
      <c r="J83" s="101" t="s">
        <v>60</v>
      </c>
      <c r="K83" s="101">
        <v>0.5908058850504527</v>
      </c>
      <c r="L83" s="101">
        <v>-0.0038854234547841125</v>
      </c>
      <c r="M83" s="101">
        <v>-0.13881794624501909</v>
      </c>
      <c r="N83" s="101">
        <v>-0.0009494596798999218</v>
      </c>
      <c r="O83" s="101">
        <v>0.02389368645530608</v>
      </c>
      <c r="P83" s="101">
        <v>-0.0004447338985424592</v>
      </c>
      <c r="Q83" s="101">
        <v>-0.0028152280980761157</v>
      </c>
      <c r="R83" s="101">
        <v>-7.633971276968259E-05</v>
      </c>
      <c r="S83" s="101">
        <v>0.00032626093839092094</v>
      </c>
      <c r="T83" s="101">
        <v>-3.168172422635889E-05</v>
      </c>
      <c r="U83" s="101">
        <v>-5.791171874893459E-05</v>
      </c>
      <c r="V83" s="101">
        <v>-6.0188271129863055E-06</v>
      </c>
      <c r="W83" s="101">
        <v>2.0697976966984863E-05</v>
      </c>
      <c r="X83" s="101">
        <v>67.5</v>
      </c>
    </row>
    <row r="84" spans="1:24" s="101" customFormat="1" ht="12.75" hidden="1">
      <c r="A84" s="101">
        <v>1841</v>
      </c>
      <c r="B84" s="101">
        <v>151.5800018310547</v>
      </c>
      <c r="C84" s="101">
        <v>151.47999572753906</v>
      </c>
      <c r="D84" s="101">
        <v>8.647488594055176</v>
      </c>
      <c r="E84" s="101">
        <v>9.260199546813965</v>
      </c>
      <c r="F84" s="101">
        <v>37.78882225816898</v>
      </c>
      <c r="G84" s="101" t="s">
        <v>58</v>
      </c>
      <c r="H84" s="101">
        <v>20.053325826071813</v>
      </c>
      <c r="I84" s="101">
        <v>104.1333276571265</v>
      </c>
      <c r="J84" s="101" t="s">
        <v>61</v>
      </c>
      <c r="K84" s="101">
        <v>0.38583025199532806</v>
      </c>
      <c r="L84" s="101">
        <v>-0.7142704205693022</v>
      </c>
      <c r="M84" s="101">
        <v>0.09292441609528203</v>
      </c>
      <c r="N84" s="101">
        <v>-0.09184543085749583</v>
      </c>
      <c r="O84" s="101">
        <v>0.015238765832830714</v>
      </c>
      <c r="P84" s="101">
        <v>-0.020485693828545357</v>
      </c>
      <c r="Q84" s="101">
        <v>0.0019934191651778312</v>
      </c>
      <c r="R84" s="101">
        <v>-0.0014117888207245057</v>
      </c>
      <c r="S84" s="101">
        <v>0.00017828400681614857</v>
      </c>
      <c r="T84" s="101">
        <v>-0.0002998266009322084</v>
      </c>
      <c r="U84" s="101">
        <v>4.83444669475892E-05</v>
      </c>
      <c r="V84" s="101">
        <v>-5.2137541954448637E-05</v>
      </c>
      <c r="W84" s="101">
        <v>1.043667899403827E-05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21.784883225317053</v>
      </c>
      <c r="G85" s="102"/>
      <c r="H85" s="102"/>
      <c r="I85" s="115"/>
      <c r="J85" s="115" t="s">
        <v>158</v>
      </c>
      <c r="K85" s="102">
        <f>AVERAGE(K83,K78,K73,K68,K63,K58)</f>
        <v>0.7142287742664486</v>
      </c>
      <c r="L85" s="102">
        <f>AVERAGE(L83,L78,L73,L68,L63,L58)</f>
        <v>-0.0033194145364327573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38.232252957442384</v>
      </c>
      <c r="G86" s="102"/>
      <c r="H86" s="102"/>
      <c r="I86" s="115"/>
      <c r="J86" s="115" t="s">
        <v>159</v>
      </c>
      <c r="K86" s="102">
        <f>AVERAGE(K84,K79,K74,K69,K64,K59)</f>
        <v>0.2655813444037622</v>
      </c>
      <c r="L86" s="102">
        <f>AVERAGE(L84,L79,L74,L69,L64,L59)</f>
        <v>-0.6103227268828535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0.4463929839165304</v>
      </c>
      <c r="L87" s="102">
        <f>ABS(L85/$H$33)</f>
        <v>0.009220595934535437</v>
      </c>
      <c r="M87" s="115" t="s">
        <v>111</v>
      </c>
      <c r="N87" s="102">
        <f>K87+L87+L88+K88</f>
        <v>0.9879637752913504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0.15089849113850123</v>
      </c>
      <c r="L88" s="102">
        <f>ABS(L86/$H$34)</f>
        <v>0.38145170430178343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1843</v>
      </c>
      <c r="B91" s="116">
        <v>139.38</v>
      </c>
      <c r="C91" s="116">
        <v>151.38</v>
      </c>
      <c r="D91" s="116">
        <v>9.018588342083506</v>
      </c>
      <c r="E91" s="116">
        <v>9.199768184499014</v>
      </c>
      <c r="F91" s="116">
        <v>34.60249258265328</v>
      </c>
      <c r="G91" s="116" t="s">
        <v>59</v>
      </c>
      <c r="H91" s="116">
        <v>19.502451834788886</v>
      </c>
      <c r="I91" s="116">
        <v>91.38245183478888</v>
      </c>
      <c r="J91" s="116" t="s">
        <v>73</v>
      </c>
      <c r="K91" s="116">
        <v>0.7550793075241139</v>
      </c>
      <c r="M91" s="116" t="s">
        <v>68</v>
      </c>
      <c r="N91" s="116">
        <v>0.4142112324975803</v>
      </c>
      <c r="X91" s="116">
        <v>67.5</v>
      </c>
    </row>
    <row r="92" spans="1:24" s="116" customFormat="1" ht="12.75">
      <c r="A92" s="116">
        <v>1844</v>
      </c>
      <c r="B92" s="116">
        <v>132.47999572753906</v>
      </c>
      <c r="C92" s="116">
        <v>144.8800048828125</v>
      </c>
      <c r="D92" s="116">
        <v>8.894283294677734</v>
      </c>
      <c r="E92" s="116">
        <v>9.441876411437988</v>
      </c>
      <c r="F92" s="116">
        <v>28.26132054986837</v>
      </c>
      <c r="G92" s="116" t="s">
        <v>56</v>
      </c>
      <c r="H92" s="116">
        <v>10.677096059513815</v>
      </c>
      <c r="I92" s="116">
        <v>75.65709178705288</v>
      </c>
      <c r="J92" s="116" t="s">
        <v>62</v>
      </c>
      <c r="K92" s="116">
        <v>0.8313185066258787</v>
      </c>
      <c r="L92" s="116">
        <v>0.08785120874694834</v>
      </c>
      <c r="M92" s="116">
        <v>0.1968027197314107</v>
      </c>
      <c r="N92" s="116">
        <v>0.12805484232211917</v>
      </c>
      <c r="O92" s="116">
        <v>0.03338713894534613</v>
      </c>
      <c r="P92" s="116">
        <v>0.002520024820788359</v>
      </c>
      <c r="Q92" s="116">
        <v>0.004063972917763011</v>
      </c>
      <c r="R92" s="116">
        <v>0.0019711256512134085</v>
      </c>
      <c r="S92" s="116">
        <v>0.00043805302500534484</v>
      </c>
      <c r="T92" s="116">
        <v>3.708891237822738E-05</v>
      </c>
      <c r="U92" s="116">
        <v>8.889848206138307E-05</v>
      </c>
      <c r="V92" s="116">
        <v>7.315738702444642E-05</v>
      </c>
      <c r="W92" s="116">
        <v>2.7314170896820417E-05</v>
      </c>
      <c r="X92" s="116">
        <v>67.5</v>
      </c>
    </row>
    <row r="93" spans="1:24" s="116" customFormat="1" ht="12.75">
      <c r="A93" s="116">
        <v>1841</v>
      </c>
      <c r="B93" s="116">
        <v>155.0399932861328</v>
      </c>
      <c r="C93" s="116">
        <v>174.63999938964844</v>
      </c>
      <c r="D93" s="116">
        <v>8.52853012084961</v>
      </c>
      <c r="E93" s="116">
        <v>8.961793899536133</v>
      </c>
      <c r="F93" s="116">
        <v>31.01389771634254</v>
      </c>
      <c r="G93" s="116" t="s">
        <v>57</v>
      </c>
      <c r="H93" s="116">
        <v>-0.8714285806777013</v>
      </c>
      <c r="I93" s="116">
        <v>86.66856470545511</v>
      </c>
      <c r="J93" s="116" t="s">
        <v>60</v>
      </c>
      <c r="K93" s="116">
        <v>0.7825368777661147</v>
      </c>
      <c r="L93" s="116">
        <v>0.00047958721543474384</v>
      </c>
      <c r="M93" s="116">
        <v>-0.1859975522653877</v>
      </c>
      <c r="N93" s="116">
        <v>-0.0013239553777537666</v>
      </c>
      <c r="O93" s="116">
        <v>0.031304611060399674</v>
      </c>
      <c r="P93" s="116">
        <v>5.46410877361582E-05</v>
      </c>
      <c r="Q93" s="116">
        <v>-0.003874342756113201</v>
      </c>
      <c r="R93" s="116">
        <v>-0.00010641735092769963</v>
      </c>
      <c r="S93" s="116">
        <v>0.00039951139669347393</v>
      </c>
      <c r="T93" s="116">
        <v>3.874508485685836E-06</v>
      </c>
      <c r="U93" s="116">
        <v>-8.660843923993206E-05</v>
      </c>
      <c r="V93" s="116">
        <v>-8.389844292634566E-06</v>
      </c>
      <c r="W93" s="116">
        <v>2.4527498691525677E-05</v>
      </c>
      <c r="X93" s="116">
        <v>67.5</v>
      </c>
    </row>
    <row r="94" spans="1:24" s="116" customFormat="1" ht="12.75">
      <c r="A94" s="116">
        <v>1842</v>
      </c>
      <c r="B94" s="116">
        <v>171.47999572753906</v>
      </c>
      <c r="C94" s="116">
        <v>181.47999572753906</v>
      </c>
      <c r="D94" s="116">
        <v>8.64680004119873</v>
      </c>
      <c r="E94" s="116">
        <v>8.738557815551758</v>
      </c>
      <c r="F94" s="116">
        <v>38.95362564043211</v>
      </c>
      <c r="G94" s="116" t="s">
        <v>58</v>
      </c>
      <c r="H94" s="116">
        <v>3.4613364469183665</v>
      </c>
      <c r="I94" s="116">
        <v>107.44133217445743</v>
      </c>
      <c r="J94" s="116" t="s">
        <v>61</v>
      </c>
      <c r="K94" s="116">
        <v>-0.2805824199673638</v>
      </c>
      <c r="L94" s="116">
        <v>0.08784989968350951</v>
      </c>
      <c r="M94" s="116">
        <v>-0.06431345928314351</v>
      </c>
      <c r="N94" s="116">
        <v>-0.12804799797068486</v>
      </c>
      <c r="O94" s="116">
        <v>-0.011606996739594226</v>
      </c>
      <c r="P94" s="116">
        <v>0.002519432366411214</v>
      </c>
      <c r="Q94" s="116">
        <v>-0.0012269246449820668</v>
      </c>
      <c r="R94" s="116">
        <v>-0.001968250919037767</v>
      </c>
      <c r="S94" s="116">
        <v>-0.00017966940927259423</v>
      </c>
      <c r="T94" s="116">
        <v>3.688598114994607E-05</v>
      </c>
      <c r="U94" s="116">
        <v>-2.004790176654517E-05</v>
      </c>
      <c r="V94" s="116">
        <v>-7.267471216998378E-05</v>
      </c>
      <c r="W94" s="116">
        <v>-1.2019390155823953E-05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1843</v>
      </c>
      <c r="B96" s="116">
        <v>139.96</v>
      </c>
      <c r="C96" s="116">
        <v>151.56</v>
      </c>
      <c r="D96" s="116">
        <v>8.728352558072727</v>
      </c>
      <c r="E96" s="116">
        <v>8.718956660748677</v>
      </c>
      <c r="F96" s="116">
        <v>32.80179458543429</v>
      </c>
      <c r="G96" s="116" t="s">
        <v>59</v>
      </c>
      <c r="H96" s="116">
        <v>17.04965559262422</v>
      </c>
      <c r="I96" s="116">
        <v>89.50965559262423</v>
      </c>
      <c r="J96" s="116" t="s">
        <v>73</v>
      </c>
      <c r="K96" s="116">
        <v>0.877516155488572</v>
      </c>
      <c r="M96" s="116" t="s">
        <v>68</v>
      </c>
      <c r="N96" s="116">
        <v>0.4879054786212494</v>
      </c>
      <c r="X96" s="116">
        <v>67.5</v>
      </c>
    </row>
    <row r="97" spans="1:24" s="116" customFormat="1" ht="12.75">
      <c r="A97" s="116">
        <v>1844</v>
      </c>
      <c r="B97" s="116">
        <v>115.63999938964844</v>
      </c>
      <c r="C97" s="116">
        <v>139.13999938964844</v>
      </c>
      <c r="D97" s="116">
        <v>8.918256759643555</v>
      </c>
      <c r="E97" s="116">
        <v>9.022958755493164</v>
      </c>
      <c r="F97" s="116">
        <v>24.476746707767624</v>
      </c>
      <c r="G97" s="116" t="s">
        <v>56</v>
      </c>
      <c r="H97" s="116">
        <v>17.163222441357206</v>
      </c>
      <c r="I97" s="116">
        <v>65.30322183100564</v>
      </c>
      <c r="J97" s="116" t="s">
        <v>62</v>
      </c>
      <c r="K97" s="116">
        <v>0.8895132364160331</v>
      </c>
      <c r="L97" s="116">
        <v>0.1420509159436445</v>
      </c>
      <c r="M97" s="116">
        <v>0.21057955105793538</v>
      </c>
      <c r="N97" s="116">
        <v>0.1429801264367487</v>
      </c>
      <c r="O97" s="116">
        <v>0.035724409477687874</v>
      </c>
      <c r="P97" s="116">
        <v>0.0040747910184395445</v>
      </c>
      <c r="Q97" s="116">
        <v>0.004348568721239042</v>
      </c>
      <c r="R97" s="116">
        <v>0.002200876419294355</v>
      </c>
      <c r="S97" s="116">
        <v>0.00046871946325754917</v>
      </c>
      <c r="T97" s="116">
        <v>5.995088668858893E-05</v>
      </c>
      <c r="U97" s="116">
        <v>9.513427792033234E-05</v>
      </c>
      <c r="V97" s="116">
        <v>8.167802880081712E-05</v>
      </c>
      <c r="W97" s="116">
        <v>2.9223321846749502E-05</v>
      </c>
      <c r="X97" s="116">
        <v>67.5</v>
      </c>
    </row>
    <row r="98" spans="1:24" s="116" customFormat="1" ht="12.75">
      <c r="A98" s="116">
        <v>1841</v>
      </c>
      <c r="B98" s="116">
        <v>128.5</v>
      </c>
      <c r="C98" s="116">
        <v>151.39999389648438</v>
      </c>
      <c r="D98" s="116">
        <v>9.140262603759766</v>
      </c>
      <c r="E98" s="116">
        <v>9.580589294433594</v>
      </c>
      <c r="F98" s="116">
        <v>25.292750699442912</v>
      </c>
      <c r="G98" s="116" t="s">
        <v>57</v>
      </c>
      <c r="H98" s="116">
        <v>4.876867616320581</v>
      </c>
      <c r="I98" s="116">
        <v>65.87686761632058</v>
      </c>
      <c r="J98" s="116" t="s">
        <v>60</v>
      </c>
      <c r="K98" s="116">
        <v>0.4652453685767848</v>
      </c>
      <c r="L98" s="116">
        <v>0.0007747514344661582</v>
      </c>
      <c r="M98" s="116">
        <v>-0.11217285158218367</v>
      </c>
      <c r="N98" s="116">
        <v>-0.001478369300719057</v>
      </c>
      <c r="O98" s="116">
        <v>0.018355501710767275</v>
      </c>
      <c r="P98" s="116">
        <v>8.846340310566062E-05</v>
      </c>
      <c r="Q98" s="116">
        <v>-0.0024121161833903816</v>
      </c>
      <c r="R98" s="116">
        <v>-0.00011883238072566107</v>
      </c>
      <c r="S98" s="116">
        <v>0.00021314628150548247</v>
      </c>
      <c r="T98" s="116">
        <v>6.284264766095739E-06</v>
      </c>
      <c r="U98" s="116">
        <v>-5.887974601107524E-05</v>
      </c>
      <c r="V98" s="116">
        <v>-9.372773765753536E-06</v>
      </c>
      <c r="W98" s="116">
        <v>1.2421683510671487E-05</v>
      </c>
      <c r="X98" s="116">
        <v>67.5</v>
      </c>
    </row>
    <row r="99" spans="1:24" s="116" customFormat="1" ht="12.75">
      <c r="A99" s="116">
        <v>1842</v>
      </c>
      <c r="B99" s="116">
        <v>166.97999572753906</v>
      </c>
      <c r="C99" s="116">
        <v>171.47999572753906</v>
      </c>
      <c r="D99" s="116">
        <v>8.54114818572998</v>
      </c>
      <c r="E99" s="116">
        <v>8.999225616455078</v>
      </c>
      <c r="F99" s="116">
        <v>34.7374064431997</v>
      </c>
      <c r="G99" s="116" t="s">
        <v>58</v>
      </c>
      <c r="H99" s="116">
        <v>-2.500907702178793</v>
      </c>
      <c r="I99" s="116">
        <v>96.97908802536027</v>
      </c>
      <c r="J99" s="116" t="s">
        <v>61</v>
      </c>
      <c r="K99" s="116">
        <v>-0.7581428261067813</v>
      </c>
      <c r="L99" s="116">
        <v>0.14204880316512047</v>
      </c>
      <c r="M99" s="116">
        <v>-0.17821615721275952</v>
      </c>
      <c r="N99" s="116">
        <v>-0.14297248329688947</v>
      </c>
      <c r="O99" s="116">
        <v>-0.030648148222617543</v>
      </c>
      <c r="P99" s="116">
        <v>0.004073830638387726</v>
      </c>
      <c r="Q99" s="116">
        <v>-0.0036182517105868657</v>
      </c>
      <c r="R99" s="116">
        <v>-0.002197666006994014</v>
      </c>
      <c r="S99" s="116">
        <v>-0.00041745250977426237</v>
      </c>
      <c r="T99" s="116">
        <v>5.962060743650334E-05</v>
      </c>
      <c r="U99" s="116">
        <v>-7.472420186990493E-05</v>
      </c>
      <c r="V99" s="116">
        <v>-8.113847115100896E-05</v>
      </c>
      <c r="W99" s="116">
        <v>-2.645192466569151E-05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1843</v>
      </c>
      <c r="B101" s="116">
        <v>129.3</v>
      </c>
      <c r="C101" s="116">
        <v>135.9</v>
      </c>
      <c r="D101" s="116">
        <v>8.462191951118882</v>
      </c>
      <c r="E101" s="116">
        <v>8.838975038417493</v>
      </c>
      <c r="F101" s="116">
        <v>29.887020401298425</v>
      </c>
      <c r="G101" s="116" t="s">
        <v>59</v>
      </c>
      <c r="H101" s="116">
        <v>22.28332792613533</v>
      </c>
      <c r="I101" s="116">
        <v>84.08332792613534</v>
      </c>
      <c r="J101" s="116" t="s">
        <v>73</v>
      </c>
      <c r="K101" s="116">
        <v>0.7582821856533124</v>
      </c>
      <c r="M101" s="116" t="s">
        <v>68</v>
      </c>
      <c r="N101" s="116">
        <v>0.4742291489735799</v>
      </c>
      <c r="X101" s="116">
        <v>67.5</v>
      </c>
    </row>
    <row r="102" spans="1:24" s="116" customFormat="1" ht="12.75">
      <c r="A102" s="116">
        <v>1844</v>
      </c>
      <c r="B102" s="116">
        <v>115.05999755859375</v>
      </c>
      <c r="C102" s="116">
        <v>131.55999755859375</v>
      </c>
      <c r="D102" s="116">
        <v>9.051042556762695</v>
      </c>
      <c r="E102" s="116">
        <v>9.319169044494629</v>
      </c>
      <c r="F102" s="116">
        <v>21.784883225317053</v>
      </c>
      <c r="G102" s="116" t="s">
        <v>56</v>
      </c>
      <c r="H102" s="116">
        <v>9.707331632394855</v>
      </c>
      <c r="I102" s="116">
        <v>57.267329190988605</v>
      </c>
      <c r="J102" s="116" t="s">
        <v>62</v>
      </c>
      <c r="K102" s="116">
        <v>0.7568756129910209</v>
      </c>
      <c r="L102" s="116">
        <v>0.36251548225210983</v>
      </c>
      <c r="M102" s="116">
        <v>0.1791792435345952</v>
      </c>
      <c r="N102" s="116">
        <v>0.1443878430142686</v>
      </c>
      <c r="O102" s="116">
        <v>0.030397293581056046</v>
      </c>
      <c r="P102" s="116">
        <v>0.010399260130073364</v>
      </c>
      <c r="Q102" s="116">
        <v>0.0037000799995873654</v>
      </c>
      <c r="R102" s="116">
        <v>0.002222521212026254</v>
      </c>
      <c r="S102" s="116">
        <v>0.0003988293981641251</v>
      </c>
      <c r="T102" s="116">
        <v>0.0001530215130813501</v>
      </c>
      <c r="U102" s="116">
        <v>8.0952034104253E-05</v>
      </c>
      <c r="V102" s="116">
        <v>8.248250387271664E-05</v>
      </c>
      <c r="W102" s="116">
        <v>2.486847984711528E-05</v>
      </c>
      <c r="X102" s="116">
        <v>67.5</v>
      </c>
    </row>
    <row r="103" spans="1:24" s="116" customFormat="1" ht="12.75">
      <c r="A103" s="116">
        <v>1841</v>
      </c>
      <c r="B103" s="116">
        <v>121.37999725341797</v>
      </c>
      <c r="C103" s="116">
        <v>150.97999572753906</v>
      </c>
      <c r="D103" s="116">
        <v>9.198909759521484</v>
      </c>
      <c r="E103" s="116">
        <v>9.59733772277832</v>
      </c>
      <c r="F103" s="116">
        <v>22.936165370224096</v>
      </c>
      <c r="G103" s="116" t="s">
        <v>57</v>
      </c>
      <c r="H103" s="116">
        <v>5.460351722263603</v>
      </c>
      <c r="I103" s="116">
        <v>59.34034897568157</v>
      </c>
      <c r="J103" s="116" t="s">
        <v>60</v>
      </c>
      <c r="K103" s="116">
        <v>0.6455146697907298</v>
      </c>
      <c r="L103" s="116">
        <v>0.0019742106896394325</v>
      </c>
      <c r="M103" s="116">
        <v>-0.15386976237431063</v>
      </c>
      <c r="N103" s="116">
        <v>-0.0014929947948261408</v>
      </c>
      <c r="O103" s="116">
        <v>0.02575217162981439</v>
      </c>
      <c r="P103" s="116">
        <v>0.00022566142045779634</v>
      </c>
      <c r="Q103" s="116">
        <v>-0.0032260308745988174</v>
      </c>
      <c r="R103" s="116">
        <v>-0.00011999996210269053</v>
      </c>
      <c r="S103" s="116">
        <v>0.00032281665719437126</v>
      </c>
      <c r="T103" s="116">
        <v>1.605362443107857E-05</v>
      </c>
      <c r="U103" s="116">
        <v>-7.349682112755517E-05</v>
      </c>
      <c r="V103" s="116">
        <v>-9.462472436858687E-06</v>
      </c>
      <c r="W103" s="116">
        <v>1.9637693415850606E-05</v>
      </c>
      <c r="X103" s="116">
        <v>67.5</v>
      </c>
    </row>
    <row r="104" spans="1:24" s="116" customFormat="1" ht="12.75">
      <c r="A104" s="116">
        <v>1842</v>
      </c>
      <c r="B104" s="116">
        <v>161.94000244140625</v>
      </c>
      <c r="C104" s="116">
        <v>170.0399932861328</v>
      </c>
      <c r="D104" s="116">
        <v>8.584090232849121</v>
      </c>
      <c r="E104" s="116">
        <v>8.880843162536621</v>
      </c>
      <c r="F104" s="116">
        <v>33.824465780423104</v>
      </c>
      <c r="G104" s="116" t="s">
        <v>58</v>
      </c>
      <c r="H104" s="116">
        <v>-0.5018898463015518</v>
      </c>
      <c r="I104" s="116">
        <v>93.9381125951047</v>
      </c>
      <c r="J104" s="116" t="s">
        <v>61</v>
      </c>
      <c r="K104" s="116">
        <v>-0.39518540538018193</v>
      </c>
      <c r="L104" s="116">
        <v>0.3625101065689516</v>
      </c>
      <c r="M104" s="116">
        <v>-0.09181120596366737</v>
      </c>
      <c r="N104" s="116">
        <v>-0.14438012389818655</v>
      </c>
      <c r="O104" s="116">
        <v>-0.01614995707119663</v>
      </c>
      <c r="P104" s="116">
        <v>0.010396811442757363</v>
      </c>
      <c r="Q104" s="116">
        <v>-0.0018119924943226517</v>
      </c>
      <c r="R104" s="116">
        <v>-0.0022192792854893234</v>
      </c>
      <c r="S104" s="116">
        <v>-0.00023420993718843364</v>
      </c>
      <c r="T104" s="116">
        <v>0.00015217708305895365</v>
      </c>
      <c r="U104" s="116">
        <v>-3.393300914685141E-05</v>
      </c>
      <c r="V104" s="116">
        <v>-8.193793419713732E-05</v>
      </c>
      <c r="W104" s="116">
        <v>-1.5257859850301303E-05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1843</v>
      </c>
      <c r="B106" s="116">
        <v>155.24</v>
      </c>
      <c r="C106" s="116">
        <v>138.94</v>
      </c>
      <c r="D106" s="116">
        <v>8.704573669962286</v>
      </c>
      <c r="E106" s="116">
        <v>8.996711501676184</v>
      </c>
      <c r="F106" s="116">
        <v>34.31727578587612</v>
      </c>
      <c r="G106" s="116" t="s">
        <v>59</v>
      </c>
      <c r="H106" s="116">
        <v>6.221163517215402</v>
      </c>
      <c r="I106" s="116">
        <v>93.96116351721541</v>
      </c>
      <c r="J106" s="116" t="s">
        <v>73</v>
      </c>
      <c r="K106" s="116">
        <v>0.058897436807503416</v>
      </c>
      <c r="M106" s="116" t="s">
        <v>68</v>
      </c>
      <c r="N106" s="116">
        <v>0.04410678919715335</v>
      </c>
      <c r="X106" s="116">
        <v>67.5</v>
      </c>
    </row>
    <row r="107" spans="1:24" s="116" customFormat="1" ht="12.75">
      <c r="A107" s="116">
        <v>1844</v>
      </c>
      <c r="B107" s="116">
        <v>119.44000244140625</v>
      </c>
      <c r="C107" s="116">
        <v>134.33999633789062</v>
      </c>
      <c r="D107" s="116">
        <v>9.000504493713379</v>
      </c>
      <c r="E107" s="116">
        <v>9.260417938232422</v>
      </c>
      <c r="F107" s="116">
        <v>23.31749634302534</v>
      </c>
      <c r="G107" s="116" t="s">
        <v>56</v>
      </c>
      <c r="H107" s="116">
        <v>9.711732816086652</v>
      </c>
      <c r="I107" s="116">
        <v>61.6517352574929</v>
      </c>
      <c r="J107" s="116" t="s">
        <v>62</v>
      </c>
      <c r="K107" s="116">
        <v>0.21162686408512735</v>
      </c>
      <c r="L107" s="116">
        <v>0.03238998280050949</v>
      </c>
      <c r="M107" s="116">
        <v>0.05009975401839177</v>
      </c>
      <c r="N107" s="116">
        <v>0.10235106802824327</v>
      </c>
      <c r="O107" s="116">
        <v>0.008499236468533988</v>
      </c>
      <c r="P107" s="116">
        <v>0.0009292641493751975</v>
      </c>
      <c r="Q107" s="116">
        <v>0.0010346500577267813</v>
      </c>
      <c r="R107" s="116">
        <v>0.0015754632035101552</v>
      </c>
      <c r="S107" s="116">
        <v>0.00011151680681210822</v>
      </c>
      <c r="T107" s="116">
        <v>1.3685254700828159E-05</v>
      </c>
      <c r="U107" s="116">
        <v>2.2640134277735744E-05</v>
      </c>
      <c r="V107" s="116">
        <v>5.84666328729494E-05</v>
      </c>
      <c r="W107" s="116">
        <v>6.949353762737962E-06</v>
      </c>
      <c r="X107" s="116">
        <v>67.5</v>
      </c>
    </row>
    <row r="108" spans="1:24" s="116" customFormat="1" ht="12.75">
      <c r="A108" s="116">
        <v>1841</v>
      </c>
      <c r="B108" s="116">
        <v>123.18000030517578</v>
      </c>
      <c r="C108" s="116">
        <v>158.3800048828125</v>
      </c>
      <c r="D108" s="116">
        <v>9.116150856018066</v>
      </c>
      <c r="E108" s="116">
        <v>9.578072547912598</v>
      </c>
      <c r="F108" s="116">
        <v>23.64205088965582</v>
      </c>
      <c r="G108" s="116" t="s">
        <v>57</v>
      </c>
      <c r="H108" s="116">
        <v>6.04656803365318</v>
      </c>
      <c r="I108" s="116">
        <v>61.72656833882896</v>
      </c>
      <c r="J108" s="116" t="s">
        <v>60</v>
      </c>
      <c r="K108" s="116">
        <v>0.005892631513795142</v>
      </c>
      <c r="L108" s="116">
        <v>-0.00017507384699914994</v>
      </c>
      <c r="M108" s="116">
        <v>-0.001963808470490339</v>
      </c>
      <c r="N108" s="116">
        <v>-0.0010584212034353967</v>
      </c>
      <c r="O108" s="116">
        <v>0.0001450005481598198</v>
      </c>
      <c r="P108" s="116">
        <v>-2.011035943675029E-05</v>
      </c>
      <c r="Q108" s="116">
        <v>-6.765149241107316E-05</v>
      </c>
      <c r="R108" s="116">
        <v>-8.50860528259294E-05</v>
      </c>
      <c r="S108" s="116">
        <v>-5.612675000098222E-06</v>
      </c>
      <c r="T108" s="116">
        <v>-1.4388799062392549E-06</v>
      </c>
      <c r="U108" s="116">
        <v>-3.2747941686745694E-06</v>
      </c>
      <c r="V108" s="116">
        <v>-6.713804274049808E-06</v>
      </c>
      <c r="W108" s="116">
        <v>-5.781266055675063E-07</v>
      </c>
      <c r="X108" s="116">
        <v>67.5</v>
      </c>
    </row>
    <row r="109" spans="1:24" s="116" customFormat="1" ht="12.75">
      <c r="A109" s="116">
        <v>1842</v>
      </c>
      <c r="B109" s="116">
        <v>161.4199981689453</v>
      </c>
      <c r="C109" s="116">
        <v>165.82000732421875</v>
      </c>
      <c r="D109" s="116">
        <v>8.460163116455078</v>
      </c>
      <c r="E109" s="116">
        <v>8.884530067443848</v>
      </c>
      <c r="F109" s="116">
        <v>34.82531604947243</v>
      </c>
      <c r="G109" s="116" t="s">
        <v>58</v>
      </c>
      <c r="H109" s="116">
        <v>4.212310209077813</v>
      </c>
      <c r="I109" s="116">
        <v>98.13230837802313</v>
      </c>
      <c r="J109" s="116" t="s">
        <v>61</v>
      </c>
      <c r="K109" s="116">
        <v>-0.21154480966534628</v>
      </c>
      <c r="L109" s="116">
        <v>-0.032389509643793585</v>
      </c>
      <c r="M109" s="116">
        <v>-0.050061250573618245</v>
      </c>
      <c r="N109" s="116">
        <v>-0.10234559526954837</v>
      </c>
      <c r="O109" s="116">
        <v>-0.008497999493356743</v>
      </c>
      <c r="P109" s="116">
        <v>-0.0009290465180804103</v>
      </c>
      <c r="Q109" s="116">
        <v>-0.0010324359629190502</v>
      </c>
      <c r="R109" s="116">
        <v>-0.0015731639041209227</v>
      </c>
      <c r="S109" s="116">
        <v>-0.00011137547342620968</v>
      </c>
      <c r="T109" s="116">
        <v>-1.3609401928151E-05</v>
      </c>
      <c r="U109" s="116">
        <v>-2.2402040158581986E-05</v>
      </c>
      <c r="V109" s="116">
        <v>-5.807987596121394E-05</v>
      </c>
      <c r="W109" s="116">
        <v>-6.925264424382311E-06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1843</v>
      </c>
      <c r="B111" s="116">
        <v>145.16</v>
      </c>
      <c r="C111" s="116">
        <v>151.36</v>
      </c>
      <c r="D111" s="116">
        <v>8.744244201433657</v>
      </c>
      <c r="E111" s="116">
        <v>8.844036229937776</v>
      </c>
      <c r="F111" s="116">
        <v>36.64579564704903</v>
      </c>
      <c r="G111" s="116" t="s">
        <v>59</v>
      </c>
      <c r="H111" s="116">
        <v>22.179235148970022</v>
      </c>
      <c r="I111" s="116">
        <v>99.83923514897002</v>
      </c>
      <c r="J111" s="116" t="s">
        <v>73</v>
      </c>
      <c r="K111" s="116">
        <v>1.308503291817321</v>
      </c>
      <c r="M111" s="116" t="s">
        <v>68</v>
      </c>
      <c r="N111" s="116">
        <v>0.739022828428513</v>
      </c>
      <c r="X111" s="116">
        <v>67.5</v>
      </c>
    </row>
    <row r="112" spans="1:24" s="116" customFormat="1" ht="12.75">
      <c r="A112" s="116">
        <v>1844</v>
      </c>
      <c r="B112" s="116">
        <v>116.27999877929688</v>
      </c>
      <c r="C112" s="116">
        <v>157.8800048828125</v>
      </c>
      <c r="D112" s="116">
        <v>8.9607572555542</v>
      </c>
      <c r="E112" s="116">
        <v>9.286401748657227</v>
      </c>
      <c r="F112" s="116">
        <v>24.793515256025376</v>
      </c>
      <c r="G112" s="116" t="s">
        <v>56</v>
      </c>
      <c r="H112" s="116">
        <v>17.05638394273319</v>
      </c>
      <c r="I112" s="116">
        <v>65.83638272203007</v>
      </c>
      <c r="J112" s="116" t="s">
        <v>62</v>
      </c>
      <c r="K112" s="116">
        <v>1.0685241137298478</v>
      </c>
      <c r="L112" s="116">
        <v>0.27775722366489297</v>
      </c>
      <c r="M112" s="116">
        <v>0.252957730837118</v>
      </c>
      <c r="N112" s="116">
        <v>0.15389767299404458</v>
      </c>
      <c r="O112" s="116">
        <v>0.04291376394433286</v>
      </c>
      <c r="P112" s="116">
        <v>0.007967755548338645</v>
      </c>
      <c r="Q112" s="116">
        <v>0.005223666519571587</v>
      </c>
      <c r="R112" s="116">
        <v>0.0023689268195084758</v>
      </c>
      <c r="S112" s="116">
        <v>0.0005630430769297489</v>
      </c>
      <c r="T112" s="116">
        <v>0.00011723830820762848</v>
      </c>
      <c r="U112" s="116">
        <v>0.00011427833142353329</v>
      </c>
      <c r="V112" s="116">
        <v>8.791537318875694E-05</v>
      </c>
      <c r="W112" s="116">
        <v>3.5105272106424595E-05</v>
      </c>
      <c r="X112" s="116">
        <v>67.5</v>
      </c>
    </row>
    <row r="113" spans="1:24" s="116" customFormat="1" ht="12.75">
      <c r="A113" s="116">
        <v>1841</v>
      </c>
      <c r="B113" s="116">
        <v>154.25999450683594</v>
      </c>
      <c r="C113" s="116">
        <v>149.05999755859375</v>
      </c>
      <c r="D113" s="116">
        <v>8.71512222290039</v>
      </c>
      <c r="E113" s="116">
        <v>9.43645191192627</v>
      </c>
      <c r="F113" s="116">
        <v>33.414206498073014</v>
      </c>
      <c r="G113" s="116" t="s">
        <v>57</v>
      </c>
      <c r="H113" s="116">
        <v>4.614060429503837</v>
      </c>
      <c r="I113" s="116">
        <v>91.37405493633977</v>
      </c>
      <c r="J113" s="116" t="s">
        <v>60</v>
      </c>
      <c r="K113" s="116">
        <v>0.6723680830954848</v>
      </c>
      <c r="L113" s="116">
        <v>0.001513300510327262</v>
      </c>
      <c r="M113" s="116">
        <v>-0.1613976951160666</v>
      </c>
      <c r="N113" s="116">
        <v>-0.0015912248649982857</v>
      </c>
      <c r="O113" s="116">
        <v>0.026642059870597458</v>
      </c>
      <c r="P113" s="116">
        <v>0.00017292202720691006</v>
      </c>
      <c r="Q113" s="116">
        <v>-0.0034372269731922705</v>
      </c>
      <c r="R113" s="116">
        <v>-0.00012789765062121234</v>
      </c>
      <c r="S113" s="116">
        <v>0.0003189680159899762</v>
      </c>
      <c r="T113" s="116">
        <v>1.2295822753109779E-05</v>
      </c>
      <c r="U113" s="116">
        <v>-8.177937428672266E-05</v>
      </c>
      <c r="V113" s="116">
        <v>-1.0086064544276409E-05</v>
      </c>
      <c r="W113" s="116">
        <v>1.892091115984281E-05</v>
      </c>
      <c r="X113" s="116">
        <v>67.5</v>
      </c>
    </row>
    <row r="114" spans="1:24" s="116" customFormat="1" ht="12.75">
      <c r="A114" s="116">
        <v>1842</v>
      </c>
      <c r="B114" s="116">
        <v>167.8800048828125</v>
      </c>
      <c r="C114" s="116">
        <v>191.0800018310547</v>
      </c>
      <c r="D114" s="116">
        <v>8.470497131347656</v>
      </c>
      <c r="E114" s="116">
        <v>8.626181602478027</v>
      </c>
      <c r="F114" s="116">
        <v>34.07007116959485</v>
      </c>
      <c r="G114" s="116" t="s">
        <v>58</v>
      </c>
      <c r="H114" s="116">
        <v>-4.4670004546157</v>
      </c>
      <c r="I114" s="116">
        <v>95.9130044281968</v>
      </c>
      <c r="J114" s="116" t="s">
        <v>61</v>
      </c>
      <c r="K114" s="116">
        <v>-0.8304606808613276</v>
      </c>
      <c r="L114" s="116">
        <v>0.2777531011880782</v>
      </c>
      <c r="M114" s="116">
        <v>-0.19477781598910343</v>
      </c>
      <c r="N114" s="116">
        <v>-0.15388944654007594</v>
      </c>
      <c r="O114" s="116">
        <v>-0.033642113217237465</v>
      </c>
      <c r="P114" s="116">
        <v>0.007965878887516927</v>
      </c>
      <c r="Q114" s="116">
        <v>-0.003933467000300453</v>
      </c>
      <c r="R114" s="116">
        <v>-0.0023654717219092087</v>
      </c>
      <c r="S114" s="116">
        <v>-0.00046397942977457243</v>
      </c>
      <c r="T114" s="116">
        <v>0.00011659173921942753</v>
      </c>
      <c r="U114" s="116">
        <v>-7.982274722295042E-05</v>
      </c>
      <c r="V114" s="116">
        <v>-8.733489649004625E-05</v>
      </c>
      <c r="W114" s="116">
        <v>-2.956990447308629E-05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1843</v>
      </c>
      <c r="B116" s="116">
        <v>148.76</v>
      </c>
      <c r="C116" s="116">
        <v>143.56</v>
      </c>
      <c r="D116" s="116">
        <v>8.600837548996784</v>
      </c>
      <c r="E116" s="116">
        <v>8.710224097388416</v>
      </c>
      <c r="F116" s="116">
        <v>37.177047700230396</v>
      </c>
      <c r="G116" s="116" t="s">
        <v>59</v>
      </c>
      <c r="H116" s="116">
        <v>21.730968962698725</v>
      </c>
      <c r="I116" s="116">
        <v>102.99096896269872</v>
      </c>
      <c r="J116" s="116" t="s">
        <v>73</v>
      </c>
      <c r="K116" s="116">
        <v>1.3866730232616125</v>
      </c>
      <c r="M116" s="116" t="s">
        <v>68</v>
      </c>
      <c r="N116" s="116">
        <v>0.7608950519046489</v>
      </c>
      <c r="X116" s="116">
        <v>67.5</v>
      </c>
    </row>
    <row r="117" spans="1:24" s="116" customFormat="1" ht="12.75">
      <c r="A117" s="116">
        <v>1844</v>
      </c>
      <c r="B117" s="116">
        <v>121.26000213623047</v>
      </c>
      <c r="C117" s="116">
        <v>141.16000366210938</v>
      </c>
      <c r="D117" s="116">
        <v>9.02648639678955</v>
      </c>
      <c r="E117" s="116">
        <v>9.20557975769043</v>
      </c>
      <c r="F117" s="116">
        <v>24.168299557818397</v>
      </c>
      <c r="G117" s="116" t="s">
        <v>56</v>
      </c>
      <c r="H117" s="116">
        <v>9.962206007861013</v>
      </c>
      <c r="I117" s="116">
        <v>63.72220814409148</v>
      </c>
      <c r="J117" s="116" t="s">
        <v>62</v>
      </c>
      <c r="K117" s="116">
        <v>1.1084746444030948</v>
      </c>
      <c r="L117" s="116">
        <v>0.28009121963795397</v>
      </c>
      <c r="M117" s="116">
        <v>0.2624155426064365</v>
      </c>
      <c r="N117" s="116">
        <v>0.0925514948821671</v>
      </c>
      <c r="O117" s="116">
        <v>0.04451823842054436</v>
      </c>
      <c r="P117" s="116">
        <v>0.008034772257470037</v>
      </c>
      <c r="Q117" s="116">
        <v>0.005418894683317179</v>
      </c>
      <c r="R117" s="116">
        <v>0.0014246429062575938</v>
      </c>
      <c r="S117" s="116">
        <v>0.000584084188350193</v>
      </c>
      <c r="T117" s="116">
        <v>0.00011824040550707851</v>
      </c>
      <c r="U117" s="116">
        <v>0.00011853588724576129</v>
      </c>
      <c r="V117" s="116">
        <v>5.2875826374058576E-05</v>
      </c>
      <c r="W117" s="116">
        <v>3.6419431752775464E-05</v>
      </c>
      <c r="X117" s="116">
        <v>67.5</v>
      </c>
    </row>
    <row r="118" spans="1:24" s="116" customFormat="1" ht="12.75">
      <c r="A118" s="116">
        <v>1841</v>
      </c>
      <c r="B118" s="116">
        <v>151.5800018310547</v>
      </c>
      <c r="C118" s="116">
        <v>151.47999572753906</v>
      </c>
      <c r="D118" s="116">
        <v>8.647488594055176</v>
      </c>
      <c r="E118" s="116">
        <v>9.260199546813965</v>
      </c>
      <c r="F118" s="116">
        <v>29.521997067011654</v>
      </c>
      <c r="G118" s="116" t="s">
        <v>57</v>
      </c>
      <c r="H118" s="116">
        <v>-2.7272734324530887</v>
      </c>
      <c r="I118" s="116">
        <v>81.3527283986016</v>
      </c>
      <c r="J118" s="116" t="s">
        <v>60</v>
      </c>
      <c r="K118" s="116">
        <v>0.938427388463293</v>
      </c>
      <c r="L118" s="116">
        <v>0.0015253141247853189</v>
      </c>
      <c r="M118" s="116">
        <v>-0.2237326637072904</v>
      </c>
      <c r="N118" s="116">
        <v>-0.0009567441128047815</v>
      </c>
      <c r="O118" s="116">
        <v>0.03743101667424817</v>
      </c>
      <c r="P118" s="116">
        <v>0.00017429595086046736</v>
      </c>
      <c r="Q118" s="116">
        <v>-0.004692767225859717</v>
      </c>
      <c r="R118" s="116">
        <v>-7.688891309328267E-05</v>
      </c>
      <c r="S118" s="116">
        <v>0.00046863521877548255</v>
      </c>
      <c r="T118" s="116">
        <v>1.2395175689588018E-05</v>
      </c>
      <c r="U118" s="116">
        <v>-0.00010702350319436505</v>
      </c>
      <c r="V118" s="116">
        <v>-6.058639670522773E-06</v>
      </c>
      <c r="W118" s="116">
        <v>2.8485088428131048E-05</v>
      </c>
      <c r="X118" s="116">
        <v>67.5</v>
      </c>
    </row>
    <row r="119" spans="1:24" s="116" customFormat="1" ht="12.75">
      <c r="A119" s="116">
        <v>1842</v>
      </c>
      <c r="B119" s="116">
        <v>170.47999572753906</v>
      </c>
      <c r="C119" s="116">
        <v>191.17999267578125</v>
      </c>
      <c r="D119" s="116">
        <v>8.467308044433594</v>
      </c>
      <c r="E119" s="116">
        <v>8.704209327697754</v>
      </c>
      <c r="F119" s="116">
        <v>34.68736376684537</v>
      </c>
      <c r="G119" s="116" t="s">
        <v>58</v>
      </c>
      <c r="H119" s="116">
        <v>-5.281778471587913</v>
      </c>
      <c r="I119" s="116">
        <v>97.69821725595115</v>
      </c>
      <c r="J119" s="116" t="s">
        <v>61</v>
      </c>
      <c r="K119" s="116">
        <v>-0.5899746383248445</v>
      </c>
      <c r="L119" s="116">
        <v>0.280087066347408</v>
      </c>
      <c r="M119" s="116">
        <v>-0.13713355603888863</v>
      </c>
      <c r="N119" s="116">
        <v>-0.09254654961491766</v>
      </c>
      <c r="O119" s="116">
        <v>-0.02409963781471804</v>
      </c>
      <c r="P119" s="116">
        <v>0.008032881559622536</v>
      </c>
      <c r="Q119" s="116">
        <v>-0.002709678090249854</v>
      </c>
      <c r="R119" s="116">
        <v>-0.0014225665205512947</v>
      </c>
      <c r="S119" s="116">
        <v>-0.00034861923470164315</v>
      </c>
      <c r="T119" s="116">
        <v>0.00011758891577909293</v>
      </c>
      <c r="U119" s="116">
        <v>-5.09580840411565E-05</v>
      </c>
      <c r="V119" s="116">
        <v>-5.252757276024047E-05</v>
      </c>
      <c r="W119" s="116">
        <v>-2.2693055026519112E-05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21.784883225317053</v>
      </c>
      <c r="G120" s="117"/>
      <c r="H120" s="117"/>
      <c r="I120" s="118"/>
      <c r="J120" s="118" t="s">
        <v>158</v>
      </c>
      <c r="K120" s="117">
        <f>AVERAGE(K118,K113,K108,K103,K98,K93)</f>
        <v>0.5849975032010336</v>
      </c>
      <c r="L120" s="117">
        <f>AVERAGE(L118,L113,L108,L103,L98,L93)</f>
        <v>0.0010153483546089608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38.95362564043211</v>
      </c>
      <c r="G121" s="117"/>
      <c r="H121" s="117"/>
      <c r="I121" s="118"/>
      <c r="J121" s="118" t="s">
        <v>159</v>
      </c>
      <c r="K121" s="117">
        <f>AVERAGE(K119,K114,K109,K104,K99,K94)</f>
        <v>-0.5109817967176409</v>
      </c>
      <c r="L121" s="117">
        <f>AVERAGE(L119,L114,L109,L104,L99,L94)</f>
        <v>0.1863099112182124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0.36562343950064596</v>
      </c>
      <c r="L122" s="117">
        <f>ABS(L120/$H$33)</f>
        <v>0.0028204120961360024</v>
      </c>
      <c r="M122" s="118" t="s">
        <v>111</v>
      </c>
      <c r="N122" s="117">
        <f>K122+L122+L123+K123</f>
        <v>0.7752181124250062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0.2903305663168414</v>
      </c>
      <c r="L123" s="117">
        <f>ABS(L121/$H$34)</f>
        <v>0.11644369451138274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1843</v>
      </c>
      <c r="B126" s="101">
        <v>139.38</v>
      </c>
      <c r="C126" s="101">
        <v>151.38</v>
      </c>
      <c r="D126" s="101">
        <v>9.018588342083506</v>
      </c>
      <c r="E126" s="101">
        <v>9.199768184499014</v>
      </c>
      <c r="F126" s="101">
        <v>33.76134918888954</v>
      </c>
      <c r="G126" s="101" t="s">
        <v>59</v>
      </c>
      <c r="H126" s="101">
        <v>17.281058520906655</v>
      </c>
      <c r="I126" s="101">
        <v>89.16105852090665</v>
      </c>
      <c r="J126" s="101" t="s">
        <v>73</v>
      </c>
      <c r="K126" s="101">
        <v>1.0541358925739257</v>
      </c>
      <c r="M126" s="101" t="s">
        <v>68</v>
      </c>
      <c r="N126" s="101">
        <v>0.9551113864457647</v>
      </c>
      <c r="X126" s="101">
        <v>67.5</v>
      </c>
    </row>
    <row r="127" spans="1:24" s="101" customFormat="1" ht="12.75" hidden="1">
      <c r="A127" s="101">
        <v>1842</v>
      </c>
      <c r="B127" s="101">
        <v>171.47999572753906</v>
      </c>
      <c r="C127" s="101">
        <v>181.47999572753906</v>
      </c>
      <c r="D127" s="101">
        <v>8.64680004119873</v>
      </c>
      <c r="E127" s="101">
        <v>8.738557815551758</v>
      </c>
      <c r="F127" s="101">
        <v>35.12451624927364</v>
      </c>
      <c r="G127" s="101" t="s">
        <v>56</v>
      </c>
      <c r="H127" s="101">
        <v>-7.100058218249146</v>
      </c>
      <c r="I127" s="101">
        <v>96.87993750928992</v>
      </c>
      <c r="J127" s="101" t="s">
        <v>62</v>
      </c>
      <c r="K127" s="101">
        <v>0.3417500305629886</v>
      </c>
      <c r="L127" s="101">
        <v>0.9556641312710156</v>
      </c>
      <c r="M127" s="101">
        <v>0.08090499265691878</v>
      </c>
      <c r="N127" s="101">
        <v>0.12867154819322302</v>
      </c>
      <c r="O127" s="101">
        <v>0.013725798583958898</v>
      </c>
      <c r="P127" s="101">
        <v>0.027414944507660827</v>
      </c>
      <c r="Q127" s="101">
        <v>0.001670632846098789</v>
      </c>
      <c r="R127" s="101">
        <v>0.001980527497668526</v>
      </c>
      <c r="S127" s="101">
        <v>0.00018007421250461298</v>
      </c>
      <c r="T127" s="101">
        <v>0.00040338187764788554</v>
      </c>
      <c r="U127" s="101">
        <v>3.649855796063306E-05</v>
      </c>
      <c r="V127" s="101">
        <v>7.34886923871807E-05</v>
      </c>
      <c r="W127" s="101">
        <v>1.1228761941076874E-05</v>
      </c>
      <c r="X127" s="101">
        <v>67.5</v>
      </c>
    </row>
    <row r="128" spans="1:24" s="101" customFormat="1" ht="12.75" hidden="1">
      <c r="A128" s="101">
        <v>1844</v>
      </c>
      <c r="B128" s="101">
        <v>132.47999572753906</v>
      </c>
      <c r="C128" s="101">
        <v>144.8800048828125</v>
      </c>
      <c r="D128" s="101">
        <v>8.894283294677734</v>
      </c>
      <c r="E128" s="101">
        <v>9.441876411437988</v>
      </c>
      <c r="F128" s="101">
        <v>33.09524832645409</v>
      </c>
      <c r="G128" s="101" t="s">
        <v>57</v>
      </c>
      <c r="H128" s="101">
        <v>23.61778355639845</v>
      </c>
      <c r="I128" s="101">
        <v>88.59777928393751</v>
      </c>
      <c r="J128" s="101" t="s">
        <v>60</v>
      </c>
      <c r="K128" s="101">
        <v>-0.24279006617711232</v>
      </c>
      <c r="L128" s="101">
        <v>0.005200960746524283</v>
      </c>
      <c r="M128" s="101">
        <v>0.058121222092598</v>
      </c>
      <c r="N128" s="101">
        <v>-0.0013311387827373913</v>
      </c>
      <c r="O128" s="101">
        <v>-0.009646373188150582</v>
      </c>
      <c r="P128" s="101">
        <v>0.0005950037460823896</v>
      </c>
      <c r="Q128" s="101">
        <v>0.0012303152041239032</v>
      </c>
      <c r="R128" s="101">
        <v>-0.00010698538444614592</v>
      </c>
      <c r="S128" s="101">
        <v>-0.00011757042288555066</v>
      </c>
      <c r="T128" s="101">
        <v>4.236784841398924E-05</v>
      </c>
      <c r="U128" s="101">
        <v>2.8748280643023547E-05</v>
      </c>
      <c r="V128" s="101">
        <v>-8.441771826368176E-06</v>
      </c>
      <c r="W128" s="101">
        <v>-7.032504104307802E-06</v>
      </c>
      <c r="X128" s="101">
        <v>67.5</v>
      </c>
    </row>
    <row r="129" spans="1:24" s="101" customFormat="1" ht="12.75" hidden="1">
      <c r="A129" s="101">
        <v>1841</v>
      </c>
      <c r="B129" s="101">
        <v>155.0399932861328</v>
      </c>
      <c r="C129" s="101">
        <v>174.63999938964844</v>
      </c>
      <c r="D129" s="101">
        <v>8.52853012084961</v>
      </c>
      <c r="E129" s="101">
        <v>8.961793899536133</v>
      </c>
      <c r="F129" s="101">
        <v>31.01389771634254</v>
      </c>
      <c r="G129" s="101" t="s">
        <v>58</v>
      </c>
      <c r="H129" s="101">
        <v>-0.8714285806777013</v>
      </c>
      <c r="I129" s="101">
        <v>86.66856470545511</v>
      </c>
      <c r="J129" s="101" t="s">
        <v>61</v>
      </c>
      <c r="K129" s="101">
        <v>0.2405120935743503</v>
      </c>
      <c r="L129" s="101">
        <v>0.9556499787083648</v>
      </c>
      <c r="M129" s="101">
        <v>0.05628091487599487</v>
      </c>
      <c r="N129" s="101">
        <v>-0.12866466253009023</v>
      </c>
      <c r="O129" s="101">
        <v>0.009764478024059334</v>
      </c>
      <c r="P129" s="101">
        <v>0.027408486877247902</v>
      </c>
      <c r="Q129" s="101">
        <v>0.001130194056330902</v>
      </c>
      <c r="R129" s="101">
        <v>-0.001977635784601417</v>
      </c>
      <c r="S129" s="101">
        <v>0.0001363961790948313</v>
      </c>
      <c r="T129" s="101">
        <v>0.0004011507255826704</v>
      </c>
      <c r="U129" s="101">
        <v>2.2487354074582642E-05</v>
      </c>
      <c r="V129" s="101">
        <v>-7.30022218648803E-05</v>
      </c>
      <c r="W129" s="101">
        <v>8.753798075822312E-06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1843</v>
      </c>
      <c r="B131" s="101">
        <v>139.96</v>
      </c>
      <c r="C131" s="101">
        <v>151.56</v>
      </c>
      <c r="D131" s="101">
        <v>8.728352558072727</v>
      </c>
      <c r="E131" s="101">
        <v>8.718956660748677</v>
      </c>
      <c r="F131" s="101">
        <v>29.976637023365814</v>
      </c>
      <c r="G131" s="101" t="s">
        <v>59</v>
      </c>
      <c r="H131" s="101">
        <v>9.340355428664935</v>
      </c>
      <c r="I131" s="101">
        <v>81.80035542866494</v>
      </c>
      <c r="J131" s="101" t="s">
        <v>73</v>
      </c>
      <c r="K131" s="101">
        <v>1.3787198807913608</v>
      </c>
      <c r="M131" s="101" t="s">
        <v>68</v>
      </c>
      <c r="N131" s="101">
        <v>0.9898079108774142</v>
      </c>
      <c r="X131" s="101">
        <v>67.5</v>
      </c>
    </row>
    <row r="132" spans="1:24" s="101" customFormat="1" ht="12.75" hidden="1">
      <c r="A132" s="101">
        <v>1842</v>
      </c>
      <c r="B132" s="101">
        <v>166.97999572753906</v>
      </c>
      <c r="C132" s="101">
        <v>171.47999572753906</v>
      </c>
      <c r="D132" s="101">
        <v>8.54114818572998</v>
      </c>
      <c r="E132" s="101">
        <v>8.999225616455078</v>
      </c>
      <c r="F132" s="101">
        <v>33.22080108093999</v>
      </c>
      <c r="G132" s="101" t="s">
        <v>56</v>
      </c>
      <c r="H132" s="101">
        <v>-6.734931481899139</v>
      </c>
      <c r="I132" s="101">
        <v>92.74506424563992</v>
      </c>
      <c r="J132" s="101" t="s">
        <v>62</v>
      </c>
      <c r="K132" s="101">
        <v>0.8510143580205034</v>
      </c>
      <c r="L132" s="101">
        <v>0.7699431627508053</v>
      </c>
      <c r="M132" s="101">
        <v>0.20146625043773475</v>
      </c>
      <c r="N132" s="101">
        <v>0.13933793895360597</v>
      </c>
      <c r="O132" s="101">
        <v>0.03417869473908955</v>
      </c>
      <c r="P132" s="101">
        <v>0.02208722572166413</v>
      </c>
      <c r="Q132" s="101">
        <v>0.004160235582558241</v>
      </c>
      <c r="R132" s="101">
        <v>0.0021447012121085427</v>
      </c>
      <c r="S132" s="101">
        <v>0.0004483949905882023</v>
      </c>
      <c r="T132" s="101">
        <v>0.0003249742343366281</v>
      </c>
      <c r="U132" s="101">
        <v>9.095155247822699E-05</v>
      </c>
      <c r="V132" s="101">
        <v>7.957838302123423E-05</v>
      </c>
      <c r="W132" s="101">
        <v>2.7956315438399496E-05</v>
      </c>
      <c r="X132" s="101">
        <v>67.5</v>
      </c>
    </row>
    <row r="133" spans="1:24" s="101" customFormat="1" ht="12.75" hidden="1">
      <c r="A133" s="101">
        <v>1844</v>
      </c>
      <c r="B133" s="101">
        <v>115.63999938964844</v>
      </c>
      <c r="C133" s="101">
        <v>139.13999938964844</v>
      </c>
      <c r="D133" s="101">
        <v>8.918256759643555</v>
      </c>
      <c r="E133" s="101">
        <v>9.022958755493164</v>
      </c>
      <c r="F133" s="101">
        <v>28.603984242002227</v>
      </c>
      <c r="G133" s="101" t="s">
        <v>57</v>
      </c>
      <c r="H133" s="101">
        <v>28.17456767711286</v>
      </c>
      <c r="I133" s="101">
        <v>76.3145670667613</v>
      </c>
      <c r="J133" s="101" t="s">
        <v>60</v>
      </c>
      <c r="K133" s="101">
        <v>-0.7226604443993461</v>
      </c>
      <c r="L133" s="101">
        <v>0.004190417376024085</v>
      </c>
      <c r="M133" s="101">
        <v>0.172278792417208</v>
      </c>
      <c r="N133" s="101">
        <v>-0.0014416118572316671</v>
      </c>
      <c r="O133" s="101">
        <v>-0.02882712825496726</v>
      </c>
      <c r="P133" s="101">
        <v>0.0004794514825147719</v>
      </c>
      <c r="Q133" s="101">
        <v>0.0036129482359891223</v>
      </c>
      <c r="R133" s="101">
        <v>-0.00011587903395519278</v>
      </c>
      <c r="S133" s="101">
        <v>-0.00036102679620402873</v>
      </c>
      <c r="T133" s="101">
        <v>3.4143969719270345E-05</v>
      </c>
      <c r="U133" s="101">
        <v>8.23130463609609E-05</v>
      </c>
      <c r="V133" s="101">
        <v>-9.147845441440279E-06</v>
      </c>
      <c r="W133" s="101">
        <v>-2.193616115955724E-05</v>
      </c>
      <c r="X133" s="101">
        <v>67.5</v>
      </c>
    </row>
    <row r="134" spans="1:24" s="101" customFormat="1" ht="12.75" hidden="1">
      <c r="A134" s="101">
        <v>1841</v>
      </c>
      <c r="B134" s="101">
        <v>128.5</v>
      </c>
      <c r="C134" s="101">
        <v>151.39999389648438</v>
      </c>
      <c r="D134" s="101">
        <v>9.140262603759766</v>
      </c>
      <c r="E134" s="101">
        <v>9.580589294433594</v>
      </c>
      <c r="F134" s="101">
        <v>25.292750699442912</v>
      </c>
      <c r="G134" s="101" t="s">
        <v>58</v>
      </c>
      <c r="H134" s="101">
        <v>4.876867616320581</v>
      </c>
      <c r="I134" s="101">
        <v>65.87686761632058</v>
      </c>
      <c r="J134" s="101" t="s">
        <v>61</v>
      </c>
      <c r="K134" s="101">
        <v>0.4494299941677115</v>
      </c>
      <c r="L134" s="101">
        <v>0.7699317594884159</v>
      </c>
      <c r="M134" s="101">
        <v>0.10444456782766925</v>
      </c>
      <c r="N134" s="101">
        <v>-0.1393304811844555</v>
      </c>
      <c r="O134" s="101">
        <v>0.018362457641599498</v>
      </c>
      <c r="P134" s="101">
        <v>0.022082021337632474</v>
      </c>
      <c r="Q134" s="101">
        <v>0.002062562761820061</v>
      </c>
      <c r="R134" s="101">
        <v>-0.002141568429611686</v>
      </c>
      <c r="S134" s="101">
        <v>0.00026592803539162384</v>
      </c>
      <c r="T134" s="101">
        <v>0.00032317555958718045</v>
      </c>
      <c r="U134" s="101">
        <v>3.868781845720926E-05</v>
      </c>
      <c r="V134" s="101">
        <v>-7.905084419570597E-05</v>
      </c>
      <c r="W134" s="101">
        <v>1.733090899154532E-05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1843</v>
      </c>
      <c r="B136" s="101">
        <v>129.3</v>
      </c>
      <c r="C136" s="101">
        <v>135.9</v>
      </c>
      <c r="D136" s="101">
        <v>8.462191951118882</v>
      </c>
      <c r="E136" s="101">
        <v>8.838975038417493</v>
      </c>
      <c r="F136" s="101">
        <v>27.430745627572605</v>
      </c>
      <c r="G136" s="101" t="s">
        <v>59</v>
      </c>
      <c r="H136" s="101">
        <v>15.372911481045023</v>
      </c>
      <c r="I136" s="101">
        <v>77.17291148104503</v>
      </c>
      <c r="J136" s="101" t="s">
        <v>73</v>
      </c>
      <c r="K136" s="101">
        <v>1.5813421681726223</v>
      </c>
      <c r="M136" s="101" t="s">
        <v>68</v>
      </c>
      <c r="N136" s="101">
        <v>1.2236457211138854</v>
      </c>
      <c r="X136" s="101">
        <v>67.5</v>
      </c>
    </row>
    <row r="137" spans="1:24" s="101" customFormat="1" ht="12.75" hidden="1">
      <c r="A137" s="101">
        <v>1842</v>
      </c>
      <c r="B137" s="101">
        <v>161.94000244140625</v>
      </c>
      <c r="C137" s="101">
        <v>170.0399932861328</v>
      </c>
      <c r="D137" s="101">
        <v>8.584090232849121</v>
      </c>
      <c r="E137" s="101">
        <v>8.880843162536621</v>
      </c>
      <c r="F137" s="101">
        <v>29.76194705594363</v>
      </c>
      <c r="G137" s="101" t="s">
        <v>56</v>
      </c>
      <c r="H137" s="101">
        <v>-11.784413680890864</v>
      </c>
      <c r="I137" s="101">
        <v>82.65558876051539</v>
      </c>
      <c r="J137" s="101" t="s">
        <v>62</v>
      </c>
      <c r="K137" s="101">
        <v>0.7933672553466502</v>
      </c>
      <c r="L137" s="101">
        <v>0.9462329996094163</v>
      </c>
      <c r="M137" s="101">
        <v>0.18781902103487763</v>
      </c>
      <c r="N137" s="101">
        <v>0.1396623271212627</v>
      </c>
      <c r="O137" s="101">
        <v>0.03186368180340131</v>
      </c>
      <c r="P137" s="101">
        <v>0.027144441122721366</v>
      </c>
      <c r="Q137" s="101">
        <v>0.003878392775109524</v>
      </c>
      <c r="R137" s="101">
        <v>0.0021496819806582365</v>
      </c>
      <c r="S137" s="101">
        <v>0.0004180558665853933</v>
      </c>
      <c r="T137" s="101">
        <v>0.0003993995239757574</v>
      </c>
      <c r="U137" s="101">
        <v>8.478818255945738E-05</v>
      </c>
      <c r="V137" s="101">
        <v>7.976557103231512E-05</v>
      </c>
      <c r="W137" s="101">
        <v>2.6071956698188913E-05</v>
      </c>
      <c r="X137" s="101">
        <v>67.5</v>
      </c>
    </row>
    <row r="138" spans="1:24" s="101" customFormat="1" ht="12.75" hidden="1">
      <c r="A138" s="101">
        <v>1844</v>
      </c>
      <c r="B138" s="101">
        <v>115.05999755859375</v>
      </c>
      <c r="C138" s="101">
        <v>131.55999755859375</v>
      </c>
      <c r="D138" s="101">
        <v>9.051042556762695</v>
      </c>
      <c r="E138" s="101">
        <v>9.319169044494629</v>
      </c>
      <c r="F138" s="101">
        <v>28.24561068467014</v>
      </c>
      <c r="G138" s="101" t="s">
        <v>57</v>
      </c>
      <c r="H138" s="101">
        <v>26.69106307595176</v>
      </c>
      <c r="I138" s="101">
        <v>74.25106063454551</v>
      </c>
      <c r="J138" s="101" t="s">
        <v>60</v>
      </c>
      <c r="K138" s="101">
        <v>-0.4327363645141535</v>
      </c>
      <c r="L138" s="101">
        <v>0.005149582846055266</v>
      </c>
      <c r="M138" s="101">
        <v>0.10422759159097757</v>
      </c>
      <c r="N138" s="101">
        <v>-0.0014449486239919605</v>
      </c>
      <c r="O138" s="101">
        <v>-0.017090640795559546</v>
      </c>
      <c r="P138" s="101">
        <v>0.0005891410735837838</v>
      </c>
      <c r="Q138" s="101">
        <v>0.002236253857562661</v>
      </c>
      <c r="R138" s="101">
        <v>-0.00011613848966528528</v>
      </c>
      <c r="S138" s="101">
        <v>-0.0001998380499489929</v>
      </c>
      <c r="T138" s="101">
        <v>4.195286038230312E-05</v>
      </c>
      <c r="U138" s="101">
        <v>5.4213642136041366E-05</v>
      </c>
      <c r="V138" s="101">
        <v>-9.165164970588117E-06</v>
      </c>
      <c r="W138" s="101">
        <v>-1.1680134787204728E-05</v>
      </c>
      <c r="X138" s="101">
        <v>67.5</v>
      </c>
    </row>
    <row r="139" spans="1:24" s="101" customFormat="1" ht="12.75" hidden="1">
      <c r="A139" s="101">
        <v>1841</v>
      </c>
      <c r="B139" s="101">
        <v>121.37999725341797</v>
      </c>
      <c r="C139" s="101">
        <v>150.97999572753906</v>
      </c>
      <c r="D139" s="101">
        <v>9.198909759521484</v>
      </c>
      <c r="E139" s="101">
        <v>9.59733772277832</v>
      </c>
      <c r="F139" s="101">
        <v>22.936165370224096</v>
      </c>
      <c r="G139" s="101" t="s">
        <v>58</v>
      </c>
      <c r="H139" s="101">
        <v>5.460351722263603</v>
      </c>
      <c r="I139" s="101">
        <v>59.34034897568157</v>
      </c>
      <c r="J139" s="101" t="s">
        <v>61</v>
      </c>
      <c r="K139" s="101">
        <v>0.6649592774624251</v>
      </c>
      <c r="L139" s="101">
        <v>0.9462189869931512</v>
      </c>
      <c r="M139" s="101">
        <v>0.1562453001329774</v>
      </c>
      <c r="N139" s="101">
        <v>-0.13965485219067977</v>
      </c>
      <c r="O139" s="101">
        <v>0.026892456475107726</v>
      </c>
      <c r="P139" s="101">
        <v>0.02713804703106514</v>
      </c>
      <c r="Q139" s="101">
        <v>0.0031687693514293323</v>
      </c>
      <c r="R139" s="101">
        <v>-0.0021465424452325617</v>
      </c>
      <c r="S139" s="101">
        <v>0.00036719948444823285</v>
      </c>
      <c r="T139" s="101">
        <v>0.00039719005181122627</v>
      </c>
      <c r="U139" s="101">
        <v>6.519138676298513E-05</v>
      </c>
      <c r="V139" s="101">
        <v>-7.923727704289954E-05</v>
      </c>
      <c r="W139" s="101">
        <v>2.330925518812147E-05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1843</v>
      </c>
      <c r="B141" s="101">
        <v>155.24</v>
      </c>
      <c r="C141" s="101">
        <v>138.94</v>
      </c>
      <c r="D141" s="101">
        <v>8.704573669962286</v>
      </c>
      <c r="E141" s="101">
        <v>8.996711501676184</v>
      </c>
      <c r="F141" s="101">
        <v>34.1748283070162</v>
      </c>
      <c r="G141" s="101" t="s">
        <v>59</v>
      </c>
      <c r="H141" s="101">
        <v>5.831140400657873</v>
      </c>
      <c r="I141" s="101">
        <v>93.57114040065788</v>
      </c>
      <c r="J141" s="101" t="s">
        <v>73</v>
      </c>
      <c r="K141" s="101">
        <v>1.1596933186016911</v>
      </c>
      <c r="M141" s="101" t="s">
        <v>68</v>
      </c>
      <c r="N141" s="101">
        <v>0.7696568958855169</v>
      </c>
      <c r="X141" s="101">
        <v>67.5</v>
      </c>
    </row>
    <row r="142" spans="1:24" s="101" customFormat="1" ht="12.75" hidden="1">
      <c r="A142" s="101">
        <v>1842</v>
      </c>
      <c r="B142" s="101">
        <v>161.4199981689453</v>
      </c>
      <c r="C142" s="101">
        <v>165.82000732421875</v>
      </c>
      <c r="D142" s="101">
        <v>8.460163116455078</v>
      </c>
      <c r="E142" s="101">
        <v>8.884530067443848</v>
      </c>
      <c r="F142" s="101">
        <v>30.257241263856958</v>
      </c>
      <c r="G142" s="101" t="s">
        <v>56</v>
      </c>
      <c r="H142" s="101">
        <v>-8.659811982694237</v>
      </c>
      <c r="I142" s="101">
        <v>85.26018618625108</v>
      </c>
      <c r="J142" s="101" t="s">
        <v>62</v>
      </c>
      <c r="K142" s="101">
        <v>0.8587218697420146</v>
      </c>
      <c r="L142" s="101">
        <v>0.6076571137087832</v>
      </c>
      <c r="M142" s="101">
        <v>0.20329070338812688</v>
      </c>
      <c r="N142" s="101">
        <v>0.1010057617254182</v>
      </c>
      <c r="O142" s="101">
        <v>0.03448822206802205</v>
      </c>
      <c r="P142" s="101">
        <v>0.01743178687868653</v>
      </c>
      <c r="Q142" s="101">
        <v>0.00419791356510346</v>
      </c>
      <c r="R142" s="101">
        <v>0.0015546731672059276</v>
      </c>
      <c r="S142" s="101">
        <v>0.0004524711778427811</v>
      </c>
      <c r="T142" s="101">
        <v>0.0002564786978014452</v>
      </c>
      <c r="U142" s="101">
        <v>9.178599357022535E-05</v>
      </c>
      <c r="V142" s="101">
        <v>5.768462194192468E-05</v>
      </c>
      <c r="W142" s="101">
        <v>2.8213149883384718E-05</v>
      </c>
      <c r="X142" s="101">
        <v>67.5</v>
      </c>
    </row>
    <row r="143" spans="1:24" s="101" customFormat="1" ht="12.75" hidden="1">
      <c r="A143" s="101">
        <v>1844</v>
      </c>
      <c r="B143" s="101">
        <v>119.44000244140625</v>
      </c>
      <c r="C143" s="101">
        <v>134.33999633789062</v>
      </c>
      <c r="D143" s="101">
        <v>9.000504493713379</v>
      </c>
      <c r="E143" s="101">
        <v>9.260417938232422</v>
      </c>
      <c r="F143" s="101">
        <v>28.20323710166889</v>
      </c>
      <c r="G143" s="101" t="s">
        <v>57</v>
      </c>
      <c r="H143" s="101">
        <v>22.62968898760046</v>
      </c>
      <c r="I143" s="101">
        <v>74.56969142900671</v>
      </c>
      <c r="J143" s="101" t="s">
        <v>60</v>
      </c>
      <c r="K143" s="101">
        <v>-0.6439021047034929</v>
      </c>
      <c r="L143" s="101">
        <v>0.0033069935905562613</v>
      </c>
      <c r="M143" s="101">
        <v>0.15395432043317242</v>
      </c>
      <c r="N143" s="101">
        <v>-0.0010451293313629253</v>
      </c>
      <c r="O143" s="101">
        <v>-0.025612770531869552</v>
      </c>
      <c r="P143" s="101">
        <v>0.00037838932126825074</v>
      </c>
      <c r="Q143" s="101">
        <v>0.0032500163199909505</v>
      </c>
      <c r="R143" s="101">
        <v>-8.400999821275388E-05</v>
      </c>
      <c r="S143" s="101">
        <v>-0.0003147692912333902</v>
      </c>
      <c r="T143" s="101">
        <v>2.6948760122636892E-05</v>
      </c>
      <c r="U143" s="101">
        <v>7.543906497396893E-05</v>
      </c>
      <c r="V143" s="101">
        <v>-6.632697090000538E-06</v>
      </c>
      <c r="W143" s="101">
        <v>-1.8933337492856154E-05</v>
      </c>
      <c r="X143" s="101">
        <v>67.5</v>
      </c>
    </row>
    <row r="144" spans="1:24" s="101" customFormat="1" ht="12.75" hidden="1">
      <c r="A144" s="101">
        <v>1841</v>
      </c>
      <c r="B144" s="101">
        <v>123.18000030517578</v>
      </c>
      <c r="C144" s="101">
        <v>158.3800048828125</v>
      </c>
      <c r="D144" s="101">
        <v>9.116150856018066</v>
      </c>
      <c r="E144" s="101">
        <v>9.578072547912598</v>
      </c>
      <c r="F144" s="101">
        <v>23.64205088965582</v>
      </c>
      <c r="G144" s="101" t="s">
        <v>58</v>
      </c>
      <c r="H144" s="101">
        <v>6.04656803365318</v>
      </c>
      <c r="I144" s="101">
        <v>61.72656833882896</v>
      </c>
      <c r="J144" s="101" t="s">
        <v>61</v>
      </c>
      <c r="K144" s="101">
        <v>0.5681490377811386</v>
      </c>
      <c r="L144" s="101">
        <v>0.607648114976325</v>
      </c>
      <c r="M144" s="101">
        <v>0.1327598482373321</v>
      </c>
      <c r="N144" s="101">
        <v>-0.10100035448656941</v>
      </c>
      <c r="O144" s="101">
        <v>0.023095961705350096</v>
      </c>
      <c r="P144" s="101">
        <v>0.0174276795731818</v>
      </c>
      <c r="Q144" s="101">
        <v>0.002657042005665722</v>
      </c>
      <c r="R144" s="101">
        <v>-0.0015524016803103516</v>
      </c>
      <c r="S144" s="101">
        <v>0.00032503916698586156</v>
      </c>
      <c r="T144" s="101">
        <v>0.0002550589868124188</v>
      </c>
      <c r="U144" s="101">
        <v>5.228399460185443E-05</v>
      </c>
      <c r="V144" s="101">
        <v>-5.7302032580835004E-05</v>
      </c>
      <c r="W144" s="101">
        <v>2.0916753039703332E-05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1843</v>
      </c>
      <c r="B146" s="101">
        <v>145.16</v>
      </c>
      <c r="C146" s="101">
        <v>151.36</v>
      </c>
      <c r="D146" s="101">
        <v>8.744244201433657</v>
      </c>
      <c r="E146" s="101">
        <v>8.844036229937776</v>
      </c>
      <c r="F146" s="101">
        <v>30.33084801931038</v>
      </c>
      <c r="G146" s="101" t="s">
        <v>59</v>
      </c>
      <c r="H146" s="101">
        <v>4.974545496938973</v>
      </c>
      <c r="I146" s="101">
        <v>82.63454549693897</v>
      </c>
      <c r="J146" s="101" t="s">
        <v>73</v>
      </c>
      <c r="K146" s="101">
        <v>2.3599293741015224</v>
      </c>
      <c r="M146" s="101" t="s">
        <v>68</v>
      </c>
      <c r="N146" s="101">
        <v>1.5396355637268733</v>
      </c>
      <c r="X146" s="101">
        <v>67.5</v>
      </c>
    </row>
    <row r="147" spans="1:24" s="101" customFormat="1" ht="12.75" hidden="1">
      <c r="A147" s="101">
        <v>1842</v>
      </c>
      <c r="B147" s="101">
        <v>167.8800048828125</v>
      </c>
      <c r="C147" s="101">
        <v>191.0800018310547</v>
      </c>
      <c r="D147" s="101">
        <v>8.470497131347656</v>
      </c>
      <c r="E147" s="101">
        <v>8.626181602478027</v>
      </c>
      <c r="F147" s="101">
        <v>33.44001154818777</v>
      </c>
      <c r="G147" s="101" t="s">
        <v>56</v>
      </c>
      <c r="H147" s="101">
        <v>-6.240724699488283</v>
      </c>
      <c r="I147" s="101">
        <v>94.13928018332422</v>
      </c>
      <c r="J147" s="101" t="s">
        <v>62</v>
      </c>
      <c r="K147" s="101">
        <v>1.2506375639657235</v>
      </c>
      <c r="L147" s="101">
        <v>0.8257449195487933</v>
      </c>
      <c r="M147" s="101">
        <v>0.29607166904169024</v>
      </c>
      <c r="N147" s="101">
        <v>0.15229741145373274</v>
      </c>
      <c r="O147" s="101">
        <v>0.05022820003874174</v>
      </c>
      <c r="P147" s="101">
        <v>0.02368800619811386</v>
      </c>
      <c r="Q147" s="101">
        <v>0.006113849277812759</v>
      </c>
      <c r="R147" s="101">
        <v>0.0023441699081966486</v>
      </c>
      <c r="S147" s="101">
        <v>0.0006589447375326227</v>
      </c>
      <c r="T147" s="101">
        <v>0.0003485142764104015</v>
      </c>
      <c r="U147" s="101">
        <v>0.00013367547519232699</v>
      </c>
      <c r="V147" s="101">
        <v>8.69751918411081E-05</v>
      </c>
      <c r="W147" s="101">
        <v>4.10805452779667E-05</v>
      </c>
      <c r="X147" s="101">
        <v>67.5</v>
      </c>
    </row>
    <row r="148" spans="1:24" s="101" customFormat="1" ht="12.75" hidden="1">
      <c r="A148" s="101">
        <v>1844</v>
      </c>
      <c r="B148" s="101">
        <v>116.27999877929688</v>
      </c>
      <c r="C148" s="101">
        <v>157.8800048828125</v>
      </c>
      <c r="D148" s="101">
        <v>8.9607572555542</v>
      </c>
      <c r="E148" s="101">
        <v>9.286401748657227</v>
      </c>
      <c r="F148" s="101">
        <v>31.786442001409004</v>
      </c>
      <c r="G148" s="101" t="s">
        <v>57</v>
      </c>
      <c r="H148" s="101">
        <v>35.62531201937256</v>
      </c>
      <c r="I148" s="101">
        <v>84.40531079866943</v>
      </c>
      <c r="J148" s="101" t="s">
        <v>60</v>
      </c>
      <c r="K148" s="101">
        <v>-1.1772597780881446</v>
      </c>
      <c r="L148" s="101">
        <v>0.004494097908879313</v>
      </c>
      <c r="M148" s="101">
        <v>0.2798185156363919</v>
      </c>
      <c r="N148" s="101">
        <v>-0.0015758311089978862</v>
      </c>
      <c r="O148" s="101">
        <v>-0.047095416452944745</v>
      </c>
      <c r="P148" s="101">
        <v>0.0005142648838508244</v>
      </c>
      <c r="Q148" s="101">
        <v>0.00582870141558884</v>
      </c>
      <c r="R148" s="101">
        <v>-0.00012667363110386247</v>
      </c>
      <c r="S148" s="101">
        <v>-0.000600948315977288</v>
      </c>
      <c r="T148" s="101">
        <v>3.6627106216191557E-05</v>
      </c>
      <c r="U148" s="101">
        <v>0.00013024029931253399</v>
      </c>
      <c r="V148" s="101">
        <v>-1.0003582842822254E-05</v>
      </c>
      <c r="W148" s="101">
        <v>-3.6877152887976265E-05</v>
      </c>
      <c r="X148" s="101">
        <v>67.5</v>
      </c>
    </row>
    <row r="149" spans="1:24" s="101" customFormat="1" ht="12.75" hidden="1">
      <c r="A149" s="101">
        <v>1841</v>
      </c>
      <c r="B149" s="101">
        <v>154.25999450683594</v>
      </c>
      <c r="C149" s="101">
        <v>149.05999755859375</v>
      </c>
      <c r="D149" s="101">
        <v>8.71512222290039</v>
      </c>
      <c r="E149" s="101">
        <v>9.43645191192627</v>
      </c>
      <c r="F149" s="101">
        <v>33.414206498073014</v>
      </c>
      <c r="G149" s="101" t="s">
        <v>58</v>
      </c>
      <c r="H149" s="101">
        <v>4.614060429503837</v>
      </c>
      <c r="I149" s="101">
        <v>91.37405493633977</v>
      </c>
      <c r="J149" s="101" t="s">
        <v>61</v>
      </c>
      <c r="K149" s="101">
        <v>0.42208261193511837</v>
      </c>
      <c r="L149" s="101">
        <v>0.8257326899454983</v>
      </c>
      <c r="M149" s="101">
        <v>0.09674725585864677</v>
      </c>
      <c r="N149" s="101">
        <v>-0.15228925862260767</v>
      </c>
      <c r="O149" s="101">
        <v>0.017461209243793997</v>
      </c>
      <c r="P149" s="101">
        <v>0.02368242321366457</v>
      </c>
      <c r="Q149" s="101">
        <v>0.0018453706402032765</v>
      </c>
      <c r="R149" s="101">
        <v>-0.0023407448279719953</v>
      </c>
      <c r="S149" s="101">
        <v>0.0002703133157023506</v>
      </c>
      <c r="T149" s="101">
        <v>0.00034658426962586394</v>
      </c>
      <c r="U149" s="101">
        <v>3.0109750960045914E-05</v>
      </c>
      <c r="V149" s="101">
        <v>-8.639798797486172E-05</v>
      </c>
      <c r="W149" s="101">
        <v>1.8102121290387375E-05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1843</v>
      </c>
      <c r="B151" s="101">
        <v>148.76</v>
      </c>
      <c r="C151" s="101">
        <v>143.56</v>
      </c>
      <c r="D151" s="101">
        <v>8.600837548996784</v>
      </c>
      <c r="E151" s="101">
        <v>8.710224097388416</v>
      </c>
      <c r="F151" s="101">
        <v>30.92293655189867</v>
      </c>
      <c r="G151" s="101" t="s">
        <v>59</v>
      </c>
      <c r="H151" s="101">
        <v>4.4053068401760385</v>
      </c>
      <c r="I151" s="101">
        <v>85.66530684017603</v>
      </c>
      <c r="J151" s="101" t="s">
        <v>73</v>
      </c>
      <c r="K151" s="101">
        <v>2.5001171972404856</v>
      </c>
      <c r="M151" s="101" t="s">
        <v>68</v>
      </c>
      <c r="N151" s="101">
        <v>1.7513607078724438</v>
      </c>
      <c r="X151" s="101">
        <v>67.5</v>
      </c>
    </row>
    <row r="152" spans="1:24" s="101" customFormat="1" ht="12.75" hidden="1">
      <c r="A152" s="101">
        <v>1842</v>
      </c>
      <c r="B152" s="101">
        <v>170.47999572753906</v>
      </c>
      <c r="C152" s="101">
        <v>191.17999267578125</v>
      </c>
      <c r="D152" s="101">
        <v>8.467308044433594</v>
      </c>
      <c r="E152" s="101">
        <v>8.704209327697754</v>
      </c>
      <c r="F152" s="101">
        <v>32.25113392574534</v>
      </c>
      <c r="G152" s="101" t="s">
        <v>56</v>
      </c>
      <c r="H152" s="101">
        <v>-12.143508117607325</v>
      </c>
      <c r="I152" s="101">
        <v>90.83648760993174</v>
      </c>
      <c r="J152" s="101" t="s">
        <v>62</v>
      </c>
      <c r="K152" s="101">
        <v>1.165851135266809</v>
      </c>
      <c r="L152" s="101">
        <v>1.0265151816490217</v>
      </c>
      <c r="M152" s="101">
        <v>0.2759995374517648</v>
      </c>
      <c r="N152" s="101">
        <v>0.08890822386552055</v>
      </c>
      <c r="O152" s="101">
        <v>0.04682303449386524</v>
      </c>
      <c r="P152" s="101">
        <v>0.029447511086746425</v>
      </c>
      <c r="Q152" s="101">
        <v>0.0056993697157107556</v>
      </c>
      <c r="R152" s="101">
        <v>0.0013684372023161195</v>
      </c>
      <c r="S152" s="101">
        <v>0.0006142787945726191</v>
      </c>
      <c r="T152" s="101">
        <v>0.00043327006871930594</v>
      </c>
      <c r="U152" s="101">
        <v>0.00012461297886109731</v>
      </c>
      <c r="V152" s="101">
        <v>5.076356563560458E-05</v>
      </c>
      <c r="W152" s="101">
        <v>3.8294517794817815E-05</v>
      </c>
      <c r="X152" s="101">
        <v>67.5</v>
      </c>
    </row>
    <row r="153" spans="1:24" s="101" customFormat="1" ht="12.75" hidden="1">
      <c r="A153" s="101">
        <v>1844</v>
      </c>
      <c r="B153" s="101">
        <v>121.26000213623047</v>
      </c>
      <c r="C153" s="101">
        <v>141.16000366210938</v>
      </c>
      <c r="D153" s="101">
        <v>9.02648639678955</v>
      </c>
      <c r="E153" s="101">
        <v>9.20557975769043</v>
      </c>
      <c r="F153" s="101">
        <v>32.98840180867443</v>
      </c>
      <c r="G153" s="101" t="s">
        <v>57</v>
      </c>
      <c r="H153" s="101">
        <v>33.217312977080965</v>
      </c>
      <c r="I153" s="101">
        <v>86.97731511331143</v>
      </c>
      <c r="J153" s="101" t="s">
        <v>60</v>
      </c>
      <c r="K153" s="101">
        <v>-1.1067532206499244</v>
      </c>
      <c r="L153" s="101">
        <v>0.0055858393861498165</v>
      </c>
      <c r="M153" s="101">
        <v>0.26297836249038314</v>
      </c>
      <c r="N153" s="101">
        <v>-0.000920318071185435</v>
      </c>
      <c r="O153" s="101">
        <v>-0.04428804186561023</v>
      </c>
      <c r="P153" s="101">
        <v>0.0006392167756741505</v>
      </c>
      <c r="Q153" s="101">
        <v>0.0054740351839928335</v>
      </c>
      <c r="R153" s="101">
        <v>-7.397041011448206E-05</v>
      </c>
      <c r="S153" s="101">
        <v>-0.000566212497953264</v>
      </c>
      <c r="T153" s="101">
        <v>4.552825507756257E-05</v>
      </c>
      <c r="U153" s="101">
        <v>0.00012206130598412357</v>
      </c>
      <c r="V153" s="101">
        <v>-5.844253322921649E-06</v>
      </c>
      <c r="W153" s="101">
        <v>-3.477937703211495E-05</v>
      </c>
      <c r="X153" s="101">
        <v>67.5</v>
      </c>
    </row>
    <row r="154" spans="1:24" s="101" customFormat="1" ht="12.75" hidden="1">
      <c r="A154" s="101">
        <v>1841</v>
      </c>
      <c r="B154" s="101">
        <v>151.5800018310547</v>
      </c>
      <c r="C154" s="101">
        <v>151.47999572753906</v>
      </c>
      <c r="D154" s="101">
        <v>8.647488594055176</v>
      </c>
      <c r="E154" s="101">
        <v>9.260199546813965</v>
      </c>
      <c r="F154" s="101">
        <v>29.521997067011654</v>
      </c>
      <c r="G154" s="101" t="s">
        <v>58</v>
      </c>
      <c r="H154" s="101">
        <v>-2.7272734324530887</v>
      </c>
      <c r="I154" s="101">
        <v>81.3527283986016</v>
      </c>
      <c r="J154" s="101" t="s">
        <v>61</v>
      </c>
      <c r="K154" s="101">
        <v>0.3664780732648642</v>
      </c>
      <c r="L154" s="101">
        <v>1.0264999837088533</v>
      </c>
      <c r="M154" s="101">
        <v>0.08377425341633776</v>
      </c>
      <c r="N154" s="101">
        <v>-0.08890346048140853</v>
      </c>
      <c r="O154" s="101">
        <v>0.015197562532315823</v>
      </c>
      <c r="P154" s="101">
        <v>0.029440572533796797</v>
      </c>
      <c r="Q154" s="101">
        <v>0.001586743193074875</v>
      </c>
      <c r="R154" s="101">
        <v>-0.0013664365170436069</v>
      </c>
      <c r="S154" s="101">
        <v>0.00023820546724018517</v>
      </c>
      <c r="T154" s="101">
        <v>0.00043087136182116406</v>
      </c>
      <c r="U154" s="101">
        <v>2.5088485049648678E-05</v>
      </c>
      <c r="V154" s="101">
        <v>-5.0426027992871436E-05</v>
      </c>
      <c r="W154" s="101">
        <v>1.6027009277953698E-05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22.936165370224096</v>
      </c>
      <c r="G155" s="102"/>
      <c r="H155" s="102"/>
      <c r="I155" s="115"/>
      <c r="J155" s="115" t="s">
        <v>158</v>
      </c>
      <c r="K155" s="102">
        <f>AVERAGE(K153,K148,K143,K138,K133,K128)</f>
        <v>-0.7210169964220289</v>
      </c>
      <c r="L155" s="102">
        <f>AVERAGE(L153,L148,L143,L138,L133,L128)</f>
        <v>0.004654648642364838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35.12451624927364</v>
      </c>
      <c r="G156" s="102"/>
      <c r="H156" s="102"/>
      <c r="I156" s="115"/>
      <c r="J156" s="115" t="s">
        <v>159</v>
      </c>
      <c r="K156" s="102">
        <f>AVERAGE(K154,K149,K144,K139,K134,K129)</f>
        <v>0.451935181364268</v>
      </c>
      <c r="L156" s="102">
        <f>AVERAGE(L154,L149,L144,L139,L134,L129)</f>
        <v>0.855280252303435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0.450635622763768</v>
      </c>
      <c r="L157" s="102">
        <f>ABS(L155/$H$33)</f>
        <v>0.012929579562124552</v>
      </c>
      <c r="M157" s="115" t="s">
        <v>111</v>
      </c>
      <c r="N157" s="102">
        <f>K157+L157+L158+K158</f>
        <v>1.254896713063419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0.2567813530478796</v>
      </c>
      <c r="L158" s="102">
        <f>ABS(L156/$H$34)</f>
        <v>0.5345501576896469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1843</v>
      </c>
      <c r="B161" s="101">
        <v>139.38</v>
      </c>
      <c r="C161" s="101">
        <v>151.38</v>
      </c>
      <c r="D161" s="101">
        <v>9.018588342083506</v>
      </c>
      <c r="E161" s="101">
        <v>9.199768184499014</v>
      </c>
      <c r="F161" s="101">
        <v>28.903785032048305</v>
      </c>
      <c r="G161" s="101" t="s">
        <v>59</v>
      </c>
      <c r="H161" s="101">
        <v>4.452614976366377</v>
      </c>
      <c r="I161" s="101">
        <v>76.33261497636637</v>
      </c>
      <c r="J161" s="101" t="s">
        <v>73</v>
      </c>
      <c r="K161" s="101">
        <v>1.4439623038016325</v>
      </c>
      <c r="M161" s="101" t="s">
        <v>68</v>
      </c>
      <c r="N161" s="101">
        <v>0.7707895079478365</v>
      </c>
      <c r="X161" s="101">
        <v>67.5</v>
      </c>
    </row>
    <row r="162" spans="1:24" s="101" customFormat="1" ht="12.75" hidden="1">
      <c r="A162" s="101">
        <v>1842</v>
      </c>
      <c r="B162" s="101">
        <v>171.47999572753906</v>
      </c>
      <c r="C162" s="101">
        <v>181.47999572753906</v>
      </c>
      <c r="D162" s="101">
        <v>8.64680004119873</v>
      </c>
      <c r="E162" s="101">
        <v>8.738557815551758</v>
      </c>
      <c r="F162" s="101">
        <v>35.12451624927364</v>
      </c>
      <c r="G162" s="101" t="s">
        <v>56</v>
      </c>
      <c r="H162" s="101">
        <v>-7.100058218249146</v>
      </c>
      <c r="I162" s="101">
        <v>96.87993750928992</v>
      </c>
      <c r="J162" s="101" t="s">
        <v>62</v>
      </c>
      <c r="K162" s="101">
        <v>1.158326298864495</v>
      </c>
      <c r="L162" s="101">
        <v>0.09021037780135491</v>
      </c>
      <c r="M162" s="101">
        <v>0.2742179252658208</v>
      </c>
      <c r="N162" s="101">
        <v>0.12923542683028622</v>
      </c>
      <c r="O162" s="101">
        <v>0.04652091992437743</v>
      </c>
      <c r="P162" s="101">
        <v>0.002587895117625202</v>
      </c>
      <c r="Q162" s="101">
        <v>0.005662547570034997</v>
      </c>
      <c r="R162" s="101">
        <v>0.0019892113914793666</v>
      </c>
      <c r="S162" s="101">
        <v>0.0006103528199303988</v>
      </c>
      <c r="T162" s="101">
        <v>3.8068386545129315E-05</v>
      </c>
      <c r="U162" s="101">
        <v>0.00012383667659062413</v>
      </c>
      <c r="V162" s="101">
        <v>7.382021227362439E-05</v>
      </c>
      <c r="W162" s="101">
        <v>3.806503024077401E-05</v>
      </c>
      <c r="X162" s="101">
        <v>67.5</v>
      </c>
    </row>
    <row r="163" spans="1:24" s="101" customFormat="1" ht="12.75" hidden="1">
      <c r="A163" s="101">
        <v>1841</v>
      </c>
      <c r="B163" s="101">
        <v>155.0399932861328</v>
      </c>
      <c r="C163" s="101">
        <v>174.63999938964844</v>
      </c>
      <c r="D163" s="101">
        <v>8.52853012084961</v>
      </c>
      <c r="E163" s="101">
        <v>8.961793899536133</v>
      </c>
      <c r="F163" s="101">
        <v>36.475028125902895</v>
      </c>
      <c r="G163" s="101" t="s">
        <v>57</v>
      </c>
      <c r="H163" s="101">
        <v>14.389740415069113</v>
      </c>
      <c r="I163" s="101">
        <v>101.92973370120193</v>
      </c>
      <c r="J163" s="101" t="s">
        <v>60</v>
      </c>
      <c r="K163" s="101">
        <v>-0.3779456676700822</v>
      </c>
      <c r="L163" s="101">
        <v>0.0004917554216870451</v>
      </c>
      <c r="M163" s="101">
        <v>0.09241419935614373</v>
      </c>
      <c r="N163" s="101">
        <v>-0.0013368745589991326</v>
      </c>
      <c r="O163" s="101">
        <v>-0.014703817017033924</v>
      </c>
      <c r="P163" s="101">
        <v>5.620496546427542E-05</v>
      </c>
      <c r="Q163" s="101">
        <v>0.002047619451072387</v>
      </c>
      <c r="R163" s="101">
        <v>-0.00010747576734703907</v>
      </c>
      <c r="S163" s="101">
        <v>-0.00015334205842887946</v>
      </c>
      <c r="T163" s="101">
        <v>4.001832575698452E-06</v>
      </c>
      <c r="U163" s="101">
        <v>5.378180903900093E-05</v>
      </c>
      <c r="V163" s="101">
        <v>-8.48202421180073E-06</v>
      </c>
      <c r="W163" s="101">
        <v>-8.325967581771101E-06</v>
      </c>
      <c r="X163" s="101">
        <v>67.5</v>
      </c>
    </row>
    <row r="164" spans="1:24" s="101" customFormat="1" ht="12.75" hidden="1">
      <c r="A164" s="101">
        <v>1844</v>
      </c>
      <c r="B164" s="101">
        <v>132.47999572753906</v>
      </c>
      <c r="C164" s="101">
        <v>144.8800048828125</v>
      </c>
      <c r="D164" s="101">
        <v>8.894283294677734</v>
      </c>
      <c r="E164" s="101">
        <v>9.441876411437988</v>
      </c>
      <c r="F164" s="101">
        <v>32.24038066694389</v>
      </c>
      <c r="G164" s="101" t="s">
        <v>58</v>
      </c>
      <c r="H164" s="101">
        <v>21.329256349496674</v>
      </c>
      <c r="I164" s="101">
        <v>86.30925207703574</v>
      </c>
      <c r="J164" s="101" t="s">
        <v>61</v>
      </c>
      <c r="K164" s="101">
        <v>1.0949323663727066</v>
      </c>
      <c r="L164" s="101">
        <v>0.09020903746115701</v>
      </c>
      <c r="M164" s="101">
        <v>0.2581764634788659</v>
      </c>
      <c r="N164" s="101">
        <v>-0.12922851200265273</v>
      </c>
      <c r="O164" s="101">
        <v>0.04413608224276278</v>
      </c>
      <c r="P164" s="101">
        <v>0.0025872847044122373</v>
      </c>
      <c r="Q164" s="101">
        <v>0.005279365451121874</v>
      </c>
      <c r="R164" s="101">
        <v>-0.0019863058474022684</v>
      </c>
      <c r="S164" s="101">
        <v>0.0005907764195647825</v>
      </c>
      <c r="T164" s="101">
        <v>3.78574614862838E-05</v>
      </c>
      <c r="U164" s="101">
        <v>0.00011154837285009258</v>
      </c>
      <c r="V164" s="101">
        <v>-7.333129622060004E-05</v>
      </c>
      <c r="W164" s="101">
        <v>3.71433007561032E-05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1843</v>
      </c>
      <c r="B166" s="101">
        <v>139.96</v>
      </c>
      <c r="C166" s="101">
        <v>151.56</v>
      </c>
      <c r="D166" s="101">
        <v>8.728352558072727</v>
      </c>
      <c r="E166" s="101">
        <v>8.718956660748677</v>
      </c>
      <c r="F166" s="101">
        <v>26.842167435459803</v>
      </c>
      <c r="G166" s="101" t="s">
        <v>59</v>
      </c>
      <c r="H166" s="101">
        <v>0.7870034909143442</v>
      </c>
      <c r="I166" s="101">
        <v>73.24700349091435</v>
      </c>
      <c r="J166" s="101" t="s">
        <v>73</v>
      </c>
      <c r="K166" s="101">
        <v>1.803592172870864</v>
      </c>
      <c r="M166" s="101" t="s">
        <v>68</v>
      </c>
      <c r="N166" s="101">
        <v>0.9664372873534172</v>
      </c>
      <c r="X166" s="101">
        <v>67.5</v>
      </c>
    </row>
    <row r="167" spans="1:24" s="101" customFormat="1" ht="12.75" hidden="1">
      <c r="A167" s="101">
        <v>1842</v>
      </c>
      <c r="B167" s="101">
        <v>166.97999572753906</v>
      </c>
      <c r="C167" s="101">
        <v>171.47999572753906</v>
      </c>
      <c r="D167" s="101">
        <v>8.54114818572998</v>
      </c>
      <c r="E167" s="101">
        <v>8.999225616455078</v>
      </c>
      <c r="F167" s="101">
        <v>33.22080108093999</v>
      </c>
      <c r="G167" s="101" t="s">
        <v>56</v>
      </c>
      <c r="H167" s="101">
        <v>-6.734931481899139</v>
      </c>
      <c r="I167" s="101">
        <v>92.74506424563992</v>
      </c>
      <c r="J167" s="101" t="s">
        <v>62</v>
      </c>
      <c r="K167" s="101">
        <v>1.2898717614878186</v>
      </c>
      <c r="L167" s="101">
        <v>0.15843375502852175</v>
      </c>
      <c r="M167" s="101">
        <v>0.30535938058016043</v>
      </c>
      <c r="N167" s="101">
        <v>0.13685175231841598</v>
      </c>
      <c r="O167" s="101">
        <v>0.051804008767847944</v>
      </c>
      <c r="P167" s="101">
        <v>0.004545011119518492</v>
      </c>
      <c r="Q167" s="101">
        <v>0.006305615554419106</v>
      </c>
      <c r="R167" s="101">
        <v>0.0021064371253009645</v>
      </c>
      <c r="S167" s="101">
        <v>0.0006796527621743444</v>
      </c>
      <c r="T167" s="101">
        <v>6.68539019824668E-05</v>
      </c>
      <c r="U167" s="101">
        <v>0.0001378946856437366</v>
      </c>
      <c r="V167" s="101">
        <v>7.816545039773317E-05</v>
      </c>
      <c r="W167" s="101">
        <v>4.23832038766305E-05</v>
      </c>
      <c r="X167" s="101">
        <v>67.5</v>
      </c>
    </row>
    <row r="168" spans="1:24" s="101" customFormat="1" ht="12.75" hidden="1">
      <c r="A168" s="101">
        <v>1841</v>
      </c>
      <c r="B168" s="101">
        <v>128.5</v>
      </c>
      <c r="C168" s="101">
        <v>151.39999389648438</v>
      </c>
      <c r="D168" s="101">
        <v>9.140262603759766</v>
      </c>
      <c r="E168" s="101">
        <v>9.580589294433594</v>
      </c>
      <c r="F168" s="101">
        <v>31.39638290403586</v>
      </c>
      <c r="G168" s="101" t="s">
        <v>57</v>
      </c>
      <c r="H168" s="101">
        <v>20.774235818725572</v>
      </c>
      <c r="I168" s="101">
        <v>81.77423581872557</v>
      </c>
      <c r="J168" s="101" t="s">
        <v>60</v>
      </c>
      <c r="K168" s="101">
        <v>-0.7647154474003159</v>
      </c>
      <c r="L168" s="101">
        <v>0.0008629867955850564</v>
      </c>
      <c r="M168" s="101">
        <v>0.183819608398875</v>
      </c>
      <c r="N168" s="101">
        <v>-0.0014158091191705752</v>
      </c>
      <c r="O168" s="101">
        <v>-0.030260609721847565</v>
      </c>
      <c r="P168" s="101">
        <v>9.874046975986369E-05</v>
      </c>
      <c r="Q168" s="101">
        <v>0.0039267129190647</v>
      </c>
      <c r="R168" s="101">
        <v>-0.00011382466547894974</v>
      </c>
      <c r="S168" s="101">
        <v>-0.0003588238331677673</v>
      </c>
      <c r="T168" s="101">
        <v>7.03441066676389E-06</v>
      </c>
      <c r="U168" s="101">
        <v>9.414691792109501E-05</v>
      </c>
      <c r="V168" s="101">
        <v>-8.98639139385111E-06</v>
      </c>
      <c r="W168" s="101">
        <v>-2.1158104079118245E-05</v>
      </c>
      <c r="X168" s="101">
        <v>67.5</v>
      </c>
    </row>
    <row r="169" spans="1:24" s="101" customFormat="1" ht="12.75" hidden="1">
      <c r="A169" s="101">
        <v>1844</v>
      </c>
      <c r="B169" s="101">
        <v>115.63999938964844</v>
      </c>
      <c r="C169" s="101">
        <v>139.13999938964844</v>
      </c>
      <c r="D169" s="101">
        <v>8.918256759643555</v>
      </c>
      <c r="E169" s="101">
        <v>9.022958755493164</v>
      </c>
      <c r="F169" s="101">
        <v>25.61283235902982</v>
      </c>
      <c r="G169" s="101" t="s">
        <v>58</v>
      </c>
      <c r="H169" s="101">
        <v>20.194264686847035</v>
      </c>
      <c r="I169" s="101">
        <v>68.33426407649547</v>
      </c>
      <c r="J169" s="101" t="s">
        <v>61</v>
      </c>
      <c r="K169" s="101">
        <v>1.0387393540205467</v>
      </c>
      <c r="L169" s="101">
        <v>0.15843140467163788</v>
      </c>
      <c r="M169" s="101">
        <v>0.2438333506237067</v>
      </c>
      <c r="N169" s="101">
        <v>-0.13684442844763228</v>
      </c>
      <c r="O169" s="101">
        <v>0.042047007309454154</v>
      </c>
      <c r="P169" s="101">
        <v>0.00454393842345804</v>
      </c>
      <c r="Q169" s="101">
        <v>0.0049337321746708695</v>
      </c>
      <c r="R169" s="101">
        <v>-0.0021033595290332074</v>
      </c>
      <c r="S169" s="101">
        <v>0.0005772116889686194</v>
      </c>
      <c r="T169" s="101">
        <v>6.648278932816069E-05</v>
      </c>
      <c r="U169" s="101">
        <v>0.00010075367077552824</v>
      </c>
      <c r="V169" s="101">
        <v>-7.764716611439856E-05</v>
      </c>
      <c r="W169" s="101">
        <v>3.672425087902034E-05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1843</v>
      </c>
      <c r="B171" s="101">
        <v>129.3</v>
      </c>
      <c r="C171" s="101">
        <v>135.9</v>
      </c>
      <c r="D171" s="101">
        <v>8.462191951118882</v>
      </c>
      <c r="E171" s="101">
        <v>8.838975038417493</v>
      </c>
      <c r="F171" s="101">
        <v>23.44515011342027</v>
      </c>
      <c r="G171" s="101" t="s">
        <v>59</v>
      </c>
      <c r="H171" s="101">
        <v>4.159945782301577</v>
      </c>
      <c r="I171" s="101">
        <v>65.95994578230159</v>
      </c>
      <c r="J171" s="101" t="s">
        <v>73</v>
      </c>
      <c r="K171" s="101">
        <v>2.26861896226192</v>
      </c>
      <c r="M171" s="101" t="s">
        <v>68</v>
      </c>
      <c r="N171" s="101">
        <v>1.2549342755079471</v>
      </c>
      <c r="X171" s="101">
        <v>67.5</v>
      </c>
    </row>
    <row r="172" spans="1:24" s="101" customFormat="1" ht="12.75" hidden="1">
      <c r="A172" s="101">
        <v>1842</v>
      </c>
      <c r="B172" s="101">
        <v>161.94000244140625</v>
      </c>
      <c r="C172" s="101">
        <v>170.0399932861328</v>
      </c>
      <c r="D172" s="101">
        <v>8.584090232849121</v>
      </c>
      <c r="E172" s="101">
        <v>8.880843162536621</v>
      </c>
      <c r="F172" s="101">
        <v>29.76194705594363</v>
      </c>
      <c r="G172" s="101" t="s">
        <v>56</v>
      </c>
      <c r="H172" s="101">
        <v>-11.784413680890864</v>
      </c>
      <c r="I172" s="101">
        <v>82.65558876051539</v>
      </c>
      <c r="J172" s="101" t="s">
        <v>62</v>
      </c>
      <c r="K172" s="101">
        <v>1.4130314089193163</v>
      </c>
      <c r="L172" s="101">
        <v>0.37132438220165664</v>
      </c>
      <c r="M172" s="101">
        <v>0.33451576917147047</v>
      </c>
      <c r="N172" s="101">
        <v>0.13708297447027795</v>
      </c>
      <c r="O172" s="101">
        <v>0.05675045036489491</v>
      </c>
      <c r="P172" s="101">
        <v>0.01065219262114587</v>
      </c>
      <c r="Q172" s="101">
        <v>0.006907696219967391</v>
      </c>
      <c r="R172" s="101">
        <v>0.0021099782281533926</v>
      </c>
      <c r="S172" s="101">
        <v>0.0007445612297830545</v>
      </c>
      <c r="T172" s="101">
        <v>0.00015672160504482868</v>
      </c>
      <c r="U172" s="101">
        <v>0.00015106033276952017</v>
      </c>
      <c r="V172" s="101">
        <v>7.829607888934427E-05</v>
      </c>
      <c r="W172" s="101">
        <v>4.6432071025302825E-05</v>
      </c>
      <c r="X172" s="101">
        <v>67.5</v>
      </c>
    </row>
    <row r="173" spans="1:24" s="101" customFormat="1" ht="12.75" hidden="1">
      <c r="A173" s="101">
        <v>1841</v>
      </c>
      <c r="B173" s="101">
        <v>121.37999725341797</v>
      </c>
      <c r="C173" s="101">
        <v>150.97999572753906</v>
      </c>
      <c r="D173" s="101">
        <v>9.198909759521484</v>
      </c>
      <c r="E173" s="101">
        <v>9.59733772277832</v>
      </c>
      <c r="F173" s="101">
        <v>29.666965507818336</v>
      </c>
      <c r="G173" s="101" t="s">
        <v>57</v>
      </c>
      <c r="H173" s="101">
        <v>22.874249058778375</v>
      </c>
      <c r="I173" s="101">
        <v>76.75424631219634</v>
      </c>
      <c r="J173" s="101" t="s">
        <v>60</v>
      </c>
      <c r="K173" s="101">
        <v>-0.7150553393501005</v>
      </c>
      <c r="L173" s="101">
        <v>0.0020212639057178403</v>
      </c>
      <c r="M173" s="101">
        <v>0.17254840107192757</v>
      </c>
      <c r="N173" s="101">
        <v>-0.0014182857140250624</v>
      </c>
      <c r="O173" s="101">
        <v>-0.028188367977966693</v>
      </c>
      <c r="P173" s="101">
        <v>0.00023125322359502778</v>
      </c>
      <c r="Q173" s="101">
        <v>0.0037172106243966436</v>
      </c>
      <c r="R173" s="101">
        <v>-0.00011401725659411259</v>
      </c>
      <c r="S173" s="101">
        <v>-0.00032530791486490925</v>
      </c>
      <c r="T173" s="101">
        <v>1.647106414571E-05</v>
      </c>
      <c r="U173" s="101">
        <v>9.111556238809766E-05</v>
      </c>
      <c r="V173" s="101">
        <v>-9.000570113886642E-06</v>
      </c>
      <c r="W173" s="101">
        <v>-1.8875964171381286E-05</v>
      </c>
      <c r="X173" s="101">
        <v>67.5</v>
      </c>
    </row>
    <row r="174" spans="1:24" s="101" customFormat="1" ht="12.75" hidden="1">
      <c r="A174" s="101">
        <v>1844</v>
      </c>
      <c r="B174" s="101">
        <v>115.05999755859375</v>
      </c>
      <c r="C174" s="101">
        <v>131.55999755859375</v>
      </c>
      <c r="D174" s="101">
        <v>9.051042556762695</v>
      </c>
      <c r="E174" s="101">
        <v>9.319169044494629</v>
      </c>
      <c r="F174" s="101">
        <v>25.635614157665923</v>
      </c>
      <c r="G174" s="101" t="s">
        <v>58</v>
      </c>
      <c r="H174" s="101">
        <v>19.82999667713878</v>
      </c>
      <c r="I174" s="101">
        <v>67.38999423573253</v>
      </c>
      <c r="J174" s="101" t="s">
        <v>61</v>
      </c>
      <c r="K174" s="101">
        <v>1.2187508458497254</v>
      </c>
      <c r="L174" s="101">
        <v>0.3713188808957409</v>
      </c>
      <c r="M174" s="101">
        <v>0.2865795685527873</v>
      </c>
      <c r="N174" s="101">
        <v>-0.13707563735125317</v>
      </c>
      <c r="O174" s="101">
        <v>0.04925474116627903</v>
      </c>
      <c r="P174" s="101">
        <v>0.010649682135377161</v>
      </c>
      <c r="Q174" s="101">
        <v>0.0058222514752649165</v>
      </c>
      <c r="R174" s="101">
        <v>-0.002106895390967497</v>
      </c>
      <c r="S174" s="101">
        <v>0.0006697359072218686</v>
      </c>
      <c r="T174" s="101">
        <v>0.0001558536670525759</v>
      </c>
      <c r="U174" s="101">
        <v>0.00012048725421030579</v>
      </c>
      <c r="V174" s="101">
        <v>-7.777702557356789E-05</v>
      </c>
      <c r="W174" s="101">
        <v>4.242210740049928E-05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1843</v>
      </c>
      <c r="B176" s="101">
        <v>155.24</v>
      </c>
      <c r="C176" s="101">
        <v>138.94</v>
      </c>
      <c r="D176" s="101">
        <v>8.704573669962286</v>
      </c>
      <c r="E176" s="101">
        <v>8.996711501676184</v>
      </c>
      <c r="F176" s="101">
        <v>29.11426630471792</v>
      </c>
      <c r="G176" s="101" t="s">
        <v>59</v>
      </c>
      <c r="H176" s="101">
        <v>-8.024746551261984</v>
      </c>
      <c r="I176" s="101">
        <v>79.71525344873803</v>
      </c>
      <c r="J176" s="101" t="s">
        <v>73</v>
      </c>
      <c r="K176" s="101">
        <v>2.697416545763368</v>
      </c>
      <c r="M176" s="101" t="s">
        <v>68</v>
      </c>
      <c r="N176" s="101">
        <v>1.4063597284462814</v>
      </c>
      <c r="X176" s="101">
        <v>67.5</v>
      </c>
    </row>
    <row r="177" spans="1:24" s="101" customFormat="1" ht="12.75" hidden="1">
      <c r="A177" s="101">
        <v>1842</v>
      </c>
      <c r="B177" s="101">
        <v>161.4199981689453</v>
      </c>
      <c r="C177" s="101">
        <v>165.82000732421875</v>
      </c>
      <c r="D177" s="101">
        <v>8.460163116455078</v>
      </c>
      <c r="E177" s="101">
        <v>8.884530067443848</v>
      </c>
      <c r="F177" s="101">
        <v>30.257241263856958</v>
      </c>
      <c r="G177" s="101" t="s">
        <v>56</v>
      </c>
      <c r="H177" s="101">
        <v>-8.659811982694237</v>
      </c>
      <c r="I177" s="101">
        <v>85.26018618625108</v>
      </c>
      <c r="J177" s="101" t="s">
        <v>62</v>
      </c>
      <c r="K177" s="101">
        <v>1.5940324120749712</v>
      </c>
      <c r="L177" s="101">
        <v>0.014397222349974413</v>
      </c>
      <c r="M177" s="101">
        <v>0.3773650237924122</v>
      </c>
      <c r="N177" s="101">
        <v>0.0985045072586741</v>
      </c>
      <c r="O177" s="101">
        <v>0.06401954610758832</v>
      </c>
      <c r="P177" s="101">
        <v>0.0004129135147728176</v>
      </c>
      <c r="Q177" s="101">
        <v>0.007792552646139648</v>
      </c>
      <c r="R177" s="101">
        <v>0.001516168471267308</v>
      </c>
      <c r="S177" s="101">
        <v>0.0008399164452538532</v>
      </c>
      <c r="T177" s="101">
        <v>6.104037046910174E-06</v>
      </c>
      <c r="U177" s="101">
        <v>0.00017042403683469309</v>
      </c>
      <c r="V177" s="101">
        <v>5.625846528912334E-05</v>
      </c>
      <c r="W177" s="101">
        <v>5.237432780295745E-05</v>
      </c>
      <c r="X177" s="101">
        <v>67.5</v>
      </c>
    </row>
    <row r="178" spans="1:24" s="101" customFormat="1" ht="12.75" hidden="1">
      <c r="A178" s="101">
        <v>1841</v>
      </c>
      <c r="B178" s="101">
        <v>123.18000030517578</v>
      </c>
      <c r="C178" s="101">
        <v>158.3800048828125</v>
      </c>
      <c r="D178" s="101">
        <v>9.116150856018066</v>
      </c>
      <c r="E178" s="101">
        <v>9.578072547912598</v>
      </c>
      <c r="F178" s="101">
        <v>29.08609622659188</v>
      </c>
      <c r="G178" s="101" t="s">
        <v>57</v>
      </c>
      <c r="H178" s="101">
        <v>20.260319543556932</v>
      </c>
      <c r="I178" s="101">
        <v>75.94031984873271</v>
      </c>
      <c r="J178" s="101" t="s">
        <v>60</v>
      </c>
      <c r="K178" s="101">
        <v>-1.0833620616483017</v>
      </c>
      <c r="L178" s="101">
        <v>-7.788643721390494E-05</v>
      </c>
      <c r="M178" s="101">
        <v>0.2596011404577676</v>
      </c>
      <c r="N178" s="101">
        <v>-0.0010193293934850362</v>
      </c>
      <c r="O178" s="101">
        <v>-0.043000654885614456</v>
      </c>
      <c r="P178" s="101">
        <v>-8.827193762491661E-06</v>
      </c>
      <c r="Q178" s="101">
        <v>0.00550733261138989</v>
      </c>
      <c r="R178" s="101">
        <v>-8.196188029830555E-05</v>
      </c>
      <c r="S178" s="101">
        <v>-0.0005208314117724131</v>
      </c>
      <c r="T178" s="101">
        <v>-6.198487197473866E-07</v>
      </c>
      <c r="U178" s="101">
        <v>0.00012961888767819586</v>
      </c>
      <c r="V178" s="101">
        <v>-6.475295830893575E-06</v>
      </c>
      <c r="W178" s="101">
        <v>-3.10866593864579E-05</v>
      </c>
      <c r="X178" s="101">
        <v>67.5</v>
      </c>
    </row>
    <row r="179" spans="1:24" s="101" customFormat="1" ht="12.75" hidden="1">
      <c r="A179" s="101">
        <v>1844</v>
      </c>
      <c r="B179" s="101">
        <v>119.44000244140625</v>
      </c>
      <c r="C179" s="101">
        <v>134.33999633789062</v>
      </c>
      <c r="D179" s="101">
        <v>9.000504493713379</v>
      </c>
      <c r="E179" s="101">
        <v>9.260417938232422</v>
      </c>
      <c r="F179" s="101">
        <v>27.825770587886698</v>
      </c>
      <c r="G179" s="101" t="s">
        <v>58</v>
      </c>
      <c r="H179" s="101">
        <v>21.631663074615616</v>
      </c>
      <c r="I179" s="101">
        <v>73.57166551602187</v>
      </c>
      <c r="J179" s="101" t="s">
        <v>61</v>
      </c>
      <c r="K179" s="101">
        <v>1.1693014898334357</v>
      </c>
      <c r="L179" s="101">
        <v>-0.01439701167247915</v>
      </c>
      <c r="M179" s="101">
        <v>0.2738824730698813</v>
      </c>
      <c r="N179" s="101">
        <v>-0.09849923308260707</v>
      </c>
      <c r="O179" s="101">
        <v>0.04742832448263283</v>
      </c>
      <c r="P179" s="101">
        <v>-0.0004128191508788337</v>
      </c>
      <c r="Q179" s="101">
        <v>0.005512999569234469</v>
      </c>
      <c r="R179" s="101">
        <v>-0.0015139514798840192</v>
      </c>
      <c r="S179" s="101">
        <v>0.0006589341966532198</v>
      </c>
      <c r="T179" s="101">
        <v>-6.072483498098566E-06</v>
      </c>
      <c r="U179" s="101">
        <v>0.00011064942967815095</v>
      </c>
      <c r="V179" s="101">
        <v>-5.588457265283423E-05</v>
      </c>
      <c r="W179" s="101">
        <v>4.215079858083344E-05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1843</v>
      </c>
      <c r="B181" s="101">
        <v>145.16</v>
      </c>
      <c r="C181" s="101">
        <v>151.36</v>
      </c>
      <c r="D181" s="101">
        <v>8.744244201433657</v>
      </c>
      <c r="E181" s="101">
        <v>8.844036229937776</v>
      </c>
      <c r="F181" s="101">
        <v>31.758452812672264</v>
      </c>
      <c r="G181" s="101" t="s">
        <v>59</v>
      </c>
      <c r="H181" s="101">
        <v>8.863967684330632</v>
      </c>
      <c r="I181" s="101">
        <v>86.52396768433063</v>
      </c>
      <c r="J181" s="101" t="s">
        <v>73</v>
      </c>
      <c r="K181" s="101">
        <v>1.1534916059997202</v>
      </c>
      <c r="M181" s="101" t="s">
        <v>68</v>
      </c>
      <c r="N181" s="101">
        <v>0.6606328745831765</v>
      </c>
      <c r="X181" s="101">
        <v>67.5</v>
      </c>
    </row>
    <row r="182" spans="1:24" s="101" customFormat="1" ht="12.75" hidden="1">
      <c r="A182" s="101">
        <v>1842</v>
      </c>
      <c r="B182" s="101">
        <v>167.8800048828125</v>
      </c>
      <c r="C182" s="101">
        <v>191.0800018310547</v>
      </c>
      <c r="D182" s="101">
        <v>8.470497131347656</v>
      </c>
      <c r="E182" s="101">
        <v>8.626181602478027</v>
      </c>
      <c r="F182" s="101">
        <v>33.44001154818777</v>
      </c>
      <c r="G182" s="101" t="s">
        <v>56</v>
      </c>
      <c r="H182" s="101">
        <v>-6.240724699488283</v>
      </c>
      <c r="I182" s="101">
        <v>94.13928018332422</v>
      </c>
      <c r="J182" s="101" t="s">
        <v>62</v>
      </c>
      <c r="K182" s="101">
        <v>0.9946353668608581</v>
      </c>
      <c r="L182" s="101">
        <v>0.2906637737075185</v>
      </c>
      <c r="M182" s="101">
        <v>0.23546640489440146</v>
      </c>
      <c r="N182" s="101">
        <v>0.15022536678616552</v>
      </c>
      <c r="O182" s="101">
        <v>0.039946846215120665</v>
      </c>
      <c r="P182" s="101">
        <v>0.008338238997081984</v>
      </c>
      <c r="Q182" s="101">
        <v>0.0048623072570759766</v>
      </c>
      <c r="R182" s="101">
        <v>0.002312299220926597</v>
      </c>
      <c r="S182" s="101">
        <v>0.0005241036623565733</v>
      </c>
      <c r="T182" s="101">
        <v>0.00012267951495513208</v>
      </c>
      <c r="U182" s="101">
        <v>0.00010632648376610606</v>
      </c>
      <c r="V182" s="101">
        <v>8.58083792969501E-05</v>
      </c>
      <c r="W182" s="101">
        <v>3.268778441078177E-05</v>
      </c>
      <c r="X182" s="101">
        <v>67.5</v>
      </c>
    </row>
    <row r="183" spans="1:24" s="101" customFormat="1" ht="12.75" hidden="1">
      <c r="A183" s="101">
        <v>1841</v>
      </c>
      <c r="B183" s="101">
        <v>154.25999450683594</v>
      </c>
      <c r="C183" s="101">
        <v>149.05999755859375</v>
      </c>
      <c r="D183" s="101">
        <v>8.71512222290039</v>
      </c>
      <c r="E183" s="101">
        <v>9.43645191192627</v>
      </c>
      <c r="F183" s="101">
        <v>38.232252957442384</v>
      </c>
      <c r="G183" s="101" t="s">
        <v>57</v>
      </c>
      <c r="H183" s="101">
        <v>17.789427676056363</v>
      </c>
      <c r="I183" s="101">
        <v>104.5494221828923</v>
      </c>
      <c r="J183" s="101" t="s">
        <v>60</v>
      </c>
      <c r="K183" s="101">
        <v>-0.3396574421834593</v>
      </c>
      <c r="L183" s="101">
        <v>0.0015826972516410536</v>
      </c>
      <c r="M183" s="101">
        <v>0.08291992280955948</v>
      </c>
      <c r="N183" s="101">
        <v>-0.0015539697079870493</v>
      </c>
      <c r="O183" s="101">
        <v>-0.013235584118782341</v>
      </c>
      <c r="P183" s="101">
        <v>0.00018100509398541264</v>
      </c>
      <c r="Q183" s="101">
        <v>0.0018311556437774423</v>
      </c>
      <c r="R183" s="101">
        <v>-0.00012492109357099614</v>
      </c>
      <c r="S183" s="101">
        <v>-0.00013982476209227599</v>
      </c>
      <c r="T183" s="101">
        <v>1.2887191734396559E-05</v>
      </c>
      <c r="U183" s="101">
        <v>4.771187723574423E-05</v>
      </c>
      <c r="V183" s="101">
        <v>-9.858040898992539E-06</v>
      </c>
      <c r="W183" s="101">
        <v>-7.659153155053725E-06</v>
      </c>
      <c r="X183" s="101">
        <v>67.5</v>
      </c>
    </row>
    <row r="184" spans="1:24" s="101" customFormat="1" ht="12.75" hidden="1">
      <c r="A184" s="101">
        <v>1844</v>
      </c>
      <c r="B184" s="101">
        <v>116.27999877929688</v>
      </c>
      <c r="C184" s="101">
        <v>157.8800048828125</v>
      </c>
      <c r="D184" s="101">
        <v>8.9607572555542</v>
      </c>
      <c r="E184" s="101">
        <v>9.286401748657227</v>
      </c>
      <c r="F184" s="101">
        <v>25.16027107561706</v>
      </c>
      <c r="G184" s="101" t="s">
        <v>58</v>
      </c>
      <c r="H184" s="101">
        <v>18.03026264669397</v>
      </c>
      <c r="I184" s="101">
        <v>66.81026142599084</v>
      </c>
      <c r="J184" s="101" t="s">
        <v>61</v>
      </c>
      <c r="K184" s="101">
        <v>0.9348434815410672</v>
      </c>
      <c r="L184" s="101">
        <v>0.2906594646924562</v>
      </c>
      <c r="M184" s="101">
        <v>0.22038310787161275</v>
      </c>
      <c r="N184" s="101">
        <v>-0.1502173292406193</v>
      </c>
      <c r="O184" s="101">
        <v>0.03769044753739516</v>
      </c>
      <c r="P184" s="101">
        <v>0.008336274151466596</v>
      </c>
      <c r="Q184" s="101">
        <v>0.004504320245106439</v>
      </c>
      <c r="R184" s="101">
        <v>-0.0023089223476502573</v>
      </c>
      <c r="S184" s="101">
        <v>0.0005051075972517256</v>
      </c>
      <c r="T184" s="101">
        <v>0.00012200075277975697</v>
      </c>
      <c r="U184" s="101">
        <v>9.502051315745083E-05</v>
      </c>
      <c r="V184" s="101">
        <v>-8.524023103677656E-05</v>
      </c>
      <c r="W184" s="101">
        <v>3.177780078345854E-05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1843</v>
      </c>
      <c r="B186" s="101">
        <v>148.76</v>
      </c>
      <c r="C186" s="101">
        <v>143.56</v>
      </c>
      <c r="D186" s="101">
        <v>8.600837548996784</v>
      </c>
      <c r="E186" s="101">
        <v>8.710224097388416</v>
      </c>
      <c r="F186" s="101">
        <v>28.91510456192396</v>
      </c>
      <c r="G186" s="101" t="s">
        <v>59</v>
      </c>
      <c r="H186" s="101">
        <v>-1.1569573780372053</v>
      </c>
      <c r="I186" s="101">
        <v>80.10304262196279</v>
      </c>
      <c r="J186" s="101" t="s">
        <v>73</v>
      </c>
      <c r="K186" s="101">
        <v>2.033564152928868</v>
      </c>
      <c r="M186" s="101" t="s">
        <v>68</v>
      </c>
      <c r="N186" s="101">
        <v>1.098023953909922</v>
      </c>
      <c r="X186" s="101">
        <v>67.5</v>
      </c>
    </row>
    <row r="187" spans="1:24" s="101" customFormat="1" ht="12.75" hidden="1">
      <c r="A187" s="101">
        <v>1842</v>
      </c>
      <c r="B187" s="101">
        <v>170.47999572753906</v>
      </c>
      <c r="C187" s="101">
        <v>191.17999267578125</v>
      </c>
      <c r="D187" s="101">
        <v>8.467308044433594</v>
      </c>
      <c r="E187" s="101">
        <v>8.704209327697754</v>
      </c>
      <c r="F187" s="101">
        <v>32.25113392574534</v>
      </c>
      <c r="G187" s="101" t="s">
        <v>56</v>
      </c>
      <c r="H187" s="101">
        <v>-12.143508117607325</v>
      </c>
      <c r="I187" s="101">
        <v>90.83648760993174</v>
      </c>
      <c r="J187" s="101" t="s">
        <v>62</v>
      </c>
      <c r="K187" s="101">
        <v>1.3538055429926792</v>
      </c>
      <c r="L187" s="101">
        <v>0.29515309509366333</v>
      </c>
      <c r="M187" s="101">
        <v>0.3204947303542001</v>
      </c>
      <c r="N187" s="101">
        <v>0.08870340899561245</v>
      </c>
      <c r="O187" s="101">
        <v>0.0543717031152372</v>
      </c>
      <c r="P187" s="101">
        <v>0.008467100641207367</v>
      </c>
      <c r="Q187" s="101">
        <v>0.0066181861194171444</v>
      </c>
      <c r="R187" s="101">
        <v>0.001365297396206201</v>
      </c>
      <c r="S187" s="101">
        <v>0.0007133495550629752</v>
      </c>
      <c r="T187" s="101">
        <v>0.00012456921820875761</v>
      </c>
      <c r="U187" s="101">
        <v>0.0001447340295264288</v>
      </c>
      <c r="V187" s="101">
        <v>5.06594107921102E-05</v>
      </c>
      <c r="W187" s="101">
        <v>4.448300997020498E-05</v>
      </c>
      <c r="X187" s="101">
        <v>67.5</v>
      </c>
    </row>
    <row r="188" spans="1:24" s="101" customFormat="1" ht="12.75" hidden="1">
      <c r="A188" s="101">
        <v>1841</v>
      </c>
      <c r="B188" s="101">
        <v>151.5800018310547</v>
      </c>
      <c r="C188" s="101">
        <v>151.47999572753906</v>
      </c>
      <c r="D188" s="101">
        <v>8.647488594055176</v>
      </c>
      <c r="E188" s="101">
        <v>9.260199546813965</v>
      </c>
      <c r="F188" s="101">
        <v>37.78882225816898</v>
      </c>
      <c r="G188" s="101" t="s">
        <v>57</v>
      </c>
      <c r="H188" s="101">
        <v>20.053325826071813</v>
      </c>
      <c r="I188" s="101">
        <v>104.1333276571265</v>
      </c>
      <c r="J188" s="101" t="s">
        <v>60</v>
      </c>
      <c r="K188" s="101">
        <v>-0.811582682306557</v>
      </c>
      <c r="L188" s="101">
        <v>0.0016063362483473174</v>
      </c>
      <c r="M188" s="101">
        <v>0.1950345777211329</v>
      </c>
      <c r="N188" s="101">
        <v>-0.0009179532552818639</v>
      </c>
      <c r="O188" s="101">
        <v>-0.03212337521746451</v>
      </c>
      <c r="P188" s="101">
        <v>0.00018383689244806995</v>
      </c>
      <c r="Q188" s="101">
        <v>0.004163897740482122</v>
      </c>
      <c r="R188" s="101">
        <v>-7.379918242433442E-05</v>
      </c>
      <c r="S188" s="101">
        <v>-0.00038159933028850525</v>
      </c>
      <c r="T188" s="101">
        <v>1.3097916898884775E-05</v>
      </c>
      <c r="U188" s="101">
        <v>9.96844786697528E-05</v>
      </c>
      <c r="V188" s="101">
        <v>-5.828402833654672E-06</v>
      </c>
      <c r="W188" s="101">
        <v>-2.25247970991518E-05</v>
      </c>
      <c r="X188" s="101">
        <v>67.5</v>
      </c>
    </row>
    <row r="189" spans="1:24" s="101" customFormat="1" ht="12.75" hidden="1">
      <c r="A189" s="101">
        <v>1844</v>
      </c>
      <c r="B189" s="101">
        <v>121.26000213623047</v>
      </c>
      <c r="C189" s="101">
        <v>141.16000366210938</v>
      </c>
      <c r="D189" s="101">
        <v>9.02648639678955</v>
      </c>
      <c r="E189" s="101">
        <v>9.20557975769043</v>
      </c>
      <c r="F189" s="101">
        <v>26.437998143584764</v>
      </c>
      <c r="G189" s="101" t="s">
        <v>58</v>
      </c>
      <c r="H189" s="101">
        <v>15.946499828804122</v>
      </c>
      <c r="I189" s="101">
        <v>69.70650196503459</v>
      </c>
      <c r="J189" s="101" t="s">
        <v>61</v>
      </c>
      <c r="K189" s="101">
        <v>1.0835695630728084</v>
      </c>
      <c r="L189" s="101">
        <v>0.2951487239125833</v>
      </c>
      <c r="M189" s="101">
        <v>0.25431945595638333</v>
      </c>
      <c r="N189" s="101">
        <v>-0.08869865911762148</v>
      </c>
      <c r="O189" s="101">
        <v>0.04386765168423632</v>
      </c>
      <c r="P189" s="101">
        <v>0.008465104681296578</v>
      </c>
      <c r="Q189" s="101">
        <v>0.005144156210502713</v>
      </c>
      <c r="R189" s="101">
        <v>-0.0013633013829527688</v>
      </c>
      <c r="S189" s="101">
        <v>0.0006027018656283627</v>
      </c>
      <c r="T189" s="101">
        <v>0.00012387870962377262</v>
      </c>
      <c r="U189" s="101">
        <v>0.00010493304539227266</v>
      </c>
      <c r="V189" s="101">
        <v>-5.032301284911723E-05</v>
      </c>
      <c r="W189" s="101">
        <v>3.835846310335437E-05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23.44515011342027</v>
      </c>
      <c r="G190" s="102"/>
      <c r="H190" s="102"/>
      <c r="I190" s="115"/>
      <c r="J190" s="115" t="s">
        <v>158</v>
      </c>
      <c r="K190" s="102">
        <f>AVERAGE(K188,K183,K178,K173,K168,K163)</f>
        <v>-0.6820531067598027</v>
      </c>
      <c r="L190" s="102">
        <f>AVERAGE(L188,L183,L178,L173,L168,L163)</f>
        <v>0.0010811921976274013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38.232252957442384</v>
      </c>
      <c r="G191" s="102"/>
      <c r="H191" s="102"/>
      <c r="I191" s="115"/>
      <c r="J191" s="115" t="s">
        <v>159</v>
      </c>
      <c r="K191" s="102">
        <f>AVERAGE(K189,K184,K179,K174,K169,K164)</f>
        <v>1.0900228501150482</v>
      </c>
      <c r="L191" s="102">
        <f>AVERAGE(L189,L184,L179,L174,L169,L164)</f>
        <v>0.19856174999351603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0.42628319172487666</v>
      </c>
      <c r="L192" s="102">
        <f>ABS(L190/$H$33)</f>
        <v>0.003003311660076115</v>
      </c>
      <c r="M192" s="115" t="s">
        <v>111</v>
      </c>
      <c r="N192" s="102">
        <f>K192+L192+L193+K193</f>
        <v>1.1727187619689958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0.6193311648380956</v>
      </c>
      <c r="L193" s="102">
        <f>ABS(L191/$H$34)</f>
        <v>0.12410109374594751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1843</v>
      </c>
      <c r="B196" s="101">
        <v>139.38</v>
      </c>
      <c r="C196" s="101">
        <v>151.38</v>
      </c>
      <c r="D196" s="101">
        <v>9.018588342083506</v>
      </c>
      <c r="E196" s="101">
        <v>9.199768184499014</v>
      </c>
      <c r="F196" s="101">
        <v>34.60249258265328</v>
      </c>
      <c r="G196" s="101" t="s">
        <v>59</v>
      </c>
      <c r="H196" s="101">
        <v>19.502451834788886</v>
      </c>
      <c r="I196" s="101">
        <v>91.38245183478888</v>
      </c>
      <c r="J196" s="101" t="s">
        <v>73</v>
      </c>
      <c r="K196" s="101">
        <v>1.1072024538626473</v>
      </c>
      <c r="M196" s="101" t="s">
        <v>68</v>
      </c>
      <c r="N196" s="101">
        <v>0.9794864608274112</v>
      </c>
      <c r="X196" s="101">
        <v>67.5</v>
      </c>
    </row>
    <row r="197" spans="1:24" s="101" customFormat="1" ht="12.75" hidden="1">
      <c r="A197" s="101">
        <v>1841</v>
      </c>
      <c r="B197" s="101">
        <v>155.0399932861328</v>
      </c>
      <c r="C197" s="101">
        <v>174.63999938964844</v>
      </c>
      <c r="D197" s="101">
        <v>8.52853012084961</v>
      </c>
      <c r="E197" s="101">
        <v>8.961793899536133</v>
      </c>
      <c r="F197" s="101">
        <v>31.83450772115779</v>
      </c>
      <c r="G197" s="101" t="s">
        <v>56</v>
      </c>
      <c r="H197" s="101">
        <v>1.4217720982810533</v>
      </c>
      <c r="I197" s="101">
        <v>88.96176538441387</v>
      </c>
      <c r="J197" s="101" t="s">
        <v>62</v>
      </c>
      <c r="K197" s="101">
        <v>0.4169513933358256</v>
      </c>
      <c r="L197" s="101">
        <v>0.9518179115608043</v>
      </c>
      <c r="M197" s="101">
        <v>0.09870766574549734</v>
      </c>
      <c r="N197" s="101">
        <v>0.12891546970393844</v>
      </c>
      <c r="O197" s="101">
        <v>0.016745258871400298</v>
      </c>
      <c r="P197" s="101">
        <v>0.0273045296338461</v>
      </c>
      <c r="Q197" s="101">
        <v>0.0020384527059142447</v>
      </c>
      <c r="R197" s="101">
        <v>0.001984314926303744</v>
      </c>
      <c r="S197" s="101">
        <v>0.00021965936024768076</v>
      </c>
      <c r="T197" s="101">
        <v>0.0004017551867892659</v>
      </c>
      <c r="U197" s="101">
        <v>4.460645311909626E-05</v>
      </c>
      <c r="V197" s="101">
        <v>7.362900638097708E-05</v>
      </c>
      <c r="W197" s="101">
        <v>1.3685393607472286E-05</v>
      </c>
      <c r="X197" s="101">
        <v>67.5</v>
      </c>
    </row>
    <row r="198" spans="1:24" s="101" customFormat="1" ht="12.75" hidden="1">
      <c r="A198" s="101">
        <v>1844</v>
      </c>
      <c r="B198" s="101">
        <v>132.47999572753906</v>
      </c>
      <c r="C198" s="101">
        <v>144.8800048828125</v>
      </c>
      <c r="D198" s="101">
        <v>8.894283294677734</v>
      </c>
      <c r="E198" s="101">
        <v>9.441876411437988</v>
      </c>
      <c r="F198" s="101">
        <v>32.24038066694389</v>
      </c>
      <c r="G198" s="101" t="s">
        <v>57</v>
      </c>
      <c r="H198" s="101">
        <v>21.329256349496674</v>
      </c>
      <c r="I198" s="101">
        <v>86.30925207703574</v>
      </c>
      <c r="J198" s="101" t="s">
        <v>60</v>
      </c>
      <c r="K198" s="101">
        <v>-0.07186123042375207</v>
      </c>
      <c r="L198" s="101">
        <v>0.005180290990962007</v>
      </c>
      <c r="M198" s="101">
        <v>0.015906539386299205</v>
      </c>
      <c r="N198" s="101">
        <v>-0.0013334767728844696</v>
      </c>
      <c r="O198" s="101">
        <v>-0.003064066258108382</v>
      </c>
      <c r="P198" s="101">
        <v>0.0005926214773408374</v>
      </c>
      <c r="Q198" s="101">
        <v>0.0002755942711755211</v>
      </c>
      <c r="R198" s="101">
        <v>-0.00010716943230106391</v>
      </c>
      <c r="S198" s="101">
        <v>-5.4644923584155885E-05</v>
      </c>
      <c r="T198" s="101">
        <v>4.219459385825723E-05</v>
      </c>
      <c r="U198" s="101">
        <v>2.471358218109506E-06</v>
      </c>
      <c r="V198" s="101">
        <v>-8.455582369825391E-06</v>
      </c>
      <c r="W198" s="101">
        <v>-3.835438492802117E-06</v>
      </c>
      <c r="X198" s="101">
        <v>67.5</v>
      </c>
    </row>
    <row r="199" spans="1:24" s="101" customFormat="1" ht="12.75" hidden="1">
      <c r="A199" s="101">
        <v>1842</v>
      </c>
      <c r="B199" s="101">
        <v>171.47999572753906</v>
      </c>
      <c r="C199" s="101">
        <v>181.47999572753906</v>
      </c>
      <c r="D199" s="101">
        <v>8.64680004119873</v>
      </c>
      <c r="E199" s="101">
        <v>8.738557815551758</v>
      </c>
      <c r="F199" s="101">
        <v>34.340066970092266</v>
      </c>
      <c r="G199" s="101" t="s">
        <v>58</v>
      </c>
      <c r="H199" s="101">
        <v>-9.263714981717598</v>
      </c>
      <c r="I199" s="101">
        <v>94.71628074582146</v>
      </c>
      <c r="J199" s="101" t="s">
        <v>61</v>
      </c>
      <c r="K199" s="101">
        <v>-0.41071209863683195</v>
      </c>
      <c r="L199" s="101">
        <v>0.9518038145296646</v>
      </c>
      <c r="M199" s="101">
        <v>-0.09741758199461195</v>
      </c>
      <c r="N199" s="101">
        <v>-0.1289085729060843</v>
      </c>
      <c r="O199" s="101">
        <v>-0.016462539070147476</v>
      </c>
      <c r="P199" s="101">
        <v>0.027298097704971575</v>
      </c>
      <c r="Q199" s="101">
        <v>-0.002019736921468818</v>
      </c>
      <c r="R199" s="101">
        <v>-0.0019814187945843506</v>
      </c>
      <c r="S199" s="101">
        <v>-0.00021275377052099959</v>
      </c>
      <c r="T199" s="101">
        <v>0.00039953328567369036</v>
      </c>
      <c r="U199" s="101">
        <v>-4.453793942723344E-05</v>
      </c>
      <c r="V199" s="101">
        <v>-7.314187383050192E-05</v>
      </c>
      <c r="W199" s="101">
        <v>-1.3136948266601918E-05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1843</v>
      </c>
      <c r="B201" s="101">
        <v>139.96</v>
      </c>
      <c r="C201" s="101">
        <v>151.56</v>
      </c>
      <c r="D201" s="101">
        <v>8.728352558072727</v>
      </c>
      <c r="E201" s="101">
        <v>8.718956660748677</v>
      </c>
      <c r="F201" s="101">
        <v>32.80179458543429</v>
      </c>
      <c r="G201" s="101" t="s">
        <v>59</v>
      </c>
      <c r="H201" s="101">
        <v>17.04965559262422</v>
      </c>
      <c r="I201" s="101">
        <v>89.50965559262423</v>
      </c>
      <c r="J201" s="101" t="s">
        <v>73</v>
      </c>
      <c r="K201" s="101">
        <v>1.3266704899740056</v>
      </c>
      <c r="M201" s="101" t="s">
        <v>68</v>
      </c>
      <c r="N201" s="101">
        <v>0.9577165264011261</v>
      </c>
      <c r="X201" s="101">
        <v>67.5</v>
      </c>
    </row>
    <row r="202" spans="1:24" s="101" customFormat="1" ht="12.75" hidden="1">
      <c r="A202" s="101">
        <v>1841</v>
      </c>
      <c r="B202" s="101">
        <v>128.5</v>
      </c>
      <c r="C202" s="101">
        <v>151.39999389648438</v>
      </c>
      <c r="D202" s="101">
        <v>9.140262603759766</v>
      </c>
      <c r="E202" s="101">
        <v>9.580589294433594</v>
      </c>
      <c r="F202" s="101">
        <v>27.176754965946564</v>
      </c>
      <c r="G202" s="101" t="s">
        <v>56</v>
      </c>
      <c r="H202" s="101">
        <v>9.783898137748906</v>
      </c>
      <c r="I202" s="101">
        <v>70.7838981377489</v>
      </c>
      <c r="J202" s="101" t="s">
        <v>62</v>
      </c>
      <c r="K202" s="101">
        <v>0.8283887879032146</v>
      </c>
      <c r="L202" s="101">
        <v>0.7623170018763186</v>
      </c>
      <c r="M202" s="101">
        <v>0.1961099581809097</v>
      </c>
      <c r="N202" s="101">
        <v>0.13874376249590042</v>
      </c>
      <c r="O202" s="101">
        <v>0.03326941807784073</v>
      </c>
      <c r="P202" s="101">
        <v>0.021868292985750753</v>
      </c>
      <c r="Q202" s="101">
        <v>0.004049834164866938</v>
      </c>
      <c r="R202" s="101">
        <v>0.0021356250537557264</v>
      </c>
      <c r="S202" s="101">
        <v>0.00043646962956022577</v>
      </c>
      <c r="T202" s="101">
        <v>0.0003217566892927423</v>
      </c>
      <c r="U202" s="101">
        <v>8.859985312385641E-05</v>
      </c>
      <c r="V202" s="101">
        <v>7.92440507372323E-05</v>
      </c>
      <c r="W202" s="101">
        <v>2.7206108212244744E-05</v>
      </c>
      <c r="X202" s="101">
        <v>67.5</v>
      </c>
    </row>
    <row r="203" spans="1:24" s="101" customFormat="1" ht="12.75" hidden="1">
      <c r="A203" s="101">
        <v>1844</v>
      </c>
      <c r="B203" s="101">
        <v>115.63999938964844</v>
      </c>
      <c r="C203" s="101">
        <v>139.13999938964844</v>
      </c>
      <c r="D203" s="101">
        <v>8.918256759643555</v>
      </c>
      <c r="E203" s="101">
        <v>9.022958755493164</v>
      </c>
      <c r="F203" s="101">
        <v>25.61283235902982</v>
      </c>
      <c r="G203" s="101" t="s">
        <v>57</v>
      </c>
      <c r="H203" s="101">
        <v>20.194264686847035</v>
      </c>
      <c r="I203" s="101">
        <v>68.33426407649547</v>
      </c>
      <c r="J203" s="101" t="s">
        <v>60</v>
      </c>
      <c r="K203" s="101">
        <v>-0.1241355602884125</v>
      </c>
      <c r="L203" s="101">
        <v>0.004149461006877378</v>
      </c>
      <c r="M203" s="101">
        <v>0.027182314866712326</v>
      </c>
      <c r="N203" s="101">
        <v>-0.0014350005641408118</v>
      </c>
      <c r="O203" s="101">
        <v>-0.0053401982415375235</v>
      </c>
      <c r="P203" s="101">
        <v>0.0004746872298029965</v>
      </c>
      <c r="Q203" s="101">
        <v>0.00045590053631307123</v>
      </c>
      <c r="R203" s="101">
        <v>-0.00011533615981453276</v>
      </c>
      <c r="S203" s="101">
        <v>-9.894918776990289E-05</v>
      </c>
      <c r="T203" s="101">
        <v>3.379492829334303E-05</v>
      </c>
      <c r="U203" s="101">
        <v>2.929542566545831E-06</v>
      </c>
      <c r="V203" s="101">
        <v>-9.101248429816569E-06</v>
      </c>
      <c r="W203" s="101">
        <v>-7.037926649943719E-06</v>
      </c>
      <c r="X203" s="101">
        <v>67.5</v>
      </c>
    </row>
    <row r="204" spans="1:24" s="101" customFormat="1" ht="12.75" hidden="1">
      <c r="A204" s="101">
        <v>1842</v>
      </c>
      <c r="B204" s="101">
        <v>166.97999572753906</v>
      </c>
      <c r="C204" s="101">
        <v>171.47999572753906</v>
      </c>
      <c r="D204" s="101">
        <v>8.54114818572998</v>
      </c>
      <c r="E204" s="101">
        <v>8.999225616455078</v>
      </c>
      <c r="F204" s="101">
        <v>31.505733617824188</v>
      </c>
      <c r="G204" s="101" t="s">
        <v>58</v>
      </c>
      <c r="H204" s="101">
        <v>-11.523017165466328</v>
      </c>
      <c r="I204" s="101">
        <v>87.95697856207273</v>
      </c>
      <c r="J204" s="101" t="s">
        <v>61</v>
      </c>
      <c r="K204" s="101">
        <v>-0.8190350093833834</v>
      </c>
      <c r="L204" s="101">
        <v>0.7623057085730446</v>
      </c>
      <c r="M204" s="101">
        <v>-0.19421698549870725</v>
      </c>
      <c r="N204" s="101">
        <v>-0.1387363413273528</v>
      </c>
      <c r="O204" s="101">
        <v>-0.032838033771516145</v>
      </c>
      <c r="P204" s="101">
        <v>0.02186314044561068</v>
      </c>
      <c r="Q204" s="101">
        <v>-0.004024091383643387</v>
      </c>
      <c r="R204" s="101">
        <v>-0.0021325083682059457</v>
      </c>
      <c r="S204" s="101">
        <v>-0.0004251056289536957</v>
      </c>
      <c r="T204" s="101">
        <v>0.0003199769834320496</v>
      </c>
      <c r="U204" s="101">
        <v>-8.855140740789908E-05</v>
      </c>
      <c r="V204" s="101">
        <v>-7.871967260008015E-05</v>
      </c>
      <c r="W204" s="101">
        <v>-2.6280028777122428E-05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1843</v>
      </c>
      <c r="B206" s="101">
        <v>129.3</v>
      </c>
      <c r="C206" s="101">
        <v>135.9</v>
      </c>
      <c r="D206" s="101">
        <v>8.462191951118882</v>
      </c>
      <c r="E206" s="101">
        <v>8.838975038417493</v>
      </c>
      <c r="F206" s="101">
        <v>29.887020401298425</v>
      </c>
      <c r="G206" s="101" t="s">
        <v>59</v>
      </c>
      <c r="H206" s="101">
        <v>22.28332792613533</v>
      </c>
      <c r="I206" s="101">
        <v>84.08332792613534</v>
      </c>
      <c r="J206" s="101" t="s">
        <v>73</v>
      </c>
      <c r="K206" s="101">
        <v>1.4121776673927682</v>
      </c>
      <c r="M206" s="101" t="s">
        <v>68</v>
      </c>
      <c r="N206" s="101">
        <v>1.1304774086228437</v>
      </c>
      <c r="X206" s="101">
        <v>67.5</v>
      </c>
    </row>
    <row r="207" spans="1:24" s="101" customFormat="1" ht="12.75" hidden="1">
      <c r="A207" s="101">
        <v>1841</v>
      </c>
      <c r="B207" s="101">
        <v>121.37999725341797</v>
      </c>
      <c r="C207" s="101">
        <v>150.97999572753906</v>
      </c>
      <c r="D207" s="101">
        <v>9.198909759521484</v>
      </c>
      <c r="E207" s="101">
        <v>9.59733772277832</v>
      </c>
      <c r="F207" s="101">
        <v>23.153003099429938</v>
      </c>
      <c r="G207" s="101" t="s">
        <v>56</v>
      </c>
      <c r="H207" s="101">
        <v>6.021353368112969</v>
      </c>
      <c r="I207" s="101">
        <v>59.90135062153094</v>
      </c>
      <c r="J207" s="101" t="s">
        <v>62</v>
      </c>
      <c r="K207" s="101">
        <v>0.6951793288432389</v>
      </c>
      <c r="L207" s="101">
        <v>0.9382073724402111</v>
      </c>
      <c r="M207" s="101">
        <v>0.16457403654148492</v>
      </c>
      <c r="N207" s="101">
        <v>0.14165173990181215</v>
      </c>
      <c r="O207" s="101">
        <v>0.02791938115031865</v>
      </c>
      <c r="P207" s="101">
        <v>0.026914040094257755</v>
      </c>
      <c r="Q207" s="101">
        <v>0.003398602433433769</v>
      </c>
      <c r="R207" s="101">
        <v>0.002180376248593263</v>
      </c>
      <c r="S207" s="101">
        <v>0.00036628042148982733</v>
      </c>
      <c r="T207" s="101">
        <v>0.0003960099235892028</v>
      </c>
      <c r="U207" s="101">
        <v>7.436771188344328E-05</v>
      </c>
      <c r="V207" s="101">
        <v>8.09060488713176E-05</v>
      </c>
      <c r="W207" s="101">
        <v>2.2830855303944335E-05</v>
      </c>
      <c r="X207" s="101">
        <v>67.5</v>
      </c>
    </row>
    <row r="208" spans="1:24" s="101" customFormat="1" ht="12.75" hidden="1">
      <c r="A208" s="101">
        <v>1844</v>
      </c>
      <c r="B208" s="101">
        <v>115.05999755859375</v>
      </c>
      <c r="C208" s="101">
        <v>131.55999755859375</v>
      </c>
      <c r="D208" s="101">
        <v>9.051042556762695</v>
      </c>
      <c r="E208" s="101">
        <v>9.319169044494629</v>
      </c>
      <c r="F208" s="101">
        <v>25.635614157665923</v>
      </c>
      <c r="G208" s="101" t="s">
        <v>57</v>
      </c>
      <c r="H208" s="101">
        <v>19.82999667713878</v>
      </c>
      <c r="I208" s="101">
        <v>67.38999423573253</v>
      </c>
      <c r="J208" s="101" t="s">
        <v>60</v>
      </c>
      <c r="K208" s="101">
        <v>0.09168000802096346</v>
      </c>
      <c r="L208" s="101">
        <v>0.005106496670916104</v>
      </c>
      <c r="M208" s="101">
        <v>-0.02355615427148864</v>
      </c>
      <c r="N208" s="101">
        <v>-0.0014650704414707538</v>
      </c>
      <c r="O208" s="101">
        <v>0.0033830572470050914</v>
      </c>
      <c r="P208" s="101">
        <v>0.0005841452911641338</v>
      </c>
      <c r="Q208" s="101">
        <v>-0.0005744993494025476</v>
      </c>
      <c r="R208" s="101">
        <v>-0.0001177455370834937</v>
      </c>
      <c r="S208" s="101">
        <v>1.9780538297427697E-05</v>
      </c>
      <c r="T208" s="101">
        <v>4.1587724610687554E-05</v>
      </c>
      <c r="U208" s="101">
        <v>-1.8369276726089454E-05</v>
      </c>
      <c r="V208" s="101">
        <v>-9.288973866088923E-06</v>
      </c>
      <c r="W208" s="101">
        <v>4.853761905739602E-07</v>
      </c>
      <c r="X208" s="101">
        <v>67.5</v>
      </c>
    </row>
    <row r="209" spans="1:24" s="101" customFormat="1" ht="12.75" hidden="1">
      <c r="A209" s="101">
        <v>1842</v>
      </c>
      <c r="B209" s="101">
        <v>161.94000244140625</v>
      </c>
      <c r="C209" s="101">
        <v>170.0399932861328</v>
      </c>
      <c r="D209" s="101">
        <v>8.584090232849121</v>
      </c>
      <c r="E209" s="101">
        <v>8.880843162536621</v>
      </c>
      <c r="F209" s="101">
        <v>29.725482194309045</v>
      </c>
      <c r="G209" s="101" t="s">
        <v>58</v>
      </c>
      <c r="H209" s="101">
        <v>-11.885684763787808</v>
      </c>
      <c r="I209" s="101">
        <v>82.55431767761844</v>
      </c>
      <c r="J209" s="101" t="s">
        <v>61</v>
      </c>
      <c r="K209" s="101">
        <v>-0.6891074483563591</v>
      </c>
      <c r="L209" s="101">
        <v>0.9381934754585085</v>
      </c>
      <c r="M209" s="101">
        <v>-0.16287946801084488</v>
      </c>
      <c r="N209" s="101">
        <v>-0.14164416326065882</v>
      </c>
      <c r="O209" s="101">
        <v>-0.027713656696297852</v>
      </c>
      <c r="P209" s="101">
        <v>0.026907700170659788</v>
      </c>
      <c r="Q209" s="101">
        <v>-0.0033496938663224118</v>
      </c>
      <c r="R209" s="101">
        <v>-0.002177194656875345</v>
      </c>
      <c r="S209" s="101">
        <v>-0.0003657459192819922</v>
      </c>
      <c r="T209" s="101">
        <v>0.00039382016294602264</v>
      </c>
      <c r="U209" s="101">
        <v>-7.20633488212918E-05</v>
      </c>
      <c r="V209" s="101">
        <v>-8.03710377467104E-05</v>
      </c>
      <c r="W209" s="101">
        <v>-2.2825695254762056E-05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1843</v>
      </c>
      <c r="B211" s="101">
        <v>155.24</v>
      </c>
      <c r="C211" s="101">
        <v>138.94</v>
      </c>
      <c r="D211" s="101">
        <v>8.704573669962286</v>
      </c>
      <c r="E211" s="101">
        <v>8.996711501676184</v>
      </c>
      <c r="F211" s="101">
        <v>34.31727578587612</v>
      </c>
      <c r="G211" s="101" t="s">
        <v>59</v>
      </c>
      <c r="H211" s="101">
        <v>6.221163517215402</v>
      </c>
      <c r="I211" s="101">
        <v>93.96116351721541</v>
      </c>
      <c r="J211" s="101" t="s">
        <v>73</v>
      </c>
      <c r="K211" s="101">
        <v>1.2008291732676586</v>
      </c>
      <c r="M211" s="101" t="s">
        <v>68</v>
      </c>
      <c r="N211" s="101">
        <v>0.7825317321648897</v>
      </c>
      <c r="X211" s="101">
        <v>67.5</v>
      </c>
    </row>
    <row r="212" spans="1:24" s="101" customFormat="1" ht="12.75" hidden="1">
      <c r="A212" s="101">
        <v>1841</v>
      </c>
      <c r="B212" s="101">
        <v>123.18000030517578</v>
      </c>
      <c r="C212" s="101">
        <v>158.3800048828125</v>
      </c>
      <c r="D212" s="101">
        <v>9.116150856018066</v>
      </c>
      <c r="E212" s="101">
        <v>9.578072547912598</v>
      </c>
      <c r="F212" s="101">
        <v>24.17569113763169</v>
      </c>
      <c r="G212" s="101" t="s">
        <v>56</v>
      </c>
      <c r="H212" s="101">
        <v>7.439838921562668</v>
      </c>
      <c r="I212" s="101">
        <v>63.11983922673845</v>
      </c>
      <c r="J212" s="101" t="s">
        <v>62</v>
      </c>
      <c r="K212" s="101">
        <v>0.8912296365897836</v>
      </c>
      <c r="L212" s="101">
        <v>0.5920796060990695</v>
      </c>
      <c r="M212" s="101">
        <v>0.21098719051843837</v>
      </c>
      <c r="N212" s="101">
        <v>0.09936695301241454</v>
      </c>
      <c r="O212" s="101">
        <v>0.03579330509936785</v>
      </c>
      <c r="P212" s="101">
        <v>0.01698477892307711</v>
      </c>
      <c r="Q212" s="101">
        <v>0.004356991027969758</v>
      </c>
      <c r="R212" s="101">
        <v>0.0015295041017068052</v>
      </c>
      <c r="S212" s="101">
        <v>0.0004695725752231789</v>
      </c>
      <c r="T212" s="101">
        <v>0.00024988963630099127</v>
      </c>
      <c r="U212" s="101">
        <v>9.52922167481368E-05</v>
      </c>
      <c r="V212" s="101">
        <v>5.6747130548962724E-05</v>
      </c>
      <c r="W212" s="101">
        <v>2.927015778045763E-05</v>
      </c>
      <c r="X212" s="101">
        <v>67.5</v>
      </c>
    </row>
    <row r="213" spans="1:24" s="101" customFormat="1" ht="12.75" hidden="1">
      <c r="A213" s="101">
        <v>1844</v>
      </c>
      <c r="B213" s="101">
        <v>119.44000244140625</v>
      </c>
      <c r="C213" s="101">
        <v>134.33999633789062</v>
      </c>
      <c r="D213" s="101">
        <v>9.000504493713379</v>
      </c>
      <c r="E213" s="101">
        <v>9.260417938232422</v>
      </c>
      <c r="F213" s="101">
        <v>27.825770587886698</v>
      </c>
      <c r="G213" s="101" t="s">
        <v>57</v>
      </c>
      <c r="H213" s="101">
        <v>21.631663074615616</v>
      </c>
      <c r="I213" s="101">
        <v>73.57166551602187</v>
      </c>
      <c r="J213" s="101" t="s">
        <v>60</v>
      </c>
      <c r="K213" s="101">
        <v>-0.5953050104973058</v>
      </c>
      <c r="L213" s="101">
        <v>0.00322265257611534</v>
      </c>
      <c r="M213" s="101">
        <v>0.13913708153486645</v>
      </c>
      <c r="N213" s="101">
        <v>-0.001027940325414573</v>
      </c>
      <c r="O213" s="101">
        <v>-0.024194540798332113</v>
      </c>
      <c r="P213" s="101">
        <v>0.00036875518003234387</v>
      </c>
      <c r="Q213" s="101">
        <v>0.0027862502321824665</v>
      </c>
      <c r="R213" s="101">
        <v>-8.262498319731542E-05</v>
      </c>
      <c r="S213" s="101">
        <v>-0.0003400354619764554</v>
      </c>
      <c r="T213" s="101">
        <v>2.6258887891454335E-05</v>
      </c>
      <c r="U213" s="101">
        <v>5.491174742731483E-05</v>
      </c>
      <c r="V213" s="101">
        <v>-6.524541794681504E-06</v>
      </c>
      <c r="W213" s="101">
        <v>-2.1853810972465318E-05</v>
      </c>
      <c r="X213" s="101">
        <v>67.5</v>
      </c>
    </row>
    <row r="214" spans="1:24" s="101" customFormat="1" ht="12.75" hidden="1">
      <c r="A214" s="101">
        <v>1842</v>
      </c>
      <c r="B214" s="101">
        <v>161.4199981689453</v>
      </c>
      <c r="C214" s="101">
        <v>165.82000732421875</v>
      </c>
      <c r="D214" s="101">
        <v>8.460163116455078</v>
      </c>
      <c r="E214" s="101">
        <v>8.884530067443848</v>
      </c>
      <c r="F214" s="101">
        <v>29.829725233861197</v>
      </c>
      <c r="G214" s="101" t="s">
        <v>58</v>
      </c>
      <c r="H214" s="101">
        <v>-9.864485468858547</v>
      </c>
      <c r="I214" s="101">
        <v>84.05551270008677</v>
      </c>
      <c r="J214" s="101" t="s">
        <v>61</v>
      </c>
      <c r="K214" s="101">
        <v>-0.6632512416971117</v>
      </c>
      <c r="L214" s="101">
        <v>0.592070835685058</v>
      </c>
      <c r="M214" s="101">
        <v>-0.15860790366442568</v>
      </c>
      <c r="N214" s="101">
        <v>-0.09936163590470311</v>
      </c>
      <c r="O214" s="101">
        <v>-0.026377734654330638</v>
      </c>
      <c r="P214" s="101">
        <v>0.016980775444101596</v>
      </c>
      <c r="Q214" s="101">
        <v>-0.00334965378232917</v>
      </c>
      <c r="R214" s="101">
        <v>-0.0015272707387001116</v>
      </c>
      <c r="S214" s="101">
        <v>-0.0003238429989982593</v>
      </c>
      <c r="T214" s="101">
        <v>0.0002485061390335171</v>
      </c>
      <c r="U214" s="101">
        <v>-7.788007811534775E-05</v>
      </c>
      <c r="V214" s="101">
        <v>-5.637080077407516E-05</v>
      </c>
      <c r="W214" s="101">
        <v>-1.9471853596220336E-05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1843</v>
      </c>
      <c r="B216" s="101">
        <v>145.16</v>
      </c>
      <c r="C216" s="101">
        <v>151.36</v>
      </c>
      <c r="D216" s="101">
        <v>8.744244201433657</v>
      </c>
      <c r="E216" s="101">
        <v>8.844036229937776</v>
      </c>
      <c r="F216" s="101">
        <v>36.64579564704903</v>
      </c>
      <c r="G216" s="101" t="s">
        <v>59</v>
      </c>
      <c r="H216" s="101">
        <v>22.179235148970022</v>
      </c>
      <c r="I216" s="101">
        <v>99.83923514897002</v>
      </c>
      <c r="J216" s="101" t="s">
        <v>73</v>
      </c>
      <c r="K216" s="101">
        <v>0.7131203863322763</v>
      </c>
      <c r="M216" s="101" t="s">
        <v>68</v>
      </c>
      <c r="N216" s="101">
        <v>0.6800747225933732</v>
      </c>
      <c r="X216" s="101">
        <v>67.5</v>
      </c>
    </row>
    <row r="217" spans="1:24" s="101" customFormat="1" ht="12.75" hidden="1">
      <c r="A217" s="101">
        <v>1841</v>
      </c>
      <c r="B217" s="101">
        <v>154.25999450683594</v>
      </c>
      <c r="C217" s="101">
        <v>149.05999755859375</v>
      </c>
      <c r="D217" s="101">
        <v>8.71512222290039</v>
      </c>
      <c r="E217" s="101">
        <v>9.43645191192627</v>
      </c>
      <c r="F217" s="101">
        <v>31.427600425745656</v>
      </c>
      <c r="G217" s="101" t="s">
        <v>56</v>
      </c>
      <c r="H217" s="101">
        <v>-0.8184867237608984</v>
      </c>
      <c r="I217" s="101">
        <v>85.94150778307504</v>
      </c>
      <c r="J217" s="101" t="s">
        <v>62</v>
      </c>
      <c r="K217" s="101">
        <v>0.1598043672567325</v>
      </c>
      <c r="L217" s="101">
        <v>0.813988961214899</v>
      </c>
      <c r="M217" s="101">
        <v>0.037830931306566756</v>
      </c>
      <c r="N217" s="101">
        <v>0.15159522447492663</v>
      </c>
      <c r="O217" s="101">
        <v>0.006417804934826283</v>
      </c>
      <c r="P217" s="101">
        <v>0.023350672580715184</v>
      </c>
      <c r="Q217" s="101">
        <v>0.0007811618070902041</v>
      </c>
      <c r="R217" s="101">
        <v>0.002333409666253829</v>
      </c>
      <c r="S217" s="101">
        <v>8.424672075549074E-05</v>
      </c>
      <c r="T217" s="101">
        <v>0.00034358508457449436</v>
      </c>
      <c r="U217" s="101">
        <v>1.7113294672247093E-05</v>
      </c>
      <c r="V217" s="101">
        <v>8.65894953819133E-05</v>
      </c>
      <c r="W217" s="101">
        <v>5.262799008412386E-06</v>
      </c>
      <c r="X217" s="101">
        <v>67.5</v>
      </c>
    </row>
    <row r="218" spans="1:24" s="101" customFormat="1" ht="12.75" hidden="1">
      <c r="A218" s="101">
        <v>1844</v>
      </c>
      <c r="B218" s="101">
        <v>116.27999877929688</v>
      </c>
      <c r="C218" s="101">
        <v>157.8800048828125</v>
      </c>
      <c r="D218" s="101">
        <v>8.9607572555542</v>
      </c>
      <c r="E218" s="101">
        <v>9.286401748657227</v>
      </c>
      <c r="F218" s="101">
        <v>25.16027107561706</v>
      </c>
      <c r="G218" s="101" t="s">
        <v>57</v>
      </c>
      <c r="H218" s="101">
        <v>18.03026264669397</v>
      </c>
      <c r="I218" s="101">
        <v>66.81026142599084</v>
      </c>
      <c r="J218" s="101" t="s">
        <v>60</v>
      </c>
      <c r="K218" s="101">
        <v>0.15961003821760986</v>
      </c>
      <c r="L218" s="101">
        <v>0.004430507546082273</v>
      </c>
      <c r="M218" s="101">
        <v>-0.037761270687546665</v>
      </c>
      <c r="N218" s="101">
        <v>-0.0015679536839495111</v>
      </c>
      <c r="O218" s="101">
        <v>0.0064130260739372665</v>
      </c>
      <c r="P218" s="101">
        <v>0.0005067692829326023</v>
      </c>
      <c r="Q218" s="101">
        <v>-0.000778222367640211</v>
      </c>
      <c r="R218" s="101">
        <v>-0.00012602058074449423</v>
      </c>
      <c r="S218" s="101">
        <v>8.421214074551325E-05</v>
      </c>
      <c r="T218" s="101">
        <v>3.607810756809749E-05</v>
      </c>
      <c r="U218" s="101">
        <v>-1.6882287002926445E-05</v>
      </c>
      <c r="V218" s="101">
        <v>-9.940624969792577E-06</v>
      </c>
      <c r="W218" s="101">
        <v>5.253365467406001E-06</v>
      </c>
      <c r="X218" s="101">
        <v>67.5</v>
      </c>
    </row>
    <row r="219" spans="1:24" s="101" customFormat="1" ht="12.75" hidden="1">
      <c r="A219" s="101">
        <v>1842</v>
      </c>
      <c r="B219" s="101">
        <v>167.8800048828125</v>
      </c>
      <c r="C219" s="101">
        <v>191.0800018310547</v>
      </c>
      <c r="D219" s="101">
        <v>8.470497131347656</v>
      </c>
      <c r="E219" s="101">
        <v>8.626181602478027</v>
      </c>
      <c r="F219" s="101">
        <v>35.44460292521857</v>
      </c>
      <c r="G219" s="101" t="s">
        <v>58</v>
      </c>
      <c r="H219" s="101">
        <v>-0.5974614182109406</v>
      </c>
      <c r="I219" s="101">
        <v>99.78254346460156</v>
      </c>
      <c r="J219" s="101" t="s">
        <v>61</v>
      </c>
      <c r="K219" s="101">
        <v>0.007878546471130073</v>
      </c>
      <c r="L219" s="101">
        <v>0.8139769035928444</v>
      </c>
      <c r="M219" s="101">
        <v>0.0022947330093066407</v>
      </c>
      <c r="N219" s="101">
        <v>-0.1515871155634554</v>
      </c>
      <c r="O219" s="101">
        <v>0.00024762220514598535</v>
      </c>
      <c r="P219" s="101">
        <v>0.023345172838632827</v>
      </c>
      <c r="Q219" s="101">
        <v>6.770314144039004E-05</v>
      </c>
      <c r="R219" s="101">
        <v>-0.002330004181068271</v>
      </c>
      <c r="S219" s="101">
        <v>-2.4135677142980036E-06</v>
      </c>
      <c r="T219" s="101">
        <v>0.00034168564572771744</v>
      </c>
      <c r="U219" s="101">
        <v>2.802363304423887E-06</v>
      </c>
      <c r="V219" s="101">
        <v>-8.601700230596461E-05</v>
      </c>
      <c r="W219" s="101">
        <v>-3.1496772662054854E-07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1843</v>
      </c>
      <c r="B221" s="101">
        <v>148.76</v>
      </c>
      <c r="C221" s="101">
        <v>143.56</v>
      </c>
      <c r="D221" s="101">
        <v>8.600837548996784</v>
      </c>
      <c r="E221" s="101">
        <v>8.710224097388416</v>
      </c>
      <c r="F221" s="101">
        <v>37.177047700230396</v>
      </c>
      <c r="G221" s="101" t="s">
        <v>59</v>
      </c>
      <c r="H221" s="101">
        <v>21.730968962698725</v>
      </c>
      <c r="I221" s="101">
        <v>102.99096896269872</v>
      </c>
      <c r="J221" s="101" t="s">
        <v>73</v>
      </c>
      <c r="K221" s="101">
        <v>1.188665986943431</v>
      </c>
      <c r="M221" s="101" t="s">
        <v>68</v>
      </c>
      <c r="N221" s="101">
        <v>1.0705767318640491</v>
      </c>
      <c r="X221" s="101">
        <v>67.5</v>
      </c>
    </row>
    <row r="222" spans="1:24" s="101" customFormat="1" ht="12.75" hidden="1">
      <c r="A222" s="101">
        <v>1841</v>
      </c>
      <c r="B222" s="101">
        <v>151.5800018310547</v>
      </c>
      <c r="C222" s="101">
        <v>151.47999572753906</v>
      </c>
      <c r="D222" s="101">
        <v>8.647488594055176</v>
      </c>
      <c r="E222" s="101">
        <v>9.260199546813965</v>
      </c>
      <c r="F222" s="101">
        <v>29.166418060132155</v>
      </c>
      <c r="G222" s="101" t="s">
        <v>56</v>
      </c>
      <c r="H222" s="101">
        <v>-3.7071299884052564</v>
      </c>
      <c r="I222" s="101">
        <v>80.37287184264943</v>
      </c>
      <c r="J222" s="101" t="s">
        <v>62</v>
      </c>
      <c r="K222" s="101">
        <v>0.35550410158366563</v>
      </c>
      <c r="L222" s="101">
        <v>1.022748266107042</v>
      </c>
      <c r="M222" s="101">
        <v>0.08416025260691344</v>
      </c>
      <c r="N222" s="101">
        <v>0.09008912252139938</v>
      </c>
      <c r="O222" s="101">
        <v>0.01427730161835388</v>
      </c>
      <c r="P222" s="101">
        <v>0.0293393311935508</v>
      </c>
      <c r="Q222" s="101">
        <v>0.00173796244442839</v>
      </c>
      <c r="R222" s="101">
        <v>0.0013866722129124809</v>
      </c>
      <c r="S222" s="101">
        <v>0.00018731117680722021</v>
      </c>
      <c r="T222" s="101">
        <v>0.0004317098878244406</v>
      </c>
      <c r="U222" s="101">
        <v>3.804935246148152E-05</v>
      </c>
      <c r="V222" s="101">
        <v>5.14529684517752E-05</v>
      </c>
      <c r="W222" s="101">
        <v>1.1678608735519297E-05</v>
      </c>
      <c r="X222" s="101">
        <v>67.5</v>
      </c>
    </row>
    <row r="223" spans="1:24" s="101" customFormat="1" ht="12.75" hidden="1">
      <c r="A223" s="101">
        <v>1844</v>
      </c>
      <c r="B223" s="101">
        <v>121.26000213623047</v>
      </c>
      <c r="C223" s="101">
        <v>141.16000366210938</v>
      </c>
      <c r="D223" s="101">
        <v>9.02648639678955</v>
      </c>
      <c r="E223" s="101">
        <v>9.20557975769043</v>
      </c>
      <c r="F223" s="101">
        <v>26.437998143584764</v>
      </c>
      <c r="G223" s="101" t="s">
        <v>57</v>
      </c>
      <c r="H223" s="101">
        <v>15.946499828804122</v>
      </c>
      <c r="I223" s="101">
        <v>69.70650196503459</v>
      </c>
      <c r="J223" s="101" t="s">
        <v>60</v>
      </c>
      <c r="K223" s="101">
        <v>0.2214021750480885</v>
      </c>
      <c r="L223" s="101">
        <v>0.0055658148027294355</v>
      </c>
      <c r="M223" s="101">
        <v>-0.053158505665649516</v>
      </c>
      <c r="N223" s="101">
        <v>-0.0009318805693773398</v>
      </c>
      <c r="O223" s="101">
        <v>0.00877062279012921</v>
      </c>
      <c r="P223" s="101">
        <v>0.0006367100031155151</v>
      </c>
      <c r="Q223" s="101">
        <v>-0.0011326736838461202</v>
      </c>
      <c r="R223" s="101">
        <v>-7.487945759252126E-05</v>
      </c>
      <c r="S223" s="101">
        <v>0.00010486650549468785</v>
      </c>
      <c r="T223" s="101">
        <v>4.533387635087E-05</v>
      </c>
      <c r="U223" s="101">
        <v>-2.7011878647195555E-05</v>
      </c>
      <c r="V223" s="101">
        <v>-5.904901912836129E-06</v>
      </c>
      <c r="W223" s="101">
        <v>6.223455304281323E-06</v>
      </c>
      <c r="X223" s="101">
        <v>67.5</v>
      </c>
    </row>
    <row r="224" spans="1:24" s="101" customFormat="1" ht="12.75" hidden="1">
      <c r="A224" s="101">
        <v>1842</v>
      </c>
      <c r="B224" s="101">
        <v>170.47999572753906</v>
      </c>
      <c r="C224" s="101">
        <v>191.17999267578125</v>
      </c>
      <c r="D224" s="101">
        <v>8.467308044433594</v>
      </c>
      <c r="E224" s="101">
        <v>8.704209327697754</v>
      </c>
      <c r="F224" s="101">
        <v>32.686861667383894</v>
      </c>
      <c r="G224" s="101" t="s">
        <v>58</v>
      </c>
      <c r="H224" s="101">
        <v>-10.916265140793456</v>
      </c>
      <c r="I224" s="101">
        <v>92.0637305867456</v>
      </c>
      <c r="J224" s="101" t="s">
        <v>61</v>
      </c>
      <c r="K224" s="101">
        <v>-0.2781442847278815</v>
      </c>
      <c r="L224" s="101">
        <v>1.0227331213618451</v>
      </c>
      <c r="M224" s="101">
        <v>-0.06524661979179143</v>
      </c>
      <c r="N224" s="101">
        <v>-0.09008430271295952</v>
      </c>
      <c r="O224" s="101">
        <v>-0.01126576750047312</v>
      </c>
      <c r="P224" s="101">
        <v>0.029332421571646547</v>
      </c>
      <c r="Q224" s="101">
        <v>-0.0013181668271375834</v>
      </c>
      <c r="R224" s="101">
        <v>-0.0013846490143333242</v>
      </c>
      <c r="S224" s="101">
        <v>-0.00015520468092888924</v>
      </c>
      <c r="T224" s="101">
        <v>0.00042932303327493983</v>
      </c>
      <c r="U224" s="101">
        <v>-2.6797605017747952E-05</v>
      </c>
      <c r="V224" s="101">
        <v>-5.11130129800539E-05</v>
      </c>
      <c r="W224" s="101">
        <v>-9.882231836632872E-06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23.153003099429938</v>
      </c>
      <c r="G225" s="102"/>
      <c r="H225" s="102"/>
      <c r="I225" s="115"/>
      <c r="J225" s="115" t="s">
        <v>158</v>
      </c>
      <c r="K225" s="102">
        <f>AVERAGE(K223,K218,K213,K208,K203,K198)</f>
        <v>-0.053101596653801424</v>
      </c>
      <c r="L225" s="102">
        <f>AVERAGE(L223,L218,L213,L208,L203,L198)</f>
        <v>0.004609203932280423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37.177047700230396</v>
      </c>
      <c r="G226" s="102"/>
      <c r="H226" s="102"/>
      <c r="I226" s="115"/>
      <c r="J226" s="115" t="s">
        <v>159</v>
      </c>
      <c r="K226" s="102">
        <f>AVERAGE(K224,K219,K214,K209,K204,K199)</f>
        <v>-0.4753952560550729</v>
      </c>
      <c r="L226" s="102">
        <f>AVERAGE(L224,L219,L214,L209,L204,L199)</f>
        <v>0.8468473098668277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0.03318849790862589</v>
      </c>
      <c r="L227" s="102">
        <f>ABS(L225/$H$33)</f>
        <v>0.012803344256334509</v>
      </c>
      <c r="M227" s="115" t="s">
        <v>111</v>
      </c>
      <c r="N227" s="102">
        <f>K227+L227+L228+K228</f>
        <v>0.84538235177211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0.2701109409403823</v>
      </c>
      <c r="L228" s="102">
        <f>ABS(L226/$H$34)</f>
        <v>0.5292795686667673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1843</v>
      </c>
      <c r="B231" s="101">
        <v>139.38</v>
      </c>
      <c r="C231" s="101">
        <v>151.38</v>
      </c>
      <c r="D231" s="101">
        <v>9.018588342083506</v>
      </c>
      <c r="E231" s="101">
        <v>9.199768184499014</v>
      </c>
      <c r="F231" s="101">
        <v>28.903785032048305</v>
      </c>
      <c r="G231" s="101" t="s">
        <v>59</v>
      </c>
      <c r="H231" s="101">
        <v>4.452614976366377</v>
      </c>
      <c r="I231" s="101">
        <v>76.33261497636637</v>
      </c>
      <c r="J231" s="101" t="s">
        <v>73</v>
      </c>
      <c r="K231" s="101">
        <v>0.9012251548478841</v>
      </c>
      <c r="M231" s="101" t="s">
        <v>68</v>
      </c>
      <c r="N231" s="101">
        <v>0.5345060330699921</v>
      </c>
      <c r="X231" s="101">
        <v>67.5</v>
      </c>
    </row>
    <row r="232" spans="1:24" s="101" customFormat="1" ht="12.75" hidden="1">
      <c r="A232" s="101">
        <v>1841</v>
      </c>
      <c r="B232" s="101">
        <v>155.0399932861328</v>
      </c>
      <c r="C232" s="101">
        <v>174.63999938964844</v>
      </c>
      <c r="D232" s="101">
        <v>8.52853012084961</v>
      </c>
      <c r="E232" s="101">
        <v>8.961793899536133</v>
      </c>
      <c r="F232" s="101">
        <v>31.83450772115779</v>
      </c>
      <c r="G232" s="101" t="s">
        <v>56</v>
      </c>
      <c r="H232" s="101">
        <v>1.4217720982810533</v>
      </c>
      <c r="I232" s="101">
        <v>88.96176538441387</v>
      </c>
      <c r="J232" s="101" t="s">
        <v>62</v>
      </c>
      <c r="K232" s="101">
        <v>0.8545578569628922</v>
      </c>
      <c r="L232" s="101">
        <v>0.3348940487434725</v>
      </c>
      <c r="M232" s="101">
        <v>0.20230507860004593</v>
      </c>
      <c r="N232" s="101">
        <v>0.1287743032973487</v>
      </c>
      <c r="O232" s="101">
        <v>0.03432084565517925</v>
      </c>
      <c r="P232" s="101">
        <v>0.009607056520535114</v>
      </c>
      <c r="Q232" s="101">
        <v>0.004177540184566937</v>
      </c>
      <c r="R232" s="101">
        <v>0.001982155574477028</v>
      </c>
      <c r="S232" s="101">
        <v>0.00045028134423152254</v>
      </c>
      <c r="T232" s="101">
        <v>0.0001413650504072636</v>
      </c>
      <c r="U232" s="101">
        <v>9.13661980712833E-05</v>
      </c>
      <c r="V232" s="101">
        <v>7.35661104108443E-05</v>
      </c>
      <c r="W232" s="101">
        <v>2.8083404977317054E-05</v>
      </c>
      <c r="X232" s="101">
        <v>67.5</v>
      </c>
    </row>
    <row r="233" spans="1:24" s="101" customFormat="1" ht="12.75" hidden="1">
      <c r="A233" s="101">
        <v>1842</v>
      </c>
      <c r="B233" s="101">
        <v>171.47999572753906</v>
      </c>
      <c r="C233" s="101">
        <v>181.47999572753906</v>
      </c>
      <c r="D233" s="101">
        <v>8.64680004119873</v>
      </c>
      <c r="E233" s="101">
        <v>8.738557815551758</v>
      </c>
      <c r="F233" s="101">
        <v>38.95362564043211</v>
      </c>
      <c r="G233" s="101" t="s">
        <v>57</v>
      </c>
      <c r="H233" s="101">
        <v>3.4613364469183665</v>
      </c>
      <c r="I233" s="101">
        <v>107.44133217445743</v>
      </c>
      <c r="J233" s="101" t="s">
        <v>60</v>
      </c>
      <c r="K233" s="101">
        <v>0.04144803413582007</v>
      </c>
      <c r="L233" s="101">
        <v>-0.001821064716102621</v>
      </c>
      <c r="M233" s="101">
        <v>-0.007514691724787453</v>
      </c>
      <c r="N233" s="101">
        <v>-0.001331746982187667</v>
      </c>
      <c r="O233" s="101">
        <v>0.0020343195910126786</v>
      </c>
      <c r="P233" s="101">
        <v>-0.00020848400205350279</v>
      </c>
      <c r="Q233" s="101">
        <v>-4.555114416306044E-05</v>
      </c>
      <c r="R233" s="101">
        <v>-0.00010706940675058918</v>
      </c>
      <c r="S233" s="101">
        <v>5.6995826502844984E-05</v>
      </c>
      <c r="T233" s="101">
        <v>-1.4852660475887347E-05</v>
      </c>
      <c r="U233" s="101">
        <v>6.2461936326686395E-06</v>
      </c>
      <c r="V233" s="101">
        <v>-8.447203696034465E-06</v>
      </c>
      <c r="W233" s="101">
        <v>4.479153462911733E-06</v>
      </c>
      <c r="X233" s="101">
        <v>67.5</v>
      </c>
    </row>
    <row r="234" spans="1:24" s="101" customFormat="1" ht="12.75" hidden="1">
      <c r="A234" s="101">
        <v>1844</v>
      </c>
      <c r="B234" s="101">
        <v>132.47999572753906</v>
      </c>
      <c r="C234" s="101">
        <v>144.8800048828125</v>
      </c>
      <c r="D234" s="101">
        <v>8.894283294677734</v>
      </c>
      <c r="E234" s="101">
        <v>9.441876411437988</v>
      </c>
      <c r="F234" s="101">
        <v>33.09524832645409</v>
      </c>
      <c r="G234" s="101" t="s">
        <v>58</v>
      </c>
      <c r="H234" s="101">
        <v>23.61778355639845</v>
      </c>
      <c r="I234" s="101">
        <v>88.59777928393751</v>
      </c>
      <c r="J234" s="101" t="s">
        <v>61</v>
      </c>
      <c r="K234" s="101">
        <v>0.853552102313202</v>
      </c>
      <c r="L234" s="101">
        <v>-0.33488909747421625</v>
      </c>
      <c r="M234" s="101">
        <v>0.20216546251932396</v>
      </c>
      <c r="N234" s="101">
        <v>-0.12876741684018123</v>
      </c>
      <c r="O234" s="101">
        <v>0.03426050189778688</v>
      </c>
      <c r="P234" s="101">
        <v>-0.009604794084708115</v>
      </c>
      <c r="Q234" s="101">
        <v>0.004177291836457802</v>
      </c>
      <c r="R234" s="101">
        <v>-0.0019792616965849754</v>
      </c>
      <c r="S234" s="101">
        <v>0.0004466595624457228</v>
      </c>
      <c r="T234" s="101">
        <v>-0.00014058263034043785</v>
      </c>
      <c r="U234" s="101">
        <v>9.115243943583837E-05</v>
      </c>
      <c r="V234" s="101">
        <v>-7.307952757577348E-05</v>
      </c>
      <c r="W234" s="101">
        <v>2.772390339356423E-05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1843</v>
      </c>
      <c r="B236" s="101">
        <v>139.96</v>
      </c>
      <c r="C236" s="101">
        <v>151.56</v>
      </c>
      <c r="D236" s="101">
        <v>8.728352558072727</v>
      </c>
      <c r="E236" s="101">
        <v>8.718956660748677</v>
      </c>
      <c r="F236" s="101">
        <v>26.842167435459803</v>
      </c>
      <c r="G236" s="101" t="s">
        <v>59</v>
      </c>
      <c r="H236" s="101">
        <v>0.7870034909143442</v>
      </c>
      <c r="I236" s="101">
        <v>73.24700349091435</v>
      </c>
      <c r="J236" s="101" t="s">
        <v>73</v>
      </c>
      <c r="K236" s="101">
        <v>1.168536586772406</v>
      </c>
      <c r="M236" s="101" t="s">
        <v>68</v>
      </c>
      <c r="N236" s="101">
        <v>0.8858590411587802</v>
      </c>
      <c r="X236" s="101">
        <v>67.5</v>
      </c>
    </row>
    <row r="237" spans="1:24" s="101" customFormat="1" ht="12.75" hidden="1">
      <c r="A237" s="101">
        <v>1841</v>
      </c>
      <c r="B237" s="101">
        <v>128.5</v>
      </c>
      <c r="C237" s="101">
        <v>151.39999389648438</v>
      </c>
      <c r="D237" s="101">
        <v>9.140262603759766</v>
      </c>
      <c r="E237" s="101">
        <v>9.580589294433594</v>
      </c>
      <c r="F237" s="101">
        <v>27.176754965946564</v>
      </c>
      <c r="G237" s="101" t="s">
        <v>56</v>
      </c>
      <c r="H237" s="101">
        <v>9.783898137748906</v>
      </c>
      <c r="I237" s="101">
        <v>70.7838981377489</v>
      </c>
      <c r="J237" s="101" t="s">
        <v>62</v>
      </c>
      <c r="K237" s="101">
        <v>0.7185608204690915</v>
      </c>
      <c r="L237" s="101">
        <v>0.7757987102154744</v>
      </c>
      <c r="M237" s="101">
        <v>0.17010963931426853</v>
      </c>
      <c r="N237" s="101">
        <v>0.14163516634869472</v>
      </c>
      <c r="O237" s="101">
        <v>0.028858855369348034</v>
      </c>
      <c r="P237" s="101">
        <v>0.02225525474810721</v>
      </c>
      <c r="Q237" s="101">
        <v>0.003512693454833927</v>
      </c>
      <c r="R237" s="101">
        <v>0.002180149515364623</v>
      </c>
      <c r="S237" s="101">
        <v>0.0003786015399831013</v>
      </c>
      <c r="T237" s="101">
        <v>0.00032747766834697266</v>
      </c>
      <c r="U237" s="101">
        <v>7.682812297690495E-05</v>
      </c>
      <c r="V237" s="101">
        <v>8.091836887930601E-05</v>
      </c>
      <c r="W237" s="101">
        <v>2.3611519263201405E-05</v>
      </c>
      <c r="X237" s="101">
        <v>67.5</v>
      </c>
    </row>
    <row r="238" spans="1:24" s="101" customFormat="1" ht="12.75" hidden="1">
      <c r="A238" s="101">
        <v>1842</v>
      </c>
      <c r="B238" s="101">
        <v>166.97999572753906</v>
      </c>
      <c r="C238" s="101">
        <v>171.47999572753906</v>
      </c>
      <c r="D238" s="101">
        <v>8.54114818572998</v>
      </c>
      <c r="E238" s="101">
        <v>8.999225616455078</v>
      </c>
      <c r="F238" s="101">
        <v>34.7374064431997</v>
      </c>
      <c r="G238" s="101" t="s">
        <v>57</v>
      </c>
      <c r="H238" s="101">
        <v>-2.500907702178793</v>
      </c>
      <c r="I238" s="101">
        <v>96.97908802536027</v>
      </c>
      <c r="J238" s="101" t="s">
        <v>60</v>
      </c>
      <c r="K238" s="101">
        <v>0.1292115246371032</v>
      </c>
      <c r="L238" s="101">
        <v>-0.004219803668674371</v>
      </c>
      <c r="M238" s="101">
        <v>-0.02868493514174835</v>
      </c>
      <c r="N238" s="101">
        <v>-0.0014645346462574605</v>
      </c>
      <c r="O238" s="101">
        <v>0.005495405692703674</v>
      </c>
      <c r="P238" s="101">
        <v>-0.0004829592590587207</v>
      </c>
      <c r="Q238" s="101">
        <v>-0.0005012586186271275</v>
      </c>
      <c r="R238" s="101">
        <v>-0.0001177553874434605</v>
      </c>
      <c r="S238" s="101">
        <v>9.703854929606855E-05</v>
      </c>
      <c r="T238" s="101">
        <v>-3.440110314120561E-05</v>
      </c>
      <c r="U238" s="101">
        <v>-4.895093721757129E-06</v>
      </c>
      <c r="V238" s="101">
        <v>-9.29047771237835E-06</v>
      </c>
      <c r="W238" s="101">
        <v>6.803976977740961E-06</v>
      </c>
      <c r="X238" s="101">
        <v>67.5</v>
      </c>
    </row>
    <row r="239" spans="1:24" s="101" customFormat="1" ht="12.75" hidden="1">
      <c r="A239" s="101">
        <v>1844</v>
      </c>
      <c r="B239" s="101">
        <v>115.63999938964844</v>
      </c>
      <c r="C239" s="101">
        <v>139.13999938964844</v>
      </c>
      <c r="D239" s="101">
        <v>8.918256759643555</v>
      </c>
      <c r="E239" s="101">
        <v>9.022958755493164</v>
      </c>
      <c r="F239" s="101">
        <v>28.603984242002227</v>
      </c>
      <c r="G239" s="101" t="s">
        <v>58</v>
      </c>
      <c r="H239" s="101">
        <v>28.17456767711286</v>
      </c>
      <c r="I239" s="101">
        <v>76.3145670667613</v>
      </c>
      <c r="J239" s="101" t="s">
        <v>61</v>
      </c>
      <c r="K239" s="101">
        <v>0.7068479572115699</v>
      </c>
      <c r="L239" s="101">
        <v>-0.7757872337367969</v>
      </c>
      <c r="M239" s="101">
        <v>0.16767368273985106</v>
      </c>
      <c r="N239" s="101">
        <v>-0.14162759436244174</v>
      </c>
      <c r="O239" s="101">
        <v>0.028330796838450342</v>
      </c>
      <c r="P239" s="101">
        <v>-0.022250013803529155</v>
      </c>
      <c r="Q239" s="101">
        <v>0.003476744900749138</v>
      </c>
      <c r="R239" s="101">
        <v>-0.002176967059482674</v>
      </c>
      <c r="S239" s="101">
        <v>0.0003659544316278877</v>
      </c>
      <c r="T239" s="101">
        <v>-0.0003256657602030615</v>
      </c>
      <c r="U239" s="101">
        <v>7.667201926132925E-05</v>
      </c>
      <c r="V239" s="101">
        <v>-8.038326595730756E-05</v>
      </c>
      <c r="W239" s="101">
        <v>2.2609947793015844E-05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1843</v>
      </c>
      <c r="B241" s="101">
        <v>129.3</v>
      </c>
      <c r="C241" s="101">
        <v>135.9</v>
      </c>
      <c r="D241" s="101">
        <v>8.462191951118882</v>
      </c>
      <c r="E241" s="101">
        <v>8.838975038417493</v>
      </c>
      <c r="F241" s="101">
        <v>23.44515011342027</v>
      </c>
      <c r="G241" s="101" t="s">
        <v>59</v>
      </c>
      <c r="H241" s="101">
        <v>4.159945782301577</v>
      </c>
      <c r="I241" s="101">
        <v>65.95994578230159</v>
      </c>
      <c r="J241" s="101" t="s">
        <v>73</v>
      </c>
      <c r="K241" s="101">
        <v>1.045768047781093</v>
      </c>
      <c r="M241" s="101" t="s">
        <v>68</v>
      </c>
      <c r="N241" s="101">
        <v>0.7035964311241212</v>
      </c>
      <c r="X241" s="101">
        <v>67.5</v>
      </c>
    </row>
    <row r="242" spans="1:24" s="101" customFormat="1" ht="12.75" hidden="1">
      <c r="A242" s="101">
        <v>1841</v>
      </c>
      <c r="B242" s="101">
        <v>121.37999725341797</v>
      </c>
      <c r="C242" s="101">
        <v>150.97999572753906</v>
      </c>
      <c r="D242" s="101">
        <v>9.198909759521484</v>
      </c>
      <c r="E242" s="101">
        <v>9.59733772277832</v>
      </c>
      <c r="F242" s="101">
        <v>23.153003099429938</v>
      </c>
      <c r="G242" s="101" t="s">
        <v>56</v>
      </c>
      <c r="H242" s="101">
        <v>6.021353368112969</v>
      </c>
      <c r="I242" s="101">
        <v>59.90135062153094</v>
      </c>
      <c r="J242" s="101" t="s">
        <v>62</v>
      </c>
      <c r="K242" s="101">
        <v>0.81497124355627</v>
      </c>
      <c r="L242" s="101">
        <v>0.5681624620737222</v>
      </c>
      <c r="M242" s="101">
        <v>0.19293354609751057</v>
      </c>
      <c r="N242" s="101">
        <v>0.14212706857315116</v>
      </c>
      <c r="O242" s="101">
        <v>0.032730921599765414</v>
      </c>
      <c r="P242" s="101">
        <v>0.016298815531722542</v>
      </c>
      <c r="Q242" s="101">
        <v>0.003984007867036829</v>
      </c>
      <c r="R242" s="101">
        <v>0.0021877076278123075</v>
      </c>
      <c r="S242" s="101">
        <v>0.00042941386661548284</v>
      </c>
      <c r="T242" s="101">
        <v>0.00023982897498235595</v>
      </c>
      <c r="U242" s="101">
        <v>8.713449953936432E-05</v>
      </c>
      <c r="V242" s="101">
        <v>8.119784969997049E-05</v>
      </c>
      <c r="W242" s="101">
        <v>2.6781220810196326E-05</v>
      </c>
      <c r="X242" s="101">
        <v>67.5</v>
      </c>
    </row>
    <row r="243" spans="1:24" s="101" customFormat="1" ht="12.75" hidden="1">
      <c r="A243" s="101">
        <v>1842</v>
      </c>
      <c r="B243" s="101">
        <v>161.94000244140625</v>
      </c>
      <c r="C243" s="101">
        <v>170.0399932861328</v>
      </c>
      <c r="D243" s="101">
        <v>8.584090232849121</v>
      </c>
      <c r="E243" s="101">
        <v>8.880843162536621</v>
      </c>
      <c r="F243" s="101">
        <v>33.824465780423104</v>
      </c>
      <c r="G243" s="101" t="s">
        <v>57</v>
      </c>
      <c r="H243" s="101">
        <v>-0.5018898463015518</v>
      </c>
      <c r="I243" s="101">
        <v>93.9381125951047</v>
      </c>
      <c r="J243" s="101" t="s">
        <v>60</v>
      </c>
      <c r="K243" s="101">
        <v>0.18239606330637834</v>
      </c>
      <c r="L243" s="101">
        <v>-0.0030900801117312773</v>
      </c>
      <c r="M243" s="101">
        <v>-0.041039499868756574</v>
      </c>
      <c r="N243" s="101">
        <v>-0.001469687596122955</v>
      </c>
      <c r="O243" s="101">
        <v>0.007669093085677393</v>
      </c>
      <c r="P243" s="101">
        <v>-0.0003537125721019388</v>
      </c>
      <c r="Q243" s="101">
        <v>-0.0007449933018904365</v>
      </c>
      <c r="R243" s="101">
        <v>-0.000118163009162534</v>
      </c>
      <c r="S243" s="101">
        <v>0.00012858776272950992</v>
      </c>
      <c r="T243" s="101">
        <v>-2.5197344274659836E-05</v>
      </c>
      <c r="U243" s="101">
        <v>-9.455736627095583E-06</v>
      </c>
      <c r="V243" s="101">
        <v>-9.321715483913126E-06</v>
      </c>
      <c r="W243" s="101">
        <v>8.862374954554007E-06</v>
      </c>
      <c r="X243" s="101">
        <v>67.5</v>
      </c>
    </row>
    <row r="244" spans="1:24" s="101" customFormat="1" ht="12.75" hidden="1">
      <c r="A244" s="101">
        <v>1844</v>
      </c>
      <c r="B244" s="101">
        <v>115.05999755859375</v>
      </c>
      <c r="C244" s="101">
        <v>131.55999755859375</v>
      </c>
      <c r="D244" s="101">
        <v>9.051042556762695</v>
      </c>
      <c r="E244" s="101">
        <v>9.319169044494629</v>
      </c>
      <c r="F244" s="101">
        <v>28.24561068467014</v>
      </c>
      <c r="G244" s="101" t="s">
        <v>58</v>
      </c>
      <c r="H244" s="101">
        <v>26.69106307595176</v>
      </c>
      <c r="I244" s="101">
        <v>74.25106063454551</v>
      </c>
      <c r="J244" s="101" t="s">
        <v>61</v>
      </c>
      <c r="K244" s="101">
        <v>0.7942983091471294</v>
      </c>
      <c r="L244" s="101">
        <v>-0.5681540589616314</v>
      </c>
      <c r="M244" s="101">
        <v>0.18851820246406598</v>
      </c>
      <c r="N244" s="101">
        <v>-0.1421194696006392</v>
      </c>
      <c r="O244" s="101">
        <v>0.03181977749785824</v>
      </c>
      <c r="P244" s="101">
        <v>-0.01629497699149824</v>
      </c>
      <c r="Q244" s="101">
        <v>0.003913732702261324</v>
      </c>
      <c r="R244" s="101">
        <v>-0.002184514172088112</v>
      </c>
      <c r="S244" s="101">
        <v>0.0004097089895497522</v>
      </c>
      <c r="T244" s="101">
        <v>-0.00023850163748408894</v>
      </c>
      <c r="U244" s="101">
        <v>8.66199171946873E-05</v>
      </c>
      <c r="V244" s="101">
        <v>-8.066099687169736E-05</v>
      </c>
      <c r="W244" s="101">
        <v>2.5272358383209642E-05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1843</v>
      </c>
      <c r="B246" s="101">
        <v>155.24</v>
      </c>
      <c r="C246" s="101">
        <v>138.94</v>
      </c>
      <c r="D246" s="101">
        <v>8.704573669962286</v>
      </c>
      <c r="E246" s="101">
        <v>8.996711501676184</v>
      </c>
      <c r="F246" s="101">
        <v>29.11426630471792</v>
      </c>
      <c r="G246" s="101" t="s">
        <v>59</v>
      </c>
      <c r="H246" s="101">
        <v>-8.024746551261984</v>
      </c>
      <c r="I246" s="101">
        <v>79.71525344873803</v>
      </c>
      <c r="J246" s="101" t="s">
        <v>73</v>
      </c>
      <c r="K246" s="101">
        <v>1.045205837041978</v>
      </c>
      <c r="M246" s="101" t="s">
        <v>68</v>
      </c>
      <c r="N246" s="101">
        <v>0.7406410026372504</v>
      </c>
      <c r="X246" s="101">
        <v>67.5</v>
      </c>
    </row>
    <row r="247" spans="1:24" s="101" customFormat="1" ht="12.75" hidden="1">
      <c r="A247" s="101">
        <v>1841</v>
      </c>
      <c r="B247" s="101">
        <v>123.18000030517578</v>
      </c>
      <c r="C247" s="101">
        <v>158.3800048828125</v>
      </c>
      <c r="D247" s="101">
        <v>9.116150856018066</v>
      </c>
      <c r="E247" s="101">
        <v>9.578072547912598</v>
      </c>
      <c r="F247" s="101">
        <v>24.17569113763169</v>
      </c>
      <c r="G247" s="101" t="s">
        <v>56</v>
      </c>
      <c r="H247" s="101">
        <v>7.439838921562668</v>
      </c>
      <c r="I247" s="101">
        <v>63.11983922673845</v>
      </c>
      <c r="J247" s="101" t="s">
        <v>62</v>
      </c>
      <c r="K247" s="101">
        <v>0.7502363832797002</v>
      </c>
      <c r="L247" s="101">
        <v>0.6625655745134988</v>
      </c>
      <c r="M247" s="101">
        <v>0.177608054171535</v>
      </c>
      <c r="N247" s="101">
        <v>0.10260664022256723</v>
      </c>
      <c r="O247" s="101">
        <v>0.030130862266387917</v>
      </c>
      <c r="P247" s="101">
        <v>0.019006916635424132</v>
      </c>
      <c r="Q247" s="101">
        <v>0.003667565069929633</v>
      </c>
      <c r="R247" s="101">
        <v>0.0015793842619401817</v>
      </c>
      <c r="S247" s="101">
        <v>0.00039528936611489285</v>
      </c>
      <c r="T247" s="101">
        <v>0.0002796949111512077</v>
      </c>
      <c r="U247" s="101">
        <v>8.021944545391453E-05</v>
      </c>
      <c r="V247" s="101">
        <v>5.861528069338536E-05</v>
      </c>
      <c r="W247" s="101">
        <v>2.465115956445487E-05</v>
      </c>
      <c r="X247" s="101">
        <v>67.5</v>
      </c>
    </row>
    <row r="248" spans="1:24" s="101" customFormat="1" ht="12.75" hidden="1">
      <c r="A248" s="101">
        <v>1842</v>
      </c>
      <c r="B248" s="101">
        <v>161.4199981689453</v>
      </c>
      <c r="C248" s="101">
        <v>165.82000732421875</v>
      </c>
      <c r="D248" s="101">
        <v>8.460163116455078</v>
      </c>
      <c r="E248" s="101">
        <v>8.884530067443848</v>
      </c>
      <c r="F248" s="101">
        <v>34.82531604947243</v>
      </c>
      <c r="G248" s="101" t="s">
        <v>57</v>
      </c>
      <c r="H248" s="101">
        <v>4.212310209077813</v>
      </c>
      <c r="I248" s="101">
        <v>98.13230837802313</v>
      </c>
      <c r="J248" s="101" t="s">
        <v>60</v>
      </c>
      <c r="K248" s="101">
        <v>-0.46838592937883</v>
      </c>
      <c r="L248" s="101">
        <v>-0.003604185900883223</v>
      </c>
      <c r="M248" s="101">
        <v>0.11245390888550136</v>
      </c>
      <c r="N248" s="101">
        <v>-0.0010611769167201983</v>
      </c>
      <c r="O248" s="101">
        <v>-0.018556077733711193</v>
      </c>
      <c r="P248" s="101">
        <v>-0.0004123875993338427</v>
      </c>
      <c r="Q248" s="101">
        <v>0.0023958720336779583</v>
      </c>
      <c r="R248" s="101">
        <v>-8.53347111793867E-05</v>
      </c>
      <c r="S248" s="101">
        <v>-0.00022186095601242717</v>
      </c>
      <c r="T248" s="101">
        <v>-2.9367139003232205E-05</v>
      </c>
      <c r="U248" s="101">
        <v>5.705382634994668E-05</v>
      </c>
      <c r="V248" s="101">
        <v>-6.737705323208264E-06</v>
      </c>
      <c r="W248" s="101">
        <v>-1.3149168237824519E-05</v>
      </c>
      <c r="X248" s="101">
        <v>67.5</v>
      </c>
    </row>
    <row r="249" spans="1:24" s="101" customFormat="1" ht="12.75" hidden="1">
      <c r="A249" s="101">
        <v>1844</v>
      </c>
      <c r="B249" s="101">
        <v>119.44000244140625</v>
      </c>
      <c r="C249" s="101">
        <v>134.33999633789062</v>
      </c>
      <c r="D249" s="101">
        <v>9.000504493713379</v>
      </c>
      <c r="E249" s="101">
        <v>9.260417938232422</v>
      </c>
      <c r="F249" s="101">
        <v>28.20323710166889</v>
      </c>
      <c r="G249" s="101" t="s">
        <v>58</v>
      </c>
      <c r="H249" s="101">
        <v>22.62968898760046</v>
      </c>
      <c r="I249" s="101">
        <v>74.56969142900671</v>
      </c>
      <c r="J249" s="101" t="s">
        <v>61</v>
      </c>
      <c r="K249" s="101">
        <v>0.586062498336598</v>
      </c>
      <c r="L249" s="101">
        <v>-0.6625557715199488</v>
      </c>
      <c r="M249" s="101">
        <v>0.13747268558870257</v>
      </c>
      <c r="N249" s="101">
        <v>-0.10260115263151175</v>
      </c>
      <c r="O249" s="101">
        <v>0.023739015145041443</v>
      </c>
      <c r="P249" s="101">
        <v>-0.019002442381280314</v>
      </c>
      <c r="Q249" s="101">
        <v>0.002776838263278544</v>
      </c>
      <c r="R249" s="101">
        <v>-0.0015770772441235283</v>
      </c>
      <c r="S249" s="101">
        <v>0.00032715653617307675</v>
      </c>
      <c r="T249" s="101">
        <v>-0.00027814890700962104</v>
      </c>
      <c r="U249" s="101">
        <v>5.639166895706935E-05</v>
      </c>
      <c r="V249" s="101">
        <v>-5.822675036220006E-05</v>
      </c>
      <c r="W249" s="101">
        <v>2.0851355891778393E-05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1843</v>
      </c>
      <c r="B251" s="101">
        <v>145.16</v>
      </c>
      <c r="C251" s="101">
        <v>151.36</v>
      </c>
      <c r="D251" s="101">
        <v>8.744244201433657</v>
      </c>
      <c r="E251" s="101">
        <v>8.844036229937776</v>
      </c>
      <c r="F251" s="101">
        <v>31.758452812672264</v>
      </c>
      <c r="G251" s="101" t="s">
        <v>59</v>
      </c>
      <c r="H251" s="101">
        <v>8.863967684330632</v>
      </c>
      <c r="I251" s="101">
        <v>86.52396768433063</v>
      </c>
      <c r="J251" s="101" t="s">
        <v>73</v>
      </c>
      <c r="K251" s="101">
        <v>2.7335782168410363</v>
      </c>
      <c r="M251" s="101" t="s">
        <v>68</v>
      </c>
      <c r="N251" s="101">
        <v>1.5931274657084074</v>
      </c>
      <c r="X251" s="101">
        <v>67.5</v>
      </c>
    </row>
    <row r="252" spans="1:24" s="101" customFormat="1" ht="12.75" hidden="1">
      <c r="A252" s="101">
        <v>1841</v>
      </c>
      <c r="B252" s="101">
        <v>154.25999450683594</v>
      </c>
      <c r="C252" s="101">
        <v>149.05999755859375</v>
      </c>
      <c r="D252" s="101">
        <v>8.71512222290039</v>
      </c>
      <c r="E252" s="101">
        <v>9.43645191192627</v>
      </c>
      <c r="F252" s="101">
        <v>31.427600425745656</v>
      </c>
      <c r="G252" s="101" t="s">
        <v>56</v>
      </c>
      <c r="H252" s="101">
        <v>-0.8184867237608984</v>
      </c>
      <c r="I252" s="101">
        <v>85.94150778307504</v>
      </c>
      <c r="J252" s="101" t="s">
        <v>62</v>
      </c>
      <c r="K252" s="101">
        <v>1.4925425499149094</v>
      </c>
      <c r="L252" s="101">
        <v>0.5946699918711247</v>
      </c>
      <c r="M252" s="101">
        <v>0.35333964456936257</v>
      </c>
      <c r="N252" s="101">
        <v>0.15319888278905333</v>
      </c>
      <c r="O252" s="101">
        <v>0.059943481626119115</v>
      </c>
      <c r="P252" s="101">
        <v>0.017059185159503186</v>
      </c>
      <c r="Q252" s="101">
        <v>0.007296414454395179</v>
      </c>
      <c r="R252" s="101">
        <v>0.0023581138316310243</v>
      </c>
      <c r="S252" s="101">
        <v>0.0007864492854544305</v>
      </c>
      <c r="T252" s="101">
        <v>0.0002510022835051296</v>
      </c>
      <c r="U252" s="101">
        <v>0.00015958277158415325</v>
      </c>
      <c r="V252" s="101">
        <v>8.752780638238364E-05</v>
      </c>
      <c r="W252" s="101">
        <v>4.904500203668229E-05</v>
      </c>
      <c r="X252" s="101">
        <v>67.5</v>
      </c>
    </row>
    <row r="253" spans="1:24" s="101" customFormat="1" ht="12.75" hidden="1">
      <c r="A253" s="101">
        <v>1842</v>
      </c>
      <c r="B253" s="101">
        <v>167.8800048828125</v>
      </c>
      <c r="C253" s="101">
        <v>191.0800018310547</v>
      </c>
      <c r="D253" s="101">
        <v>8.470497131347656</v>
      </c>
      <c r="E253" s="101">
        <v>8.626181602478027</v>
      </c>
      <c r="F253" s="101">
        <v>34.07007116959485</v>
      </c>
      <c r="G253" s="101" t="s">
        <v>57</v>
      </c>
      <c r="H253" s="101">
        <v>-4.4670004546157</v>
      </c>
      <c r="I253" s="101">
        <v>95.9130044281968</v>
      </c>
      <c r="J253" s="101" t="s">
        <v>60</v>
      </c>
      <c r="K253" s="101">
        <v>0.5181869188827669</v>
      </c>
      <c r="L253" s="101">
        <v>-0.003234337762092105</v>
      </c>
      <c r="M253" s="101">
        <v>-0.11889932251087637</v>
      </c>
      <c r="N253" s="101">
        <v>-0.0015841493752738545</v>
      </c>
      <c r="O253" s="101">
        <v>0.02141649105747804</v>
      </c>
      <c r="P253" s="101">
        <v>-0.0003702952279505563</v>
      </c>
      <c r="Q253" s="101">
        <v>-0.002274084652535956</v>
      </c>
      <c r="R253" s="101">
        <v>-0.00012736193201539348</v>
      </c>
      <c r="S253" s="101">
        <v>0.00032994906114207454</v>
      </c>
      <c r="T253" s="101">
        <v>-2.638080032397305E-05</v>
      </c>
      <c r="U253" s="101">
        <v>-3.755640468739782E-05</v>
      </c>
      <c r="V253" s="101">
        <v>-1.0043820184607909E-05</v>
      </c>
      <c r="W253" s="101">
        <v>2.2041347025889193E-05</v>
      </c>
      <c r="X253" s="101">
        <v>67.5</v>
      </c>
    </row>
    <row r="254" spans="1:24" s="101" customFormat="1" ht="12.75" hidden="1">
      <c r="A254" s="101">
        <v>1844</v>
      </c>
      <c r="B254" s="101">
        <v>116.27999877929688</v>
      </c>
      <c r="C254" s="101">
        <v>157.8800048828125</v>
      </c>
      <c r="D254" s="101">
        <v>8.9607572555542</v>
      </c>
      <c r="E254" s="101">
        <v>9.286401748657227</v>
      </c>
      <c r="F254" s="101">
        <v>31.786442001409004</v>
      </c>
      <c r="G254" s="101" t="s">
        <v>58</v>
      </c>
      <c r="H254" s="101">
        <v>35.62531201937256</v>
      </c>
      <c r="I254" s="101">
        <v>84.40531079866943</v>
      </c>
      <c r="J254" s="101" t="s">
        <v>61</v>
      </c>
      <c r="K254" s="101">
        <v>1.3997019612779302</v>
      </c>
      <c r="L254" s="101">
        <v>-0.5946611962212132</v>
      </c>
      <c r="M254" s="101">
        <v>0.3327339110022573</v>
      </c>
      <c r="N254" s="101">
        <v>-0.15319069214077896</v>
      </c>
      <c r="O254" s="101">
        <v>0.055987095836860866</v>
      </c>
      <c r="P254" s="101">
        <v>-0.017055165779035125</v>
      </c>
      <c r="Q254" s="101">
        <v>0.0069329793655691285</v>
      </c>
      <c r="R254" s="101">
        <v>-0.00235467190521373</v>
      </c>
      <c r="S254" s="101">
        <v>0.0007138880133769217</v>
      </c>
      <c r="T254" s="101">
        <v>-0.0002496120984629073</v>
      </c>
      <c r="U254" s="101">
        <v>0.00015510053982316255</v>
      </c>
      <c r="V254" s="101">
        <v>-8.694963235236421E-05</v>
      </c>
      <c r="W254" s="101">
        <v>4.3813140107306794E-05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1843</v>
      </c>
      <c r="B256" s="101">
        <v>148.76</v>
      </c>
      <c r="C256" s="101">
        <v>143.56</v>
      </c>
      <c r="D256" s="101">
        <v>8.600837548996784</v>
      </c>
      <c r="E256" s="101">
        <v>8.710224097388416</v>
      </c>
      <c r="F256" s="101">
        <v>28.91510456192396</v>
      </c>
      <c r="G256" s="101" t="s">
        <v>59</v>
      </c>
      <c r="H256" s="101">
        <v>-1.1569573780372053</v>
      </c>
      <c r="I256" s="101">
        <v>80.10304262196279</v>
      </c>
      <c r="J256" s="101" t="s">
        <v>73</v>
      </c>
      <c r="K256" s="101">
        <v>2.6626423739069045</v>
      </c>
      <c r="M256" s="101" t="s">
        <v>68</v>
      </c>
      <c r="N256" s="101">
        <v>1.5970402742793601</v>
      </c>
      <c r="X256" s="101">
        <v>67.5</v>
      </c>
    </row>
    <row r="257" spans="1:24" s="101" customFormat="1" ht="12.75" hidden="1">
      <c r="A257" s="101">
        <v>1841</v>
      </c>
      <c r="B257" s="101">
        <v>151.5800018310547</v>
      </c>
      <c r="C257" s="101">
        <v>151.47999572753906</v>
      </c>
      <c r="D257" s="101">
        <v>8.647488594055176</v>
      </c>
      <c r="E257" s="101">
        <v>9.260199546813965</v>
      </c>
      <c r="F257" s="101">
        <v>29.166418060132155</v>
      </c>
      <c r="G257" s="101" t="s">
        <v>56</v>
      </c>
      <c r="H257" s="101">
        <v>-3.7071299884052564</v>
      </c>
      <c r="I257" s="101">
        <v>80.37287184264943</v>
      </c>
      <c r="J257" s="101" t="s">
        <v>62</v>
      </c>
      <c r="K257" s="101">
        <v>1.4290288307305308</v>
      </c>
      <c r="L257" s="101">
        <v>0.7029860283189076</v>
      </c>
      <c r="M257" s="101">
        <v>0.33830340164302114</v>
      </c>
      <c r="N257" s="101">
        <v>0.0901577497920682</v>
      </c>
      <c r="O257" s="101">
        <v>0.057392613138175716</v>
      </c>
      <c r="P257" s="101">
        <v>0.020166372235641983</v>
      </c>
      <c r="Q257" s="101">
        <v>0.0069859688923501525</v>
      </c>
      <c r="R257" s="101">
        <v>0.0013877420943111192</v>
      </c>
      <c r="S257" s="101">
        <v>0.000752974229712519</v>
      </c>
      <c r="T257" s="101">
        <v>0.000296727351739528</v>
      </c>
      <c r="U257" s="101">
        <v>0.0001528013992964687</v>
      </c>
      <c r="V257" s="101">
        <v>5.15134685155635E-05</v>
      </c>
      <c r="W257" s="101">
        <v>4.6954861356836075E-05</v>
      </c>
      <c r="X257" s="101">
        <v>67.5</v>
      </c>
    </row>
    <row r="258" spans="1:24" s="101" customFormat="1" ht="12.75" hidden="1">
      <c r="A258" s="101">
        <v>1842</v>
      </c>
      <c r="B258" s="101">
        <v>170.47999572753906</v>
      </c>
      <c r="C258" s="101">
        <v>191.17999267578125</v>
      </c>
      <c r="D258" s="101">
        <v>8.467308044433594</v>
      </c>
      <c r="E258" s="101">
        <v>8.704209327697754</v>
      </c>
      <c r="F258" s="101">
        <v>34.68736376684537</v>
      </c>
      <c r="G258" s="101" t="s">
        <v>57</v>
      </c>
      <c r="H258" s="101">
        <v>-5.281778471587913</v>
      </c>
      <c r="I258" s="101">
        <v>97.69821725595115</v>
      </c>
      <c r="J258" s="101" t="s">
        <v>60</v>
      </c>
      <c r="K258" s="101">
        <v>0.1641736621119866</v>
      </c>
      <c r="L258" s="101">
        <v>-0.003824418095917449</v>
      </c>
      <c r="M258" s="101">
        <v>-0.035043668492102824</v>
      </c>
      <c r="N258" s="101">
        <v>-0.0009323129841649337</v>
      </c>
      <c r="O258" s="101">
        <v>0.007208181360363338</v>
      </c>
      <c r="P258" s="101">
        <v>-0.00043769889065283207</v>
      </c>
      <c r="Q258" s="101">
        <v>-0.0005410477478009026</v>
      </c>
      <c r="R258" s="101">
        <v>-7.496956705080478E-05</v>
      </c>
      <c r="S258" s="101">
        <v>0.00014479457094419295</v>
      </c>
      <c r="T258" s="101">
        <v>-3.1173296521621325E-05</v>
      </c>
      <c r="U258" s="101">
        <v>2.903715739293116E-07</v>
      </c>
      <c r="V258" s="101">
        <v>-5.913229417258581E-06</v>
      </c>
      <c r="W258" s="101">
        <v>1.05526053257702E-05</v>
      </c>
      <c r="X258" s="101">
        <v>67.5</v>
      </c>
    </row>
    <row r="259" spans="1:24" s="101" customFormat="1" ht="12.75" hidden="1">
      <c r="A259" s="101">
        <v>1844</v>
      </c>
      <c r="B259" s="101">
        <v>121.26000213623047</v>
      </c>
      <c r="C259" s="101">
        <v>141.16000366210938</v>
      </c>
      <c r="D259" s="101">
        <v>9.02648639678955</v>
      </c>
      <c r="E259" s="101">
        <v>9.20557975769043</v>
      </c>
      <c r="F259" s="101">
        <v>32.98840180867443</v>
      </c>
      <c r="G259" s="101" t="s">
        <v>58</v>
      </c>
      <c r="H259" s="101">
        <v>33.217312977080965</v>
      </c>
      <c r="I259" s="101">
        <v>86.97731511331143</v>
      </c>
      <c r="J259" s="101" t="s">
        <v>61</v>
      </c>
      <c r="K259" s="101">
        <v>1.4195669789509078</v>
      </c>
      <c r="L259" s="101">
        <v>-0.7029756253511351</v>
      </c>
      <c r="M259" s="101">
        <v>0.33648348081570795</v>
      </c>
      <c r="N259" s="101">
        <v>-0.09015292918185593</v>
      </c>
      <c r="O259" s="101">
        <v>0.056938160879189015</v>
      </c>
      <c r="P259" s="101">
        <v>-0.020161621681491625</v>
      </c>
      <c r="Q259" s="101">
        <v>0.0069649859080606604</v>
      </c>
      <c r="R259" s="101">
        <v>-0.0013857155856593468</v>
      </c>
      <c r="S259" s="101">
        <v>0.0007389213238473013</v>
      </c>
      <c r="T259" s="101">
        <v>-0.0002950853213128851</v>
      </c>
      <c r="U259" s="101">
        <v>0.00015280112339674705</v>
      </c>
      <c r="V259" s="101">
        <v>-5.1172953367602505E-05</v>
      </c>
      <c r="W259" s="101">
        <v>4.575370505082866E-05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23.153003099429938</v>
      </c>
      <c r="G260" s="102"/>
      <c r="H260" s="102"/>
      <c r="I260" s="115"/>
      <c r="J260" s="115" t="s">
        <v>158</v>
      </c>
      <c r="K260" s="102">
        <f>AVERAGE(K258,K253,K248,K243,K238,K233)</f>
        <v>0.09450504561587085</v>
      </c>
      <c r="L260" s="102">
        <f>AVERAGE(L258,L253,L248,L243,L238,L233)</f>
        <v>-0.003298981709233508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38.95362564043211</v>
      </c>
      <c r="G261" s="102"/>
      <c r="H261" s="102"/>
      <c r="I261" s="115"/>
      <c r="J261" s="115" t="s">
        <v>159</v>
      </c>
      <c r="K261" s="102">
        <f>AVERAGE(K259,K254,K249,K244,K239,K234)</f>
        <v>0.9600049678728896</v>
      </c>
      <c r="L261" s="102">
        <f>AVERAGE(L259,L254,L249,L244,L239,L234)</f>
        <v>-0.6065038305441569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0.059065653509919276</v>
      </c>
      <c r="L262" s="102">
        <f>ABS(L260/$H$33)</f>
        <v>0.00916383808120419</v>
      </c>
      <c r="M262" s="115" t="s">
        <v>111</v>
      </c>
      <c r="N262" s="102">
        <f>K262+L262+L263+K263</f>
        <v>0.9927517537908178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0.5454573681095963</v>
      </c>
      <c r="L263" s="102">
        <f>ABS(L261/$H$34)</f>
        <v>0.379064894090098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2004-12-14T06:51:40Z</dcterms:modified>
  <cp:category/>
  <cp:version/>
  <cp:contentType/>
  <cp:contentStatus/>
</cp:coreProperties>
</file>