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<sst xmlns="http://schemas.openxmlformats.org/spreadsheetml/2006/main" count="710" uniqueCount="165">
  <si>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</si>
  <si>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</si>
  <si>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</si>
  <si>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</si>
  <si>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</si>
  <si>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</si>
  <si>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</si>
  <si>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</si>
  <si>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</si>
  <si>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</si>
  <si>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</si>
  <si>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</si>
  <si>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</si>
  <si>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</si>
  <si>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</si>
  <si>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</si>
  <si>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</si>
  <si>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</si>
  <si>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</si>
  <si>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</si>
  <si>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</si>
  <si>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</si>
  <si>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</si>
  <si>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</si>
  <si>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</si>
  <si>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</si>
  <si>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</si>
  <si>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</si>
  <si>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</si>
  <si>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</si>
  <si>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</si>
  <si>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</si>
  <si>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</si>
  <si>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</si>
  <si>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</si>
  <si>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</si>
  <si>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</si>
  <si>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</si>
  <si>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</si>
  <si>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</si>
  <si>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</si>
  <si>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</si>
  <si>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</si>
  <si>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</si>
  <si>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</si>
  <si>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</si>
  <si>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</si>
  <si>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</si>
  <si>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</si>
  <si>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</si>
  <si>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</si>
  <si>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</si>
  <si>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</si>
  <si>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</si>
  <si>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</si>
  <si>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</si>
  <si>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</si>
  <si>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</si>
  <si>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</si>
  <si>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</si>
  <si>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</si>
  <si>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</si>
  <si>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</si>
  <si>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</si>
  <si>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</si>
  <si>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</si>
  <si>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</si>
  <si>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</si>
  <si>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</si>
  <si>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</si>
  <si>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</si>
  <si>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</si>
  <si>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</si>
  <si>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</si>
  <si>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</si>
  <si>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</si>
  <si>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</si>
  <si>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</si>
  <si>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</si>
  <si>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</si>
  <si>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</si>
  <si>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</si>
  <si>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</si>
  <si>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</si>
  <si>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</si>
  <si>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</si>
  <si>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</si>
  <si>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</si>
  <si>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</si>
  <si>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</si>
  <si>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</si>
  <si>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</si>
  <si>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</si>
  <si>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</si>
  <si>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</si>
  <si>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</si>
  <si>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</si>
  <si>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</si>
  <si>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</si>
  <si>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</si>
  <si>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</si>
  <si>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</si>
  <si>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</si>
  <si>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</si>
  <si>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</si>
  <si>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</si>
  <si>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</si>
  <si>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</si>
  <si>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</si>
  <si>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</si>
  <si>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</si>
  <si>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</si>
  <si>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</si>
  <si>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</si>
  <si>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</si>
  <si>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</si>
  <si>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</si>
  <si>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</si>
  <si>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</si>
  <si>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</si>
  <si>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</si>
  <si>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</si>
  <si>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</si>
  <si>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</si>
  <si>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</si>
  <si>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</si>
  <si>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</si>
  <si>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</si>
  <si>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</si>
  <si>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</si>
  <si>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</si>
  <si>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</si>
  <si>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</si>
  <si>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</si>
  <si>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</si>
  <si>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</si>
  <si>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</si>
  <si>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</si>
  <si>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</si>
  <si>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</si>
  <si>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</si>
  <si>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</si>
  <si>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</si>
  <si>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</si>
  <si>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</si>
  <si>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</si>
  <si>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</si>
  <si>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</si>
  <si>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</si>
  <si>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</si>
  <si>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</si>
  <si>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</si>
  <si>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</si>
  <si>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</si>
  <si>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</si>
  <si>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</si>
  <si>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</si>
  <si>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</si>
  <si>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</si>
  <si>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</si>
  <si>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</si>
  <si>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</si>
  <si>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</si>
  <si>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</si>
  <si>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449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</si>
</sst>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99.32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-0.18327826422586213</v>
      </c>
      <c r="C41" s="2">
        <f aca="true" t="shared" si="0" ref="C41:C55">($B$41*H41+$B$42*J41+$B$43*L41+$B$44*N41+$B$45*P41+$B$46*R41+$B$47*T41+$B$48*V41)/100</f>
        <v>-2.157373098283472E-08</v>
      </c>
      <c r="D41" s="2">
        <f aca="true" t="shared" si="1" ref="D41:D55">($B$41*I41+$B$42*K41+$B$43*M41+$B$44*O41+$B$45*Q41+$B$46*S41+$B$47*U41+$B$48*W41)/100</f>
        <v>-2.0933636844022983E-08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15.195307611142937</v>
      </c>
      <c r="C42" s="2">
        <f t="shared" si="0"/>
        <v>-1.7584583062842809E-10</v>
      </c>
      <c r="D42" s="2">
        <f t="shared" si="1"/>
        <v>-6.554247515289876E-08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-6.74941400006179</v>
      </c>
      <c r="C43" s="2">
        <f t="shared" si="0"/>
        <v>0.25856722372175917</v>
      </c>
      <c r="D43" s="2">
        <f t="shared" si="1"/>
        <v>-0.2535575629687636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21.943556001594622</v>
      </c>
      <c r="C44" s="2">
        <f t="shared" si="0"/>
        <v>0.00469052243207526</v>
      </c>
      <c r="D44" s="2">
        <f t="shared" si="1"/>
        <v>0.8618102488179037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-0.18327826422586213</v>
      </c>
      <c r="C45" s="2">
        <f t="shared" si="0"/>
        <v>-0.06189004970051824</v>
      </c>
      <c r="D45" s="2">
        <f t="shared" si="1"/>
        <v>-0.05932638851096529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15.195307611142937</v>
      </c>
      <c r="C46" s="2">
        <f t="shared" si="0"/>
        <v>-0.0012208480619440446</v>
      </c>
      <c r="D46" s="2">
        <f t="shared" si="1"/>
        <v>-0.11803152714388787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-6.74941400006179</v>
      </c>
      <c r="C47" s="2">
        <f t="shared" si="0"/>
        <v>0.010273833129537512</v>
      </c>
      <c r="D47" s="2">
        <f t="shared" si="1"/>
        <v>-0.010294478138280003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21.943556001594622</v>
      </c>
      <c r="C48" s="2">
        <f t="shared" si="0"/>
        <v>0.0005365338584058165</v>
      </c>
      <c r="D48" s="2">
        <f t="shared" si="1"/>
        <v>0.024717050075764444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-0.0013097062786379646</v>
      </c>
      <c r="D49" s="2">
        <f t="shared" si="1"/>
        <v>-0.0011912429245959067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-9.81135720967351E-05</v>
      </c>
      <c r="D50" s="2">
        <f t="shared" si="1"/>
        <v>-0.0018142335351637015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0.00012540466424336655</v>
      </c>
      <c r="D51" s="2">
        <f t="shared" si="1"/>
        <v>-0.00014382921111901335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3.819798850346619E-05</v>
      </c>
      <c r="D52" s="2">
        <f t="shared" si="1"/>
        <v>0.0003617685663549562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-3.06504476291604E-05</v>
      </c>
      <c r="D53" s="2">
        <f t="shared" si="1"/>
        <v>-2.3723788180917695E-05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-7.738041892906968E-06</v>
      </c>
      <c r="D54" s="2">
        <f t="shared" si="1"/>
        <v>-6.697500508285611E-05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7.526430431578985E-06</v>
      </c>
      <c r="D55" s="2">
        <f t="shared" si="1"/>
        <v>-9.215197489283867E-06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1901</v>
      </c>
      <c r="B3" s="31">
        <v>104.93333333333334</v>
      </c>
      <c r="C3" s="31">
        <v>109.95</v>
      </c>
      <c r="D3" s="31">
        <v>8.79370659991563</v>
      </c>
      <c r="E3" s="31">
        <v>9.331430795263406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1904</v>
      </c>
      <c r="B4" s="36">
        <v>113.78</v>
      </c>
      <c r="C4" s="36">
        <v>127.74666666666667</v>
      </c>
      <c r="D4" s="36">
        <v>8.63171010007924</v>
      </c>
      <c r="E4" s="36">
        <v>9.019051393610162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1902</v>
      </c>
      <c r="B5" s="41">
        <v>99.32666666666667</v>
      </c>
      <c r="C5" s="41">
        <v>117.16</v>
      </c>
      <c r="D5" s="41">
        <v>8.630761500882217</v>
      </c>
      <c r="E5" s="41">
        <v>9.095422162102569</v>
      </c>
      <c r="F5" s="37" t="s">
        <v>71</v>
      </c>
      <c r="I5" s="42"/>
    </row>
    <row r="6" spans="1:6" s="33" customFormat="1" ht="13.5" thickBot="1">
      <c r="A6" s="43">
        <v>1903</v>
      </c>
      <c r="B6" s="44">
        <v>133.9333333333333</v>
      </c>
      <c r="C6" s="44">
        <v>148.85</v>
      </c>
      <c r="D6" s="44">
        <v>8.602469541437413</v>
      </c>
      <c r="E6" s="44">
        <v>8.805561785267145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-0.18327826422586213</v>
      </c>
      <c r="C19" s="62">
        <v>46.09672173577414</v>
      </c>
      <c r="D19" s="63">
        <v>16.723992008467793</v>
      </c>
      <c r="K19" s="64" t="s">
        <v>93</v>
      </c>
    </row>
    <row r="20" spans="1:11" ht="12.75">
      <c r="A20" s="61" t="s">
        <v>57</v>
      </c>
      <c r="B20" s="62">
        <v>15.195307611142937</v>
      </c>
      <c r="C20" s="62">
        <v>47.021974277809605</v>
      </c>
      <c r="D20" s="63">
        <v>17.06816964673039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-6.74941400006179</v>
      </c>
      <c r="C21" s="62">
        <v>59.68391933327151</v>
      </c>
      <c r="D21" s="63">
        <v>21.561840065264573</v>
      </c>
      <c r="F21" s="39" t="s">
        <v>96</v>
      </c>
    </row>
    <row r="22" spans="1:11" ht="16.5" thickBot="1">
      <c r="A22" s="67" t="s">
        <v>59</v>
      </c>
      <c r="B22" s="68">
        <v>21.943556001594622</v>
      </c>
      <c r="C22" s="68">
        <v>59.37688933492796</v>
      </c>
      <c r="D22" s="69">
        <v>21.954522442999014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14.182145643221842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0.25856722372175917</v>
      </c>
      <c r="C27" s="78">
        <v>0.00469052243207526</v>
      </c>
      <c r="D27" s="78">
        <v>-0.06189004970051824</v>
      </c>
      <c r="E27" s="78">
        <v>-0.0012208480619440446</v>
      </c>
      <c r="F27" s="78">
        <v>0.010273833129537512</v>
      </c>
      <c r="G27" s="78">
        <v>0.0005365338584058165</v>
      </c>
      <c r="H27" s="78">
        <v>-0.0013097062786379646</v>
      </c>
      <c r="I27" s="79">
        <v>-9.81135720967351E-05</v>
      </c>
    </row>
    <row r="28" spans="1:9" ht="13.5" thickBot="1">
      <c r="A28" s="80" t="s">
        <v>61</v>
      </c>
      <c r="B28" s="81">
        <v>-0.2535575629687636</v>
      </c>
      <c r="C28" s="81">
        <v>0.8618102488179037</v>
      </c>
      <c r="D28" s="81">
        <v>-0.05932638851096529</v>
      </c>
      <c r="E28" s="81">
        <v>-0.11803152714388787</v>
      </c>
      <c r="F28" s="81">
        <v>-0.010294478138280003</v>
      </c>
      <c r="G28" s="81">
        <v>0.024717050075764444</v>
      </c>
      <c r="H28" s="81">
        <v>-0.0011912429245959067</v>
      </c>
      <c r="I28" s="82">
        <v>-0.0018142335351637015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1901</v>
      </c>
      <c r="B39" s="89">
        <v>104.93333333333334</v>
      </c>
      <c r="C39" s="89">
        <v>109.95</v>
      </c>
      <c r="D39" s="89">
        <v>8.79370659991563</v>
      </c>
      <c r="E39" s="89">
        <v>9.331430795263406</v>
      </c>
      <c r="F39" s="90">
        <f>I39*D39/(23678+B39)*1000</f>
        <v>21.954522442999014</v>
      </c>
      <c r="G39" s="91" t="s">
        <v>59</v>
      </c>
      <c r="H39" s="92">
        <f>I39-B39+X39</f>
        <v>21.943556001594622</v>
      </c>
      <c r="I39" s="92">
        <f>(B39+C42-2*X39)*(23678+B39)*E42/((23678+C42)*D39+E42*(23678+B39))</f>
        <v>59.37688933492796</v>
      </c>
      <c r="J39" s="39" t="s">
        <v>73</v>
      </c>
      <c r="K39" s="39">
        <f>(K40*K40+L40*L40+M40*M40+N40*N40+O40*O40+P40*P40+Q40*Q40+R40*R40+S40*S40+T40*T40+U40*U40+V40*V40+W40*W40)</f>
        <v>0.8959996421439895</v>
      </c>
      <c r="M39" s="39" t="s">
        <v>68</v>
      </c>
      <c r="N39" s="39">
        <f>(K44*K44+L44*L44+M44*M44+N44*N44+O44*O44+P44*P44+Q44*Q44+R44*R44+S44*S44+T44*T44+U44*U44+V44*V44+W44*W44)</f>
        <v>0.7973484001062684</v>
      </c>
      <c r="X39" s="28">
        <f>(1-$H$2)*1000</f>
        <v>67.5</v>
      </c>
    </row>
    <row r="40" spans="1:24" ht="12.75">
      <c r="A40" s="86">
        <v>1904</v>
      </c>
      <c r="B40" s="89">
        <v>113.78</v>
      </c>
      <c r="C40" s="89">
        <v>127.74666666666667</v>
      </c>
      <c r="D40" s="89">
        <v>8.63171010007924</v>
      </c>
      <c r="E40" s="89">
        <v>9.019051393610162</v>
      </c>
      <c r="F40" s="90">
        <f>I40*D40/(23678+B40)*1000</f>
        <v>16.723992008467793</v>
      </c>
      <c r="G40" s="91" t="s">
        <v>56</v>
      </c>
      <c r="H40" s="92">
        <f>I40-B40+X40</f>
        <v>-0.18327826422586213</v>
      </c>
      <c r="I40" s="92">
        <f>(B40+C39-2*X40)*(23678+B40)*E39/((23678+C39)*D40+E39*(23678+B40))</f>
        <v>46.09672173577414</v>
      </c>
      <c r="J40" s="39" t="s">
        <v>62</v>
      </c>
      <c r="K40" s="73">
        <f aca="true" t="shared" si="0" ref="K40:W40">SQRT(K41*K41+K42*K42)</f>
        <v>0.36214423496976555</v>
      </c>
      <c r="L40" s="73">
        <f t="shared" si="0"/>
        <v>0.8618230131345199</v>
      </c>
      <c r="M40" s="73">
        <f t="shared" si="0"/>
        <v>0.08573213298225242</v>
      </c>
      <c r="N40" s="73">
        <f t="shared" si="0"/>
        <v>0.11803784083889662</v>
      </c>
      <c r="O40" s="73">
        <f t="shared" si="0"/>
        <v>0.014543999701358203</v>
      </c>
      <c r="P40" s="73">
        <f t="shared" si="0"/>
        <v>0.024722872669434327</v>
      </c>
      <c r="Q40" s="73">
        <f t="shared" si="0"/>
        <v>0.0017704209221830595</v>
      </c>
      <c r="R40" s="73">
        <f t="shared" si="0"/>
        <v>0.0018168845844307676</v>
      </c>
      <c r="S40" s="73">
        <f t="shared" si="0"/>
        <v>0.00019082235661763852</v>
      </c>
      <c r="T40" s="73">
        <f t="shared" si="0"/>
        <v>0.0003637795787674609</v>
      </c>
      <c r="U40" s="73">
        <f t="shared" si="0"/>
        <v>3.875910300201689E-05</v>
      </c>
      <c r="V40" s="73">
        <f t="shared" si="0"/>
        <v>6.742053543383489E-05</v>
      </c>
      <c r="W40" s="73">
        <f t="shared" si="0"/>
        <v>1.1898193972528012E-05</v>
      </c>
      <c r="X40" s="28">
        <f>(1-$H$2)*1000</f>
        <v>67.5</v>
      </c>
    </row>
    <row r="41" spans="1:24" ht="12.75">
      <c r="A41" s="86">
        <v>1902</v>
      </c>
      <c r="B41" s="89">
        <v>99.32666666666667</v>
      </c>
      <c r="C41" s="89">
        <v>117.16</v>
      </c>
      <c r="D41" s="89">
        <v>8.630761500882217</v>
      </c>
      <c r="E41" s="89">
        <v>9.095422162102569</v>
      </c>
      <c r="F41" s="90">
        <f>I41*D41/(23678+B41)*1000</f>
        <v>17.06816964673039</v>
      </c>
      <c r="G41" s="91" t="s">
        <v>57</v>
      </c>
      <c r="H41" s="92">
        <f>I41-B41+X41</f>
        <v>15.195307611142937</v>
      </c>
      <c r="I41" s="92">
        <f>(B41+C40-2*X41)*(23678+B41)*E40/((23678+C40)*D41+E40*(23678+B41))</f>
        <v>47.021974277809605</v>
      </c>
      <c r="J41" s="39" t="s">
        <v>60</v>
      </c>
      <c r="K41" s="73">
        <f>'calcul config'!C43</f>
        <v>0.25856722372175917</v>
      </c>
      <c r="L41" s="73">
        <f>'calcul config'!C44</f>
        <v>0.00469052243207526</v>
      </c>
      <c r="M41" s="73">
        <f>'calcul config'!C45</f>
        <v>-0.06189004970051824</v>
      </c>
      <c r="N41" s="73">
        <f>'calcul config'!C46</f>
        <v>-0.0012208480619440446</v>
      </c>
      <c r="O41" s="73">
        <f>'calcul config'!C47</f>
        <v>0.010273833129537512</v>
      </c>
      <c r="P41" s="73">
        <f>'calcul config'!C48</f>
        <v>0.0005365338584058165</v>
      </c>
      <c r="Q41" s="73">
        <f>'calcul config'!C49</f>
        <v>-0.0013097062786379646</v>
      </c>
      <c r="R41" s="73">
        <f>'calcul config'!C50</f>
        <v>-9.81135720967351E-05</v>
      </c>
      <c r="S41" s="73">
        <f>'calcul config'!C51</f>
        <v>0.00012540466424336655</v>
      </c>
      <c r="T41" s="73">
        <f>'calcul config'!C52</f>
        <v>3.819798850346619E-05</v>
      </c>
      <c r="U41" s="73">
        <f>'calcul config'!C53</f>
        <v>-3.06504476291604E-05</v>
      </c>
      <c r="V41" s="73">
        <f>'calcul config'!C54</f>
        <v>-7.738041892906968E-06</v>
      </c>
      <c r="W41" s="73">
        <f>'calcul config'!C55</f>
        <v>7.526430431578985E-06</v>
      </c>
      <c r="X41" s="28">
        <f>(1-$H$2)*1000</f>
        <v>67.5</v>
      </c>
    </row>
    <row r="42" spans="1:24" ht="12.75">
      <c r="A42" s="86">
        <v>1903</v>
      </c>
      <c r="B42" s="89">
        <v>133.9333333333333</v>
      </c>
      <c r="C42" s="89">
        <v>148.85</v>
      </c>
      <c r="D42" s="89">
        <v>8.602469541437413</v>
      </c>
      <c r="E42" s="89">
        <v>8.805561785267145</v>
      </c>
      <c r="F42" s="90">
        <f>I42*D42/(23678+B42)*1000</f>
        <v>21.561840065264573</v>
      </c>
      <c r="G42" s="91" t="s">
        <v>58</v>
      </c>
      <c r="H42" s="92">
        <f>I42-B42+X42</f>
        <v>-6.74941400006179</v>
      </c>
      <c r="I42" s="92">
        <f>(B42+C41-2*X42)*(23678+B42)*E41/((23678+C41)*D42+E41*(23678+B42))</f>
        <v>59.68391933327151</v>
      </c>
      <c r="J42" s="39" t="s">
        <v>61</v>
      </c>
      <c r="K42" s="73">
        <f>'calcul config'!D43</f>
        <v>-0.2535575629687636</v>
      </c>
      <c r="L42" s="73">
        <f>'calcul config'!D44</f>
        <v>0.8618102488179037</v>
      </c>
      <c r="M42" s="73">
        <f>'calcul config'!D45</f>
        <v>-0.05932638851096529</v>
      </c>
      <c r="N42" s="73">
        <f>'calcul config'!D46</f>
        <v>-0.11803152714388787</v>
      </c>
      <c r="O42" s="73">
        <f>'calcul config'!D47</f>
        <v>-0.010294478138280003</v>
      </c>
      <c r="P42" s="73">
        <f>'calcul config'!D48</f>
        <v>0.024717050075764444</v>
      </c>
      <c r="Q42" s="73">
        <f>'calcul config'!D49</f>
        <v>-0.0011912429245959067</v>
      </c>
      <c r="R42" s="73">
        <f>'calcul config'!D50</f>
        <v>-0.0018142335351637015</v>
      </c>
      <c r="S42" s="73">
        <f>'calcul config'!D51</f>
        <v>-0.00014382921111901335</v>
      </c>
      <c r="T42" s="73">
        <f>'calcul config'!D52</f>
        <v>0.0003617685663549562</v>
      </c>
      <c r="U42" s="73">
        <f>'calcul config'!D53</f>
        <v>-2.3723788180917695E-05</v>
      </c>
      <c r="V42" s="73">
        <f>'calcul config'!D54</f>
        <v>-6.697500508285611E-05</v>
      </c>
      <c r="W42" s="73">
        <f>'calcul config'!D55</f>
        <v>-9.215197489283867E-06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0.2414294899798437</v>
      </c>
      <c r="L44" s="73">
        <f>L40/(L43*1.5)</f>
        <v>0.8207838220328763</v>
      </c>
      <c r="M44" s="73">
        <f aca="true" t="shared" si="1" ref="M44:W44">M40/(M43*1.5)</f>
        <v>0.09525792553583604</v>
      </c>
      <c r="N44" s="73">
        <f t="shared" si="1"/>
        <v>0.1573837877851955</v>
      </c>
      <c r="O44" s="73">
        <f t="shared" si="1"/>
        <v>0.06463999867270313</v>
      </c>
      <c r="P44" s="73">
        <f t="shared" si="1"/>
        <v>0.16481915112956216</v>
      </c>
      <c r="Q44" s="73">
        <f t="shared" si="1"/>
        <v>0.011802806147887061</v>
      </c>
      <c r="R44" s="73">
        <f t="shared" si="1"/>
        <v>0.00403752129873504</v>
      </c>
      <c r="S44" s="73">
        <f t="shared" si="1"/>
        <v>0.00254429808823518</v>
      </c>
      <c r="T44" s="73">
        <f t="shared" si="1"/>
        <v>0.004850394383566144</v>
      </c>
      <c r="U44" s="73">
        <f t="shared" si="1"/>
        <v>0.0005167880400268918</v>
      </c>
      <c r="V44" s="73">
        <f t="shared" si="1"/>
        <v>0.0008989404724511317</v>
      </c>
      <c r="W44" s="73">
        <f t="shared" si="1"/>
        <v>0.00015864258630037347</v>
      </c>
      <c r="X44" s="73"/>
      <c r="Y44" s="73"/>
    </row>
    <row r="45" s="101" customFormat="1" ht="12.75"/>
    <row r="46" spans="1:24" s="101" customFormat="1" ht="12.75">
      <c r="A46" s="101">
        <v>1902</v>
      </c>
      <c r="B46" s="101">
        <v>115.44</v>
      </c>
      <c r="C46" s="101">
        <v>125.74</v>
      </c>
      <c r="D46" s="101">
        <v>8.46858827474955</v>
      </c>
      <c r="E46" s="101">
        <v>8.993188963230294</v>
      </c>
      <c r="F46" s="101">
        <v>22.150967065161186</v>
      </c>
      <c r="G46" s="101" t="s">
        <v>59</v>
      </c>
      <c r="H46" s="101">
        <v>14.29560394102117</v>
      </c>
      <c r="I46" s="101">
        <v>62.23560394102117</v>
      </c>
      <c r="J46" s="101" t="s">
        <v>73</v>
      </c>
      <c r="K46" s="101">
        <v>0.7419242653367711</v>
      </c>
      <c r="M46" s="101" t="s">
        <v>68</v>
      </c>
      <c r="N46" s="101">
        <v>0.4030446726826255</v>
      </c>
      <c r="X46" s="101">
        <v>67.5</v>
      </c>
    </row>
    <row r="47" spans="1:24" s="101" customFormat="1" ht="12.75">
      <c r="A47" s="101">
        <v>1901</v>
      </c>
      <c r="B47" s="101">
        <v>119.0199966430664</v>
      </c>
      <c r="C47" s="101">
        <v>118.5199966430664</v>
      </c>
      <c r="D47" s="101">
        <v>8.433820724487305</v>
      </c>
      <c r="E47" s="101">
        <v>9.168971061706543</v>
      </c>
      <c r="F47" s="101">
        <v>20.07138646964968</v>
      </c>
      <c r="G47" s="101" t="s">
        <v>56</v>
      </c>
      <c r="H47" s="101">
        <v>5.113787828044742</v>
      </c>
      <c r="I47" s="101">
        <v>56.63378447111115</v>
      </c>
      <c r="J47" s="101" t="s">
        <v>62</v>
      </c>
      <c r="K47" s="101">
        <v>0.812874053796068</v>
      </c>
      <c r="L47" s="101">
        <v>0.2036736972127304</v>
      </c>
      <c r="M47" s="101">
        <v>0.19243641212529047</v>
      </c>
      <c r="N47" s="101">
        <v>0.03910257354080656</v>
      </c>
      <c r="O47" s="101">
        <v>0.032646428814049444</v>
      </c>
      <c r="P47" s="101">
        <v>0.005842660837827213</v>
      </c>
      <c r="Q47" s="101">
        <v>0.003973811393712627</v>
      </c>
      <c r="R47" s="101">
        <v>0.000601914135749158</v>
      </c>
      <c r="S47" s="101">
        <v>0.00042831967251657143</v>
      </c>
      <c r="T47" s="101">
        <v>8.598464977457964E-05</v>
      </c>
      <c r="U47" s="101">
        <v>8.692119929281942E-05</v>
      </c>
      <c r="V47" s="101">
        <v>2.2342278932871796E-05</v>
      </c>
      <c r="W47" s="101">
        <v>2.6707225214560214E-05</v>
      </c>
      <c r="X47" s="101">
        <v>67.5</v>
      </c>
    </row>
    <row r="48" spans="1:24" s="101" customFormat="1" ht="12.75">
      <c r="A48" s="101">
        <v>1904</v>
      </c>
      <c r="B48" s="101">
        <v>131.10000610351562</v>
      </c>
      <c r="C48" s="101">
        <v>126.0999984741211</v>
      </c>
      <c r="D48" s="101">
        <v>8.493946075439453</v>
      </c>
      <c r="E48" s="101">
        <v>8.824498176574707</v>
      </c>
      <c r="F48" s="101">
        <v>21.23222308494067</v>
      </c>
      <c r="G48" s="101" t="s">
        <v>57</v>
      </c>
      <c r="H48" s="101">
        <v>-4.084662081850411</v>
      </c>
      <c r="I48" s="101">
        <v>59.51534402166521</v>
      </c>
      <c r="J48" s="101" t="s">
        <v>60</v>
      </c>
      <c r="K48" s="101">
        <v>0.7053773374868618</v>
      </c>
      <c r="L48" s="101">
        <v>0.001108858055133323</v>
      </c>
      <c r="M48" s="101">
        <v>-0.1680645459510094</v>
      </c>
      <c r="N48" s="101">
        <v>-0.0004040978182008717</v>
      </c>
      <c r="O48" s="101">
        <v>0.028152462729793368</v>
      </c>
      <c r="P48" s="101">
        <v>0.00012672617413362003</v>
      </c>
      <c r="Q48" s="101">
        <v>-0.0035201115165421786</v>
      </c>
      <c r="R48" s="101">
        <v>-3.2468102585623096E-05</v>
      </c>
      <c r="S48" s="101">
        <v>0.0003538762825206965</v>
      </c>
      <c r="T48" s="101">
        <v>9.013725708148978E-06</v>
      </c>
      <c r="U48" s="101">
        <v>-7.994952166881961E-05</v>
      </c>
      <c r="V48" s="101">
        <v>-2.555685912106486E-06</v>
      </c>
      <c r="W48" s="101">
        <v>2.155426848800348E-05</v>
      </c>
      <c r="X48" s="101">
        <v>67.5</v>
      </c>
    </row>
    <row r="49" spans="1:24" s="101" customFormat="1" ht="12.75">
      <c r="A49" s="101">
        <v>1903</v>
      </c>
      <c r="B49" s="101">
        <v>137.55999755859375</v>
      </c>
      <c r="C49" s="101">
        <v>141.55999755859375</v>
      </c>
      <c r="D49" s="101">
        <v>8.71645450592041</v>
      </c>
      <c r="E49" s="101">
        <v>8.828438758850098</v>
      </c>
      <c r="F49" s="101">
        <v>23.695359593006206</v>
      </c>
      <c r="G49" s="101" t="s">
        <v>58</v>
      </c>
      <c r="H49" s="101">
        <v>-5.31827743974641</v>
      </c>
      <c r="I49" s="101">
        <v>64.74172011884734</v>
      </c>
      <c r="J49" s="101" t="s">
        <v>61</v>
      </c>
      <c r="K49" s="101">
        <v>-0.4039889096185671</v>
      </c>
      <c r="L49" s="101">
        <v>0.20367067871963443</v>
      </c>
      <c r="M49" s="101">
        <v>-0.09373409788297797</v>
      </c>
      <c r="N49" s="101">
        <v>-0.03910048545053515</v>
      </c>
      <c r="O49" s="101">
        <v>-0.01652961453145212</v>
      </c>
      <c r="P49" s="101">
        <v>0.005841286343149876</v>
      </c>
      <c r="Q49" s="101">
        <v>-0.0018439066960959315</v>
      </c>
      <c r="R49" s="101">
        <v>-0.0006010378100661765</v>
      </c>
      <c r="S49" s="101">
        <v>-0.00024130751860237422</v>
      </c>
      <c r="T49" s="101">
        <v>8.551089255595086E-05</v>
      </c>
      <c r="U49" s="101">
        <v>-3.41081936113447E-05</v>
      </c>
      <c r="V49" s="101">
        <v>-2.2195627890035175E-05</v>
      </c>
      <c r="W49" s="101">
        <v>-1.576988866822785E-05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1902</v>
      </c>
      <c r="B56" s="101">
        <v>94.42</v>
      </c>
      <c r="C56" s="101">
        <v>104.02</v>
      </c>
      <c r="D56" s="101">
        <v>8.656550469234274</v>
      </c>
      <c r="E56" s="101">
        <v>9.209447706809467</v>
      </c>
      <c r="F56" s="101">
        <v>13.258320574133922</v>
      </c>
      <c r="G56" s="101" t="s">
        <v>59</v>
      </c>
      <c r="H56" s="101">
        <v>9.489695328771361</v>
      </c>
      <c r="I56" s="101">
        <v>36.40969532877136</v>
      </c>
      <c r="J56" s="101" t="s">
        <v>73</v>
      </c>
      <c r="K56" s="101">
        <v>1.1925574961114556</v>
      </c>
      <c r="M56" s="101" t="s">
        <v>68</v>
      </c>
      <c r="N56" s="101">
        <v>0.8725339211268943</v>
      </c>
      <c r="X56" s="101">
        <v>67.5</v>
      </c>
    </row>
    <row r="57" spans="1:24" s="101" customFormat="1" ht="12.75" hidden="1">
      <c r="A57" s="101">
        <v>1903</v>
      </c>
      <c r="B57" s="101">
        <v>132.17999267578125</v>
      </c>
      <c r="C57" s="101">
        <v>151.5800018310547</v>
      </c>
      <c r="D57" s="101">
        <v>8.71070671081543</v>
      </c>
      <c r="E57" s="101">
        <v>8.813547134399414</v>
      </c>
      <c r="F57" s="101">
        <v>19.037625265434656</v>
      </c>
      <c r="G57" s="101" t="s">
        <v>56</v>
      </c>
      <c r="H57" s="101">
        <v>-12.641817215195942</v>
      </c>
      <c r="I57" s="101">
        <v>52.0381754605853</v>
      </c>
      <c r="J57" s="101" t="s">
        <v>62</v>
      </c>
      <c r="K57" s="101">
        <v>0.7559224008169406</v>
      </c>
      <c r="L57" s="101">
        <v>0.7622174192970248</v>
      </c>
      <c r="M57" s="101">
        <v>0.17895433565566546</v>
      </c>
      <c r="N57" s="101">
        <v>0.08199654837063229</v>
      </c>
      <c r="O57" s="101">
        <v>0.030359691858231362</v>
      </c>
      <c r="P57" s="101">
        <v>0.02186564907479796</v>
      </c>
      <c r="Q57" s="101">
        <v>0.0036953700857826847</v>
      </c>
      <c r="R57" s="101">
        <v>0.001262065562623943</v>
      </c>
      <c r="S57" s="101">
        <v>0.0003983257727142818</v>
      </c>
      <c r="T57" s="101">
        <v>0.00032172982643590656</v>
      </c>
      <c r="U57" s="101">
        <v>8.079667239451016E-05</v>
      </c>
      <c r="V57" s="101">
        <v>4.682694712299817E-05</v>
      </c>
      <c r="W57" s="101">
        <v>2.4839920892799727E-05</v>
      </c>
      <c r="X57" s="101">
        <v>67.5</v>
      </c>
    </row>
    <row r="58" spans="1:24" s="101" customFormat="1" ht="12.75" hidden="1">
      <c r="A58" s="101">
        <v>1904</v>
      </c>
      <c r="B58" s="101">
        <v>112.69999694824219</v>
      </c>
      <c r="C58" s="101">
        <v>125.4000015258789</v>
      </c>
      <c r="D58" s="101">
        <v>8.517654418945312</v>
      </c>
      <c r="E58" s="101">
        <v>9.103243827819824</v>
      </c>
      <c r="F58" s="101">
        <v>23.518927774052333</v>
      </c>
      <c r="G58" s="101" t="s">
        <v>57</v>
      </c>
      <c r="H58" s="101">
        <v>20.490829117422038</v>
      </c>
      <c r="I58" s="101">
        <v>65.69082606566423</v>
      </c>
      <c r="J58" s="101" t="s">
        <v>60</v>
      </c>
      <c r="K58" s="101">
        <v>-0.42068675959055596</v>
      </c>
      <c r="L58" s="101">
        <v>0.004147766568921443</v>
      </c>
      <c r="M58" s="101">
        <v>0.10127567027330463</v>
      </c>
      <c r="N58" s="101">
        <v>-0.0008485181171941576</v>
      </c>
      <c r="O58" s="101">
        <v>-0.016622670818930086</v>
      </c>
      <c r="P58" s="101">
        <v>0.0004745627565793944</v>
      </c>
      <c r="Q58" s="101">
        <v>0.0021705889829971414</v>
      </c>
      <c r="R58" s="101">
        <v>-6.819699885417248E-05</v>
      </c>
      <c r="S58" s="101">
        <v>-0.00019504562702375657</v>
      </c>
      <c r="T58" s="101">
        <v>3.37965495286477E-05</v>
      </c>
      <c r="U58" s="101">
        <v>5.248310947885428E-05</v>
      </c>
      <c r="V58" s="101">
        <v>-5.382679351029752E-06</v>
      </c>
      <c r="W58" s="101">
        <v>-1.1425816548100782E-05</v>
      </c>
      <c r="X58" s="101">
        <v>67.5</v>
      </c>
    </row>
    <row r="59" spans="1:24" s="101" customFormat="1" ht="12.75" hidden="1">
      <c r="A59" s="101">
        <v>1901</v>
      </c>
      <c r="B59" s="101">
        <v>119.04000091552734</v>
      </c>
      <c r="C59" s="101">
        <v>110.04000091552734</v>
      </c>
      <c r="D59" s="101">
        <v>8.94762897491455</v>
      </c>
      <c r="E59" s="101">
        <v>9.542709350585938</v>
      </c>
      <c r="F59" s="101">
        <v>20.749209677321375</v>
      </c>
      <c r="G59" s="101" t="s">
        <v>58</v>
      </c>
      <c r="H59" s="101">
        <v>3.64442549094597</v>
      </c>
      <c r="I59" s="101">
        <v>55.184426406473314</v>
      </c>
      <c r="J59" s="101" t="s">
        <v>61</v>
      </c>
      <c r="K59" s="101">
        <v>0.6280456403495253</v>
      </c>
      <c r="L59" s="101">
        <v>0.7622061337409365</v>
      </c>
      <c r="M59" s="101">
        <v>0.14753946204542517</v>
      </c>
      <c r="N59" s="101">
        <v>-0.08199215792807403</v>
      </c>
      <c r="O59" s="101">
        <v>0.025404678792935953</v>
      </c>
      <c r="P59" s="101">
        <v>0.021860498613990503</v>
      </c>
      <c r="Q59" s="101">
        <v>0.0029907028501322164</v>
      </c>
      <c r="R59" s="101">
        <v>-0.0012602216684808169</v>
      </c>
      <c r="S59" s="101">
        <v>0.00034730480069722526</v>
      </c>
      <c r="T59" s="101">
        <v>0.000319949799903729</v>
      </c>
      <c r="U59" s="101">
        <v>6.142984201067424E-05</v>
      </c>
      <c r="V59" s="101">
        <v>-4.651655339622729E-05</v>
      </c>
      <c r="W59" s="101">
        <v>2.2056119018759732E-05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1902</v>
      </c>
      <c r="B61" s="101">
        <v>88.1</v>
      </c>
      <c r="C61" s="101">
        <v>114</v>
      </c>
      <c r="D61" s="101">
        <v>8.705708027739044</v>
      </c>
      <c r="E61" s="101">
        <v>9.086154659318776</v>
      </c>
      <c r="F61" s="101">
        <v>11.0086006483255</v>
      </c>
      <c r="G61" s="101" t="s">
        <v>59</v>
      </c>
      <c r="H61" s="101">
        <v>9.452869110074772</v>
      </c>
      <c r="I61" s="101">
        <v>30.052869110074763</v>
      </c>
      <c r="J61" s="101" t="s">
        <v>73</v>
      </c>
      <c r="K61" s="101">
        <v>1.5123627729291464</v>
      </c>
      <c r="M61" s="101" t="s">
        <v>68</v>
      </c>
      <c r="N61" s="101">
        <v>0.9641635855226537</v>
      </c>
      <c r="X61" s="101">
        <v>67.5</v>
      </c>
    </row>
    <row r="62" spans="1:24" s="101" customFormat="1" ht="12.75" hidden="1">
      <c r="A62" s="101">
        <v>1903</v>
      </c>
      <c r="B62" s="101">
        <v>133.05999755859375</v>
      </c>
      <c r="C62" s="101">
        <v>157.4600067138672</v>
      </c>
      <c r="D62" s="101">
        <v>8.612773895263672</v>
      </c>
      <c r="E62" s="101">
        <v>8.738753318786621</v>
      </c>
      <c r="F62" s="101">
        <v>20.816958557134903</v>
      </c>
      <c r="G62" s="101" t="s">
        <v>56</v>
      </c>
      <c r="H62" s="101">
        <v>-8.008986096048517</v>
      </c>
      <c r="I62" s="101">
        <v>57.55101146254524</v>
      </c>
      <c r="J62" s="101" t="s">
        <v>62</v>
      </c>
      <c r="K62" s="101">
        <v>1.0351888568707655</v>
      </c>
      <c r="L62" s="101">
        <v>0.5944462618994237</v>
      </c>
      <c r="M62" s="101">
        <v>0.24506688640034505</v>
      </c>
      <c r="N62" s="101">
        <v>0.15896968079791726</v>
      </c>
      <c r="O62" s="101">
        <v>0.04157560110475079</v>
      </c>
      <c r="P62" s="101">
        <v>0.01705279494884601</v>
      </c>
      <c r="Q62" s="101">
        <v>0.0050605596668495435</v>
      </c>
      <c r="R62" s="101">
        <v>0.0024468800975165957</v>
      </c>
      <c r="S62" s="101">
        <v>0.0005454600742042684</v>
      </c>
      <c r="T62" s="101">
        <v>0.0002508994915770214</v>
      </c>
      <c r="U62" s="101">
        <v>0.0001106489185718045</v>
      </c>
      <c r="V62" s="101">
        <v>9.07963272240251E-05</v>
      </c>
      <c r="W62" s="101">
        <v>3.401542596496702E-05</v>
      </c>
      <c r="X62" s="101">
        <v>67.5</v>
      </c>
    </row>
    <row r="63" spans="1:24" s="101" customFormat="1" ht="12.75" hidden="1">
      <c r="A63" s="101">
        <v>1904</v>
      </c>
      <c r="B63" s="101">
        <v>104.73999786376953</v>
      </c>
      <c r="C63" s="101">
        <v>133.94000244140625</v>
      </c>
      <c r="D63" s="101">
        <v>8.794683456420898</v>
      </c>
      <c r="E63" s="101">
        <v>9.1577730178833</v>
      </c>
      <c r="F63" s="101">
        <v>23.417754843518264</v>
      </c>
      <c r="G63" s="101" t="s">
        <v>57</v>
      </c>
      <c r="H63" s="101">
        <v>26.086712817385852</v>
      </c>
      <c r="I63" s="101">
        <v>63.32671068115538</v>
      </c>
      <c r="J63" s="101" t="s">
        <v>60</v>
      </c>
      <c r="K63" s="101">
        <v>-0.6366015990308229</v>
      </c>
      <c r="L63" s="101">
        <v>0.0032356440217148597</v>
      </c>
      <c r="M63" s="101">
        <v>0.15289400809371897</v>
      </c>
      <c r="N63" s="101">
        <v>-0.001644603974608766</v>
      </c>
      <c r="O63" s="101">
        <v>-0.025212099939951063</v>
      </c>
      <c r="P63" s="101">
        <v>0.00037017349708217155</v>
      </c>
      <c r="Q63" s="101">
        <v>0.0032599823381818916</v>
      </c>
      <c r="R63" s="101">
        <v>-0.0001322022011959437</v>
      </c>
      <c r="S63" s="101">
        <v>-0.0003006881601608898</v>
      </c>
      <c r="T63" s="101">
        <v>2.6360826299989625E-05</v>
      </c>
      <c r="U63" s="101">
        <v>7.775556059201628E-05</v>
      </c>
      <c r="V63" s="101">
        <v>-1.0434850572242519E-05</v>
      </c>
      <c r="W63" s="101">
        <v>-1.7784582049518437E-05</v>
      </c>
      <c r="X63" s="101">
        <v>67.5</v>
      </c>
    </row>
    <row r="64" spans="1:24" s="101" customFormat="1" ht="12.75" hidden="1">
      <c r="A64" s="101">
        <v>1901</v>
      </c>
      <c r="B64" s="101">
        <v>109.72000122070312</v>
      </c>
      <c r="C64" s="101">
        <v>105.0199966430664</v>
      </c>
      <c r="D64" s="101">
        <v>8.804778099060059</v>
      </c>
      <c r="E64" s="101">
        <v>9.32827091217041</v>
      </c>
      <c r="F64" s="101">
        <v>20.494648594866494</v>
      </c>
      <c r="G64" s="101" t="s">
        <v>58</v>
      </c>
      <c r="H64" s="101">
        <v>13.150044090278655</v>
      </c>
      <c r="I64" s="101">
        <v>55.37004531098178</v>
      </c>
      <c r="J64" s="101" t="s">
        <v>61</v>
      </c>
      <c r="K64" s="101">
        <v>0.8163053187997746</v>
      </c>
      <c r="L64" s="101">
        <v>0.5944374558302691</v>
      </c>
      <c r="M64" s="101">
        <v>0.19152336958971197</v>
      </c>
      <c r="N64" s="101">
        <v>-0.15896117353227612</v>
      </c>
      <c r="O64" s="101">
        <v>0.033058745043320605</v>
      </c>
      <c r="P64" s="101">
        <v>0.017048776705366454</v>
      </c>
      <c r="Q64" s="101">
        <v>0.003870630348726999</v>
      </c>
      <c r="R64" s="101">
        <v>-0.002443306118688727</v>
      </c>
      <c r="S64" s="101">
        <v>0.00045509704777111563</v>
      </c>
      <c r="T64" s="101">
        <v>0.0002495108448753072</v>
      </c>
      <c r="U64" s="101">
        <v>7.872265225544111E-05</v>
      </c>
      <c r="V64" s="101">
        <v>-9.019471675717603E-05</v>
      </c>
      <c r="W64" s="101">
        <v>2.8995824611521213E-05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1902</v>
      </c>
      <c r="B66" s="101">
        <v>93.38</v>
      </c>
      <c r="C66" s="101">
        <v>106.38</v>
      </c>
      <c r="D66" s="101">
        <v>8.731495760191367</v>
      </c>
      <c r="E66" s="101">
        <v>9.135796970852276</v>
      </c>
      <c r="F66" s="101">
        <v>11.498288294674804</v>
      </c>
      <c r="G66" s="101" t="s">
        <v>59</v>
      </c>
      <c r="H66" s="101">
        <v>5.423935535127171</v>
      </c>
      <c r="I66" s="101">
        <v>31.30393553512717</v>
      </c>
      <c r="J66" s="101" t="s">
        <v>73</v>
      </c>
      <c r="K66" s="101">
        <v>1.7672516851999052</v>
      </c>
      <c r="M66" s="101" t="s">
        <v>68</v>
      </c>
      <c r="N66" s="101">
        <v>0.9930714963506311</v>
      </c>
      <c r="X66" s="101">
        <v>67.5</v>
      </c>
    </row>
    <row r="67" spans="1:24" s="101" customFormat="1" ht="12.75" hidden="1">
      <c r="A67" s="101">
        <v>1903</v>
      </c>
      <c r="B67" s="101">
        <v>131.83999633789062</v>
      </c>
      <c r="C67" s="101">
        <v>147.24000549316406</v>
      </c>
      <c r="D67" s="101">
        <v>8.54611873626709</v>
      </c>
      <c r="E67" s="101">
        <v>8.921404838562012</v>
      </c>
      <c r="F67" s="101">
        <v>19.152166985337374</v>
      </c>
      <c r="G67" s="101" t="s">
        <v>56</v>
      </c>
      <c r="H67" s="101">
        <v>-10.981267589030395</v>
      </c>
      <c r="I67" s="101">
        <v>53.35872874886023</v>
      </c>
      <c r="J67" s="101" t="s">
        <v>62</v>
      </c>
      <c r="K67" s="101">
        <v>1.234175490996078</v>
      </c>
      <c r="L67" s="101">
        <v>0.3745519721735598</v>
      </c>
      <c r="M67" s="101">
        <v>0.29217412767753376</v>
      </c>
      <c r="N67" s="101">
        <v>0.12567682866254717</v>
      </c>
      <c r="O67" s="101">
        <v>0.04956723894465085</v>
      </c>
      <c r="P67" s="101">
        <v>0.010744771431919611</v>
      </c>
      <c r="Q67" s="101">
        <v>0.006033344615218844</v>
      </c>
      <c r="R67" s="101">
        <v>0.0019344161672041318</v>
      </c>
      <c r="S67" s="101">
        <v>0.0006503219307229023</v>
      </c>
      <c r="T67" s="101">
        <v>0.0001580879727615274</v>
      </c>
      <c r="U67" s="101">
        <v>0.00013193876501794248</v>
      </c>
      <c r="V67" s="101">
        <v>7.178203134263014E-05</v>
      </c>
      <c r="W67" s="101">
        <v>4.055608199322638E-05</v>
      </c>
      <c r="X67" s="101">
        <v>67.5</v>
      </c>
    </row>
    <row r="68" spans="1:24" s="101" customFormat="1" ht="12.75" hidden="1">
      <c r="A68" s="101">
        <v>1904</v>
      </c>
      <c r="B68" s="101">
        <v>108.54000091552734</v>
      </c>
      <c r="C68" s="101">
        <v>117.44000244140625</v>
      </c>
      <c r="D68" s="101">
        <v>8.65009593963623</v>
      </c>
      <c r="E68" s="101">
        <v>9.069517135620117</v>
      </c>
      <c r="F68" s="101">
        <v>22.2823705363741</v>
      </c>
      <c r="G68" s="101" t="s">
        <v>57</v>
      </c>
      <c r="H68" s="101">
        <v>20.233365504611292</v>
      </c>
      <c r="I68" s="101">
        <v>61.273366420138636</v>
      </c>
      <c r="J68" s="101" t="s">
        <v>60</v>
      </c>
      <c r="K68" s="101">
        <v>-0.5653379466967302</v>
      </c>
      <c r="L68" s="101">
        <v>0.002038772768473876</v>
      </c>
      <c r="M68" s="101">
        <v>0.13677972402526722</v>
      </c>
      <c r="N68" s="101">
        <v>-0.001300247532680503</v>
      </c>
      <c r="O68" s="101">
        <v>-0.02222851396782647</v>
      </c>
      <c r="P68" s="101">
        <v>0.00023324236093439873</v>
      </c>
      <c r="Q68" s="101">
        <v>0.0029634529290275486</v>
      </c>
      <c r="R68" s="101">
        <v>-0.00010452572401642046</v>
      </c>
      <c r="S68" s="101">
        <v>-0.0002516834303499265</v>
      </c>
      <c r="T68" s="101">
        <v>1.6611483796003466E-05</v>
      </c>
      <c r="U68" s="101">
        <v>7.370059993730277E-05</v>
      </c>
      <c r="V68" s="101">
        <v>-8.250466622884928E-06</v>
      </c>
      <c r="W68" s="101">
        <v>-1.4433669248526445E-05</v>
      </c>
      <c r="X68" s="101">
        <v>67.5</v>
      </c>
    </row>
    <row r="69" spans="1:24" s="101" customFormat="1" ht="12.75" hidden="1">
      <c r="A69" s="101">
        <v>1901</v>
      </c>
      <c r="B69" s="101">
        <v>82.58000183105469</v>
      </c>
      <c r="C69" s="101">
        <v>101.9800033569336</v>
      </c>
      <c r="D69" s="101">
        <v>9.02569580078125</v>
      </c>
      <c r="E69" s="101">
        <v>9.410394668579102</v>
      </c>
      <c r="F69" s="101">
        <v>12.370105938553346</v>
      </c>
      <c r="G69" s="101" t="s">
        <v>58</v>
      </c>
      <c r="H69" s="101">
        <v>17.484899343509703</v>
      </c>
      <c r="I69" s="101">
        <v>32.56490117456439</v>
      </c>
      <c r="J69" s="101" t="s">
        <v>61</v>
      </c>
      <c r="K69" s="101">
        <v>1.0970789163046273</v>
      </c>
      <c r="L69" s="101">
        <v>0.37454642337726524</v>
      </c>
      <c r="M69" s="101">
        <v>0.2581802238354044</v>
      </c>
      <c r="N69" s="101">
        <v>-0.12567010232759818</v>
      </c>
      <c r="O69" s="101">
        <v>0.04430354775159948</v>
      </c>
      <c r="P69" s="101">
        <v>0.010742239576795034</v>
      </c>
      <c r="Q69" s="101">
        <v>0.005255396653291573</v>
      </c>
      <c r="R69" s="101">
        <v>-0.0019315900913391452</v>
      </c>
      <c r="S69" s="101">
        <v>0.0005996449486708423</v>
      </c>
      <c r="T69" s="101">
        <v>0.00015721280398855731</v>
      </c>
      <c r="U69" s="101">
        <v>0.00010943518302329231</v>
      </c>
      <c r="V69" s="101">
        <v>-7.130630984828059E-05</v>
      </c>
      <c r="W69" s="101">
        <v>3.790072530526881E-05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1902</v>
      </c>
      <c r="B71" s="101">
        <v>98.34</v>
      </c>
      <c r="C71" s="101">
        <v>107.84</v>
      </c>
      <c r="D71" s="101">
        <v>8.734025416247714</v>
      </c>
      <c r="E71" s="101">
        <v>9.140499743081417</v>
      </c>
      <c r="F71" s="101">
        <v>12.655856572596889</v>
      </c>
      <c r="G71" s="101" t="s">
        <v>59</v>
      </c>
      <c r="H71" s="101">
        <v>3.6126074198870697</v>
      </c>
      <c r="I71" s="101">
        <v>34.45260741988707</v>
      </c>
      <c r="J71" s="101" t="s">
        <v>73</v>
      </c>
      <c r="K71" s="101">
        <v>0.885244237506803</v>
      </c>
      <c r="M71" s="101" t="s">
        <v>68</v>
      </c>
      <c r="N71" s="101">
        <v>0.49586260679767097</v>
      </c>
      <c r="X71" s="101">
        <v>67.5</v>
      </c>
    </row>
    <row r="72" spans="1:24" s="101" customFormat="1" ht="12.75" hidden="1">
      <c r="A72" s="101">
        <v>1903</v>
      </c>
      <c r="B72" s="101">
        <v>129.66000366210938</v>
      </c>
      <c r="C72" s="101">
        <v>143.75999450683594</v>
      </c>
      <c r="D72" s="101">
        <v>8.231210708618164</v>
      </c>
      <c r="E72" s="101">
        <v>8.625991821289062</v>
      </c>
      <c r="F72" s="101">
        <v>18.654640709881967</v>
      </c>
      <c r="G72" s="101" t="s">
        <v>56</v>
      </c>
      <c r="H72" s="101">
        <v>-8.203986833826505</v>
      </c>
      <c r="I72" s="101">
        <v>53.95601682828287</v>
      </c>
      <c r="J72" s="101" t="s">
        <v>62</v>
      </c>
      <c r="K72" s="101">
        <v>0.8744741987902888</v>
      </c>
      <c r="L72" s="101">
        <v>0.26349130247096353</v>
      </c>
      <c r="M72" s="101">
        <v>0.20701977342747804</v>
      </c>
      <c r="N72" s="101">
        <v>0.0833276418845609</v>
      </c>
      <c r="O72" s="101">
        <v>0.03512082768760174</v>
      </c>
      <c r="P72" s="101">
        <v>0.007558778932765853</v>
      </c>
      <c r="Q72" s="101">
        <v>0.004274925780421654</v>
      </c>
      <c r="R72" s="101">
        <v>0.0012825744401496497</v>
      </c>
      <c r="S72" s="101">
        <v>0.00046078632387641324</v>
      </c>
      <c r="T72" s="101">
        <v>0.00011121329130662388</v>
      </c>
      <c r="U72" s="101">
        <v>9.348617442286332E-05</v>
      </c>
      <c r="V72" s="101">
        <v>4.759348444285473E-05</v>
      </c>
      <c r="W72" s="101">
        <v>2.8736015753121437E-05</v>
      </c>
      <c r="X72" s="101">
        <v>67.5</v>
      </c>
    </row>
    <row r="73" spans="1:24" s="101" customFormat="1" ht="12.75" hidden="1">
      <c r="A73" s="101">
        <v>1904</v>
      </c>
      <c r="B73" s="101">
        <v>115.72000122070312</v>
      </c>
      <c r="C73" s="101">
        <v>123.22000122070312</v>
      </c>
      <c r="D73" s="101">
        <v>8.680757522583008</v>
      </c>
      <c r="E73" s="101">
        <v>9.059812545776367</v>
      </c>
      <c r="F73" s="101">
        <v>22.622039067121957</v>
      </c>
      <c r="G73" s="101" t="s">
        <v>57</v>
      </c>
      <c r="H73" s="101">
        <v>13.786391887212275</v>
      </c>
      <c r="I73" s="101">
        <v>62.0063931079154</v>
      </c>
      <c r="J73" s="101" t="s">
        <v>60</v>
      </c>
      <c r="K73" s="101">
        <v>-0.38825969854499454</v>
      </c>
      <c r="L73" s="101">
        <v>0.001434187679434952</v>
      </c>
      <c r="M73" s="101">
        <v>0.09401783724963193</v>
      </c>
      <c r="N73" s="101">
        <v>-0.0008621250315339128</v>
      </c>
      <c r="O73" s="101">
        <v>-0.015252935480363237</v>
      </c>
      <c r="P73" s="101">
        <v>0.00016407807216779248</v>
      </c>
      <c r="Q73" s="101">
        <v>0.00204075835385421</v>
      </c>
      <c r="R73" s="101">
        <v>-6.930533651616385E-05</v>
      </c>
      <c r="S73" s="101">
        <v>-0.00017160819098984627</v>
      </c>
      <c r="T73" s="101">
        <v>1.1685850151092632E-05</v>
      </c>
      <c r="U73" s="101">
        <v>5.0991604321786515E-05</v>
      </c>
      <c r="V73" s="101">
        <v>-5.4704620550840634E-06</v>
      </c>
      <c r="W73" s="101">
        <v>-9.802534981065538E-06</v>
      </c>
      <c r="X73" s="101">
        <v>67.5</v>
      </c>
    </row>
    <row r="74" spans="1:24" s="101" customFormat="1" ht="12.75" hidden="1">
      <c r="A74" s="101">
        <v>1901</v>
      </c>
      <c r="B74" s="101">
        <v>99.9800033569336</v>
      </c>
      <c r="C74" s="101">
        <v>103.27999877929688</v>
      </c>
      <c r="D74" s="101">
        <v>8.84454345703125</v>
      </c>
      <c r="E74" s="101">
        <v>9.356446266174316</v>
      </c>
      <c r="F74" s="101">
        <v>16.592810211024528</v>
      </c>
      <c r="G74" s="101" t="s">
        <v>58</v>
      </c>
      <c r="H74" s="101">
        <v>12.12868801464682</v>
      </c>
      <c r="I74" s="101">
        <v>44.60869137158041</v>
      </c>
      <c r="J74" s="101" t="s">
        <v>61</v>
      </c>
      <c r="K74" s="101">
        <v>0.7835556973410808</v>
      </c>
      <c r="L74" s="101">
        <v>0.2634873992879829</v>
      </c>
      <c r="M74" s="101">
        <v>0.1844392389619575</v>
      </c>
      <c r="N74" s="101">
        <v>-0.08332318190318726</v>
      </c>
      <c r="O74" s="101">
        <v>0.0316357471334895</v>
      </c>
      <c r="P74" s="101">
        <v>0.007556997905296692</v>
      </c>
      <c r="Q74" s="101">
        <v>0.003756367363462731</v>
      </c>
      <c r="R74" s="101">
        <v>-0.001280700575800436</v>
      </c>
      <c r="S74" s="101">
        <v>0.0004276384747151866</v>
      </c>
      <c r="T74" s="101">
        <v>0.0001105976359127906</v>
      </c>
      <c r="U74" s="101">
        <v>7.835509617703489E-05</v>
      </c>
      <c r="V74" s="101">
        <v>-4.7278047826831224E-05</v>
      </c>
      <c r="W74" s="101">
        <v>2.7012384369185736E-05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1902</v>
      </c>
      <c r="B76" s="101">
        <v>106.28</v>
      </c>
      <c r="C76" s="101">
        <v>144.98</v>
      </c>
      <c r="D76" s="101">
        <v>8.48820105713136</v>
      </c>
      <c r="E76" s="101">
        <v>9.007444929323176</v>
      </c>
      <c r="F76" s="101">
        <v>17.081935101608348</v>
      </c>
      <c r="G76" s="101" t="s">
        <v>59</v>
      </c>
      <c r="H76" s="101">
        <v>9.084267665660924</v>
      </c>
      <c r="I76" s="101">
        <v>47.864267665660925</v>
      </c>
      <c r="J76" s="101" t="s">
        <v>73</v>
      </c>
      <c r="K76" s="101">
        <v>0.7807873189766549</v>
      </c>
      <c r="M76" s="101" t="s">
        <v>68</v>
      </c>
      <c r="N76" s="101">
        <v>0.4687411857423496</v>
      </c>
      <c r="X76" s="101">
        <v>67.5</v>
      </c>
    </row>
    <row r="77" spans="1:24" s="101" customFormat="1" ht="12.75" hidden="1">
      <c r="A77" s="101">
        <v>1903</v>
      </c>
      <c r="B77" s="101">
        <v>139.3000030517578</v>
      </c>
      <c r="C77" s="101">
        <v>151.5</v>
      </c>
      <c r="D77" s="101">
        <v>8.797552108764648</v>
      </c>
      <c r="E77" s="101">
        <v>8.905234336853027</v>
      </c>
      <c r="F77" s="101">
        <v>27.8919895404108</v>
      </c>
      <c r="G77" s="101" t="s">
        <v>56</v>
      </c>
      <c r="H77" s="101">
        <v>3.7109884550862944</v>
      </c>
      <c r="I77" s="101">
        <v>75.5109915068441</v>
      </c>
      <c r="J77" s="101" t="s">
        <v>62</v>
      </c>
      <c r="K77" s="101">
        <v>0.8251419074978016</v>
      </c>
      <c r="L77" s="101">
        <v>0.11625338816035816</v>
      </c>
      <c r="M77" s="101">
        <v>0.1953412493686702</v>
      </c>
      <c r="N77" s="101">
        <v>0.21706702215401796</v>
      </c>
      <c r="O77" s="101">
        <v>0.03313962081657892</v>
      </c>
      <c r="P77" s="101">
        <v>0.0033348803390872246</v>
      </c>
      <c r="Q77" s="101">
        <v>0.004033691449520603</v>
      </c>
      <c r="R77" s="101">
        <v>0.003341185753606707</v>
      </c>
      <c r="S77" s="101">
        <v>0.0004347654142834092</v>
      </c>
      <c r="T77" s="101">
        <v>4.9044274723832537E-05</v>
      </c>
      <c r="U77" s="101">
        <v>8.819393892620705E-05</v>
      </c>
      <c r="V77" s="101">
        <v>0.00012399049167136853</v>
      </c>
      <c r="W77" s="101">
        <v>2.711537562101641E-05</v>
      </c>
      <c r="X77" s="101">
        <v>67.5</v>
      </c>
    </row>
    <row r="78" spans="1:24" s="101" customFormat="1" ht="12.75" hidden="1">
      <c r="A78" s="101">
        <v>1904</v>
      </c>
      <c r="B78" s="101">
        <v>109.87999725341797</v>
      </c>
      <c r="C78" s="101">
        <v>140.3800048828125</v>
      </c>
      <c r="D78" s="101">
        <v>8.653122901916504</v>
      </c>
      <c r="E78" s="101">
        <v>8.899462699890137</v>
      </c>
      <c r="F78" s="101">
        <v>23.296068529776626</v>
      </c>
      <c r="G78" s="101" t="s">
        <v>57</v>
      </c>
      <c r="H78" s="101">
        <v>21.662093547277962</v>
      </c>
      <c r="I78" s="101">
        <v>64.04209080069593</v>
      </c>
      <c r="J78" s="101" t="s">
        <v>60</v>
      </c>
      <c r="K78" s="101">
        <v>-0.48116499436868587</v>
      </c>
      <c r="L78" s="101">
        <v>0.0006345128317067771</v>
      </c>
      <c r="M78" s="101">
        <v>0.11570619201589245</v>
      </c>
      <c r="N78" s="101">
        <v>-0.0022451682967767447</v>
      </c>
      <c r="O78" s="101">
        <v>-0.019032987417052127</v>
      </c>
      <c r="P78" s="101">
        <v>7.24935977449311E-05</v>
      </c>
      <c r="Q78" s="101">
        <v>0.0024738259212449903</v>
      </c>
      <c r="R78" s="101">
        <v>-0.00018049252519895413</v>
      </c>
      <c r="S78" s="101">
        <v>-0.00022505998821956773</v>
      </c>
      <c r="T78" s="101">
        <v>5.156487228799569E-06</v>
      </c>
      <c r="U78" s="101">
        <v>5.943406996969945E-05</v>
      </c>
      <c r="V78" s="101">
        <v>-1.4244672385630051E-05</v>
      </c>
      <c r="W78" s="101">
        <v>-1.3246243959627456E-05</v>
      </c>
      <c r="X78" s="101">
        <v>67.5</v>
      </c>
    </row>
    <row r="79" spans="1:24" s="101" customFormat="1" ht="12.75" hidden="1">
      <c r="A79" s="101">
        <v>1901</v>
      </c>
      <c r="B79" s="101">
        <v>99.26000213623047</v>
      </c>
      <c r="C79" s="101">
        <v>120.86000061035156</v>
      </c>
      <c r="D79" s="101">
        <v>8.705772399902344</v>
      </c>
      <c r="E79" s="101">
        <v>9.181792259216309</v>
      </c>
      <c r="F79" s="101">
        <v>19.350579690177707</v>
      </c>
      <c r="G79" s="101" t="s">
        <v>58</v>
      </c>
      <c r="H79" s="101">
        <v>21.090422082368818</v>
      </c>
      <c r="I79" s="101">
        <v>52.85042421859929</v>
      </c>
      <c r="J79" s="101" t="s">
        <v>61</v>
      </c>
      <c r="K79" s="101">
        <v>0.6703278419574208</v>
      </c>
      <c r="L79" s="101">
        <v>0.11625165655692525</v>
      </c>
      <c r="M79" s="101">
        <v>0.1573857707484842</v>
      </c>
      <c r="N79" s="101">
        <v>-0.2170554107276114</v>
      </c>
      <c r="O79" s="101">
        <v>0.02712894870519251</v>
      </c>
      <c r="P79" s="101">
        <v>0.0033340923134065315</v>
      </c>
      <c r="Q79" s="101">
        <v>0.0031860401788602723</v>
      </c>
      <c r="R79" s="101">
        <v>-0.0033363070434916093</v>
      </c>
      <c r="S79" s="101">
        <v>0.0003719797940206329</v>
      </c>
      <c r="T79" s="101">
        <v>4.877244634674363E-05</v>
      </c>
      <c r="U79" s="101">
        <v>6.515951342786723E-05</v>
      </c>
      <c r="V79" s="101">
        <v>-0.00012316952274622883</v>
      </c>
      <c r="W79" s="101">
        <v>2.365968334595466E-05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1902</v>
      </c>
      <c r="B81" s="101">
        <v>115.44</v>
      </c>
      <c r="C81" s="101">
        <v>125.74</v>
      </c>
      <c r="D81" s="101">
        <v>8.46858827474955</v>
      </c>
      <c r="E81" s="101">
        <v>8.993188963230294</v>
      </c>
      <c r="F81" s="101">
        <v>18.309166625362387</v>
      </c>
      <c r="G81" s="101" t="s">
        <v>59</v>
      </c>
      <c r="H81" s="101">
        <v>3.5016386081121667</v>
      </c>
      <c r="I81" s="101">
        <v>51.441638608112164</v>
      </c>
      <c r="J81" s="101" t="s">
        <v>73</v>
      </c>
      <c r="K81" s="101">
        <v>0.20179452721491817</v>
      </c>
      <c r="M81" s="101" t="s">
        <v>68</v>
      </c>
      <c r="N81" s="101">
        <v>0.12301762632259294</v>
      </c>
      <c r="X81" s="101">
        <v>67.5</v>
      </c>
    </row>
    <row r="82" spans="1:24" s="101" customFormat="1" ht="12.75" hidden="1">
      <c r="A82" s="101">
        <v>1903</v>
      </c>
      <c r="B82" s="101">
        <v>137.55999755859375</v>
      </c>
      <c r="C82" s="101">
        <v>141.55999755859375</v>
      </c>
      <c r="D82" s="101">
        <v>8.71645450592041</v>
      </c>
      <c r="E82" s="101">
        <v>8.828438758850098</v>
      </c>
      <c r="F82" s="101">
        <v>23.85150132815954</v>
      </c>
      <c r="G82" s="101" t="s">
        <v>56</v>
      </c>
      <c r="H82" s="101">
        <v>-4.891658697098094</v>
      </c>
      <c r="I82" s="101">
        <v>65.16833886149566</v>
      </c>
      <c r="J82" s="101" t="s">
        <v>62</v>
      </c>
      <c r="K82" s="101">
        <v>0.38989761070198603</v>
      </c>
      <c r="L82" s="101">
        <v>0.19866155743454236</v>
      </c>
      <c r="M82" s="101">
        <v>0.09230295310584169</v>
      </c>
      <c r="N82" s="101">
        <v>0.03881237819388916</v>
      </c>
      <c r="O82" s="101">
        <v>0.015659185579212427</v>
      </c>
      <c r="P82" s="101">
        <v>0.005698993742883121</v>
      </c>
      <c r="Q82" s="101">
        <v>0.0019060400465519647</v>
      </c>
      <c r="R82" s="101">
        <v>0.0005973951074984607</v>
      </c>
      <c r="S82" s="101">
        <v>0.00020545432780154124</v>
      </c>
      <c r="T82" s="101">
        <v>8.38550804665556E-05</v>
      </c>
      <c r="U82" s="101">
        <v>4.1681319849778034E-05</v>
      </c>
      <c r="V82" s="101">
        <v>2.216806352134036E-05</v>
      </c>
      <c r="W82" s="101">
        <v>1.281359213807698E-05</v>
      </c>
      <c r="X82" s="101">
        <v>67.5</v>
      </c>
    </row>
    <row r="83" spans="1:24" s="101" customFormat="1" ht="12.75" hidden="1">
      <c r="A83" s="101">
        <v>1904</v>
      </c>
      <c r="B83" s="101">
        <v>131.10000610351562</v>
      </c>
      <c r="C83" s="101">
        <v>126.0999984741211</v>
      </c>
      <c r="D83" s="101">
        <v>8.493946075439453</v>
      </c>
      <c r="E83" s="101">
        <v>8.824498176574707</v>
      </c>
      <c r="F83" s="101">
        <v>25.02401413092204</v>
      </c>
      <c r="G83" s="101" t="s">
        <v>57</v>
      </c>
      <c r="H83" s="101">
        <v>6.5439822978288475</v>
      </c>
      <c r="I83" s="101">
        <v>70.14398840134447</v>
      </c>
      <c r="J83" s="101" t="s">
        <v>60</v>
      </c>
      <c r="K83" s="101">
        <v>-0.11556713659651657</v>
      </c>
      <c r="L83" s="101">
        <v>0.001081170572367555</v>
      </c>
      <c r="M83" s="101">
        <v>0.02835926830229603</v>
      </c>
      <c r="N83" s="101">
        <v>-0.00040156221316592686</v>
      </c>
      <c r="O83" s="101">
        <v>-0.0044798580988066414</v>
      </c>
      <c r="P83" s="101">
        <v>0.00012368426232550083</v>
      </c>
      <c r="Q83" s="101">
        <v>0.00063302405587846</v>
      </c>
      <c r="R83" s="101">
        <v>-3.2278033454349586E-05</v>
      </c>
      <c r="S83" s="101">
        <v>-4.5335096692389954E-05</v>
      </c>
      <c r="T83" s="101">
        <v>8.807915155877586E-06</v>
      </c>
      <c r="U83" s="101">
        <v>1.6910383928252216E-05</v>
      </c>
      <c r="V83" s="101">
        <v>-2.5470768802954986E-06</v>
      </c>
      <c r="W83" s="101">
        <v>-2.4068223493988484E-06</v>
      </c>
      <c r="X83" s="101">
        <v>67.5</v>
      </c>
    </row>
    <row r="84" spans="1:24" s="101" customFormat="1" ht="12.75" hidden="1">
      <c r="A84" s="101">
        <v>1901</v>
      </c>
      <c r="B84" s="101">
        <v>119.0199966430664</v>
      </c>
      <c r="C84" s="101">
        <v>118.5199966430664</v>
      </c>
      <c r="D84" s="101">
        <v>8.433820724487305</v>
      </c>
      <c r="E84" s="101">
        <v>9.168971061706543</v>
      </c>
      <c r="F84" s="101">
        <v>19.952456068914977</v>
      </c>
      <c r="G84" s="101" t="s">
        <v>58</v>
      </c>
      <c r="H84" s="101">
        <v>4.778211673778728</v>
      </c>
      <c r="I84" s="101">
        <v>56.298208316845134</v>
      </c>
      <c r="J84" s="101" t="s">
        <v>61</v>
      </c>
      <c r="K84" s="101">
        <v>0.37237666920740287</v>
      </c>
      <c r="L84" s="101">
        <v>0.1986586153996635</v>
      </c>
      <c r="M84" s="101">
        <v>0.08783841445186495</v>
      </c>
      <c r="N84" s="101">
        <v>-0.038810300808605445</v>
      </c>
      <c r="O84" s="101">
        <v>0.01500469807822773</v>
      </c>
      <c r="P84" s="101">
        <v>0.005697651435870218</v>
      </c>
      <c r="Q84" s="101">
        <v>0.0017978512740877651</v>
      </c>
      <c r="R84" s="101">
        <v>-0.0005965224581014677</v>
      </c>
      <c r="S84" s="101">
        <v>0.00020039014401979657</v>
      </c>
      <c r="T84" s="101">
        <v>8.339121746718521E-05</v>
      </c>
      <c r="U84" s="101">
        <v>3.809686784787707E-05</v>
      </c>
      <c r="V84" s="101">
        <v>-2.2021249729569057E-05</v>
      </c>
      <c r="W84" s="101">
        <v>1.258552142977884E-05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11.0086006483255</v>
      </c>
      <c r="G85" s="102"/>
      <c r="H85" s="102"/>
      <c r="I85" s="115"/>
      <c r="J85" s="115" t="s">
        <v>158</v>
      </c>
      <c r="K85" s="102">
        <f>AVERAGE(K83,K78,K73,K68,K63,K58)</f>
        <v>-0.4346030224713844</v>
      </c>
      <c r="L85" s="102">
        <f>AVERAGE(L83,L78,L73,L68,L63,L58)</f>
        <v>0.0020953424071032435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27.8919895404108</v>
      </c>
      <c r="G86" s="102"/>
      <c r="H86" s="102"/>
      <c r="I86" s="115"/>
      <c r="J86" s="115" t="s">
        <v>159</v>
      </c>
      <c r="K86" s="102">
        <f>AVERAGE(K84,K79,K74,K69,K64,K59)</f>
        <v>0.7279483473266387</v>
      </c>
      <c r="L86" s="102">
        <f>AVERAGE(L84,L79,L74,L69,L64,L59)</f>
        <v>0.3849312806988405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0.27162688904461524</v>
      </c>
      <c r="L87" s="102">
        <f>ABS(L85/$H$33)</f>
        <v>0.005820395575286788</v>
      </c>
      <c r="M87" s="115" t="s">
        <v>111</v>
      </c>
      <c r="N87" s="102">
        <f>K87+L87+L88+K88</f>
        <v>0.9316363505831766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0.41360701552649926</v>
      </c>
      <c r="L88" s="102">
        <f>ABS(L86/$H$34)</f>
        <v>0.24058205043677527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1902</v>
      </c>
      <c r="B91" s="116">
        <v>94.42</v>
      </c>
      <c r="C91" s="116">
        <v>104.02</v>
      </c>
      <c r="D91" s="116">
        <v>8.656550469234274</v>
      </c>
      <c r="E91" s="116">
        <v>9.209447706809467</v>
      </c>
      <c r="F91" s="116">
        <v>15.821665982928158</v>
      </c>
      <c r="G91" s="116" t="s">
        <v>59</v>
      </c>
      <c r="H91" s="116">
        <v>16.52909559328787</v>
      </c>
      <c r="I91" s="116">
        <v>43.44909559328787</v>
      </c>
      <c r="J91" s="116" t="s">
        <v>73</v>
      </c>
      <c r="K91" s="116">
        <v>1.0373337317291538</v>
      </c>
      <c r="M91" s="116" t="s">
        <v>68</v>
      </c>
      <c r="N91" s="116">
        <v>0.8560852471274345</v>
      </c>
      <c r="X91" s="116">
        <v>67.5</v>
      </c>
    </row>
    <row r="92" spans="1:24" s="116" customFormat="1" ht="12.75">
      <c r="A92" s="116">
        <v>1903</v>
      </c>
      <c r="B92" s="116">
        <v>132.17999267578125</v>
      </c>
      <c r="C92" s="116">
        <v>151.5800018310547</v>
      </c>
      <c r="D92" s="116">
        <v>8.71070671081543</v>
      </c>
      <c r="E92" s="116">
        <v>8.813547134399414</v>
      </c>
      <c r="F92" s="116">
        <v>19.037625265434656</v>
      </c>
      <c r="G92" s="116" t="s">
        <v>56</v>
      </c>
      <c r="H92" s="116">
        <v>-12.641817215195942</v>
      </c>
      <c r="I92" s="116">
        <v>52.0381754605853</v>
      </c>
      <c r="J92" s="116" t="s">
        <v>62</v>
      </c>
      <c r="K92" s="116">
        <v>0.5318684307971586</v>
      </c>
      <c r="L92" s="116">
        <v>0.8549545232852673</v>
      </c>
      <c r="M92" s="116">
        <v>0.12591276232280893</v>
      </c>
      <c r="N92" s="116">
        <v>0.08113005921760583</v>
      </c>
      <c r="O92" s="116">
        <v>0.021361184152059964</v>
      </c>
      <c r="P92" s="116">
        <v>0.024525959259308235</v>
      </c>
      <c r="Q92" s="116">
        <v>0.0026000455835131584</v>
      </c>
      <c r="R92" s="116">
        <v>0.0012487374333288984</v>
      </c>
      <c r="S92" s="116">
        <v>0.00028029885362981403</v>
      </c>
      <c r="T92" s="116">
        <v>0.00036088731472862695</v>
      </c>
      <c r="U92" s="116">
        <v>5.685097904520719E-05</v>
      </c>
      <c r="V92" s="116">
        <v>4.6336220141335E-05</v>
      </c>
      <c r="W92" s="116">
        <v>1.748739649210572E-05</v>
      </c>
      <c r="X92" s="116">
        <v>67.5</v>
      </c>
    </row>
    <row r="93" spans="1:24" s="116" customFormat="1" ht="12.75">
      <c r="A93" s="116">
        <v>1901</v>
      </c>
      <c r="B93" s="116">
        <v>119.04000091552734</v>
      </c>
      <c r="C93" s="116">
        <v>110.04000091552734</v>
      </c>
      <c r="D93" s="116">
        <v>8.94762897491455</v>
      </c>
      <c r="E93" s="116">
        <v>9.542709350585938</v>
      </c>
      <c r="F93" s="116">
        <v>25.2865000098727</v>
      </c>
      <c r="G93" s="116" t="s">
        <v>57</v>
      </c>
      <c r="H93" s="116">
        <v>15.711765323901261</v>
      </c>
      <c r="I93" s="116">
        <v>67.2517662394286</v>
      </c>
      <c r="J93" s="116" t="s">
        <v>60</v>
      </c>
      <c r="K93" s="116">
        <v>0.03350132386048694</v>
      </c>
      <c r="L93" s="116">
        <v>0.004652449936404171</v>
      </c>
      <c r="M93" s="116">
        <v>-0.0065018423113159685</v>
      </c>
      <c r="N93" s="116">
        <v>-0.0008393892430248377</v>
      </c>
      <c r="O93" s="116">
        <v>0.0015750987382500356</v>
      </c>
      <c r="P93" s="116">
        <v>0.0005322313024280604</v>
      </c>
      <c r="Q93" s="116">
        <v>-6.605146143456952E-05</v>
      </c>
      <c r="R93" s="116">
        <v>-6.745368913868422E-05</v>
      </c>
      <c r="S93" s="116">
        <v>3.9526586916503076E-05</v>
      </c>
      <c r="T93" s="116">
        <v>3.7898318080875063E-05</v>
      </c>
      <c r="U93" s="116">
        <v>3.040318269238053E-06</v>
      </c>
      <c r="V93" s="116">
        <v>-5.319934225160357E-06</v>
      </c>
      <c r="W93" s="116">
        <v>3.0476411941269126E-06</v>
      </c>
      <c r="X93" s="116">
        <v>67.5</v>
      </c>
    </row>
    <row r="94" spans="1:24" s="116" customFormat="1" ht="12.75">
      <c r="A94" s="116">
        <v>1904</v>
      </c>
      <c r="B94" s="116">
        <v>112.69999694824219</v>
      </c>
      <c r="C94" s="116">
        <v>125.4000015258789</v>
      </c>
      <c r="D94" s="116">
        <v>8.517654418945312</v>
      </c>
      <c r="E94" s="116">
        <v>9.103243827819824</v>
      </c>
      <c r="F94" s="116">
        <v>16.598869823830725</v>
      </c>
      <c r="G94" s="116" t="s">
        <v>58</v>
      </c>
      <c r="H94" s="116">
        <v>1.1623832146350708</v>
      </c>
      <c r="I94" s="116">
        <v>46.36238016287725</v>
      </c>
      <c r="J94" s="116" t="s">
        <v>61</v>
      </c>
      <c r="K94" s="116">
        <v>0.5308122916608343</v>
      </c>
      <c r="L94" s="116">
        <v>0.8549418644536761</v>
      </c>
      <c r="M94" s="116">
        <v>0.12574478025874058</v>
      </c>
      <c r="N94" s="116">
        <v>-0.08112571684953497</v>
      </c>
      <c r="O94" s="116">
        <v>0.021303033876492353</v>
      </c>
      <c r="P94" s="116">
        <v>0.024520183674474443</v>
      </c>
      <c r="Q94" s="116">
        <v>0.00259920646367091</v>
      </c>
      <c r="R94" s="116">
        <v>-0.0012469142621762037</v>
      </c>
      <c r="S94" s="116">
        <v>0.00027749792120468223</v>
      </c>
      <c r="T94" s="116">
        <v>0.00035889186591323</v>
      </c>
      <c r="U94" s="116">
        <v>5.676962465280464E-05</v>
      </c>
      <c r="V94" s="116">
        <v>-4.602981204422007E-05</v>
      </c>
      <c r="W94" s="116">
        <v>1.7219782786782536E-05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1902</v>
      </c>
      <c r="B96" s="116">
        <v>88.1</v>
      </c>
      <c r="C96" s="116">
        <v>114</v>
      </c>
      <c r="D96" s="116">
        <v>8.705708027739044</v>
      </c>
      <c r="E96" s="116">
        <v>9.086154659318776</v>
      </c>
      <c r="F96" s="116">
        <v>16.329797959652943</v>
      </c>
      <c r="G96" s="116" t="s">
        <v>59</v>
      </c>
      <c r="H96" s="116">
        <v>23.979442597008386</v>
      </c>
      <c r="I96" s="116">
        <v>44.57944259700838</v>
      </c>
      <c r="J96" s="116" t="s">
        <v>73</v>
      </c>
      <c r="K96" s="116">
        <v>1.288085856908337</v>
      </c>
      <c r="M96" s="116" t="s">
        <v>68</v>
      </c>
      <c r="N96" s="116">
        <v>1.1785470799914974</v>
      </c>
      <c r="X96" s="116">
        <v>67.5</v>
      </c>
    </row>
    <row r="97" spans="1:24" s="116" customFormat="1" ht="12.75">
      <c r="A97" s="116">
        <v>1903</v>
      </c>
      <c r="B97" s="116">
        <v>133.05999755859375</v>
      </c>
      <c r="C97" s="116">
        <v>157.4600067138672</v>
      </c>
      <c r="D97" s="116">
        <v>8.612773895263672</v>
      </c>
      <c r="E97" s="116">
        <v>8.738753318786621</v>
      </c>
      <c r="F97" s="116">
        <v>20.816958557134903</v>
      </c>
      <c r="G97" s="116" t="s">
        <v>56</v>
      </c>
      <c r="H97" s="116">
        <v>-8.008986096048517</v>
      </c>
      <c r="I97" s="116">
        <v>57.55101146254524</v>
      </c>
      <c r="J97" s="116" t="s">
        <v>62</v>
      </c>
      <c r="K97" s="116">
        <v>0.3561221675398708</v>
      </c>
      <c r="L97" s="116">
        <v>1.0619021189752689</v>
      </c>
      <c r="M97" s="116">
        <v>0.08430722641592875</v>
      </c>
      <c r="N97" s="116">
        <v>0.1593022518811314</v>
      </c>
      <c r="O97" s="116">
        <v>0.014303011409394602</v>
      </c>
      <c r="P97" s="116">
        <v>0.030462560487782096</v>
      </c>
      <c r="Q97" s="116">
        <v>0.0017408174299759817</v>
      </c>
      <c r="R97" s="116">
        <v>0.0024520095972161014</v>
      </c>
      <c r="S97" s="116">
        <v>0.00018770063058560672</v>
      </c>
      <c r="T97" s="116">
        <v>0.00044823210612152597</v>
      </c>
      <c r="U97" s="116">
        <v>3.8047156749055044E-05</v>
      </c>
      <c r="V97" s="116">
        <v>9.098817607754456E-05</v>
      </c>
      <c r="W97" s="116">
        <v>1.1717878629819845E-05</v>
      </c>
      <c r="X97" s="116">
        <v>67.5</v>
      </c>
    </row>
    <row r="98" spans="1:24" s="116" customFormat="1" ht="12.75">
      <c r="A98" s="116">
        <v>1901</v>
      </c>
      <c r="B98" s="116">
        <v>109.72000122070312</v>
      </c>
      <c r="C98" s="116">
        <v>105.0199966430664</v>
      </c>
      <c r="D98" s="116">
        <v>8.804778099060059</v>
      </c>
      <c r="E98" s="116">
        <v>9.32827091217041</v>
      </c>
      <c r="F98" s="116">
        <v>24.345943810503403</v>
      </c>
      <c r="G98" s="116" t="s">
        <v>57</v>
      </c>
      <c r="H98" s="116">
        <v>23.555023205129004</v>
      </c>
      <c r="I98" s="116">
        <v>65.77502442583213</v>
      </c>
      <c r="J98" s="116" t="s">
        <v>60</v>
      </c>
      <c r="K98" s="116">
        <v>0.017707798279413253</v>
      </c>
      <c r="L98" s="116">
        <v>0.005779327903332803</v>
      </c>
      <c r="M98" s="116">
        <v>-0.0032341293131359005</v>
      </c>
      <c r="N98" s="116">
        <v>-0.0016478607479671645</v>
      </c>
      <c r="O98" s="116">
        <v>0.0008649152651654035</v>
      </c>
      <c r="P98" s="116">
        <v>0.0006611067056653858</v>
      </c>
      <c r="Q98" s="116">
        <v>-2.107129099070638E-05</v>
      </c>
      <c r="R98" s="116">
        <v>-0.00013243987234421898</v>
      </c>
      <c r="S98" s="116">
        <v>2.402527228417769E-05</v>
      </c>
      <c r="T98" s="116">
        <v>4.7071008976188727E-05</v>
      </c>
      <c r="U98" s="116">
        <v>2.5196572843557926E-06</v>
      </c>
      <c r="V98" s="116">
        <v>-1.0447556765204782E-05</v>
      </c>
      <c r="W98" s="116">
        <v>1.8960366237679674E-06</v>
      </c>
      <c r="X98" s="116">
        <v>67.5</v>
      </c>
    </row>
    <row r="99" spans="1:24" s="116" customFormat="1" ht="12.75">
      <c r="A99" s="116">
        <v>1904</v>
      </c>
      <c r="B99" s="116">
        <v>104.73999786376953</v>
      </c>
      <c r="C99" s="116">
        <v>133.94000244140625</v>
      </c>
      <c r="D99" s="116">
        <v>8.794683456420898</v>
      </c>
      <c r="E99" s="116">
        <v>9.1577730178833</v>
      </c>
      <c r="F99" s="116">
        <v>14.229749592654892</v>
      </c>
      <c r="G99" s="116" t="s">
        <v>58</v>
      </c>
      <c r="H99" s="116">
        <v>1.2403450017534823</v>
      </c>
      <c r="I99" s="116">
        <v>38.48034286552301</v>
      </c>
      <c r="J99" s="116" t="s">
        <v>61</v>
      </c>
      <c r="K99" s="116">
        <v>0.35568164430202387</v>
      </c>
      <c r="L99" s="116">
        <v>1.061886392065155</v>
      </c>
      <c r="M99" s="116">
        <v>0.08424517098049353</v>
      </c>
      <c r="N99" s="116">
        <v>-0.15929372871947828</v>
      </c>
      <c r="O99" s="116">
        <v>0.014276836377900955</v>
      </c>
      <c r="P99" s="116">
        <v>0.03045538588485635</v>
      </c>
      <c r="Q99" s="116">
        <v>0.0017406898992078305</v>
      </c>
      <c r="R99" s="116">
        <v>-0.002448430261423289</v>
      </c>
      <c r="S99" s="116">
        <v>0.00018615668941487307</v>
      </c>
      <c r="T99" s="116">
        <v>0.00044575367757552207</v>
      </c>
      <c r="U99" s="116">
        <v>3.796363343854955E-05</v>
      </c>
      <c r="V99" s="116">
        <v>-9.038637476719639E-05</v>
      </c>
      <c r="W99" s="116">
        <v>1.1563465082081546E-05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1902</v>
      </c>
      <c r="B101" s="116">
        <v>93.38</v>
      </c>
      <c r="C101" s="116">
        <v>106.38</v>
      </c>
      <c r="D101" s="116">
        <v>8.731495760191367</v>
      </c>
      <c r="E101" s="116">
        <v>9.135796970852276</v>
      </c>
      <c r="F101" s="116">
        <v>14.182145643221842</v>
      </c>
      <c r="G101" s="116" t="s">
        <v>59</v>
      </c>
      <c r="H101" s="116">
        <v>12.730701139821896</v>
      </c>
      <c r="I101" s="116">
        <v>38.61070113982189</v>
      </c>
      <c r="J101" s="116" t="s">
        <v>73</v>
      </c>
      <c r="K101" s="116">
        <v>1.9916801240495987</v>
      </c>
      <c r="M101" s="116" t="s">
        <v>68</v>
      </c>
      <c r="N101" s="116">
        <v>1.586109635502431</v>
      </c>
      <c r="X101" s="116">
        <v>67.5</v>
      </c>
    </row>
    <row r="102" spans="1:24" s="116" customFormat="1" ht="12.75">
      <c r="A102" s="116">
        <v>1903</v>
      </c>
      <c r="B102" s="116">
        <v>131.83999633789062</v>
      </c>
      <c r="C102" s="116">
        <v>147.24000549316406</v>
      </c>
      <c r="D102" s="116">
        <v>8.54611873626709</v>
      </c>
      <c r="E102" s="116">
        <v>8.921404838562012</v>
      </c>
      <c r="F102" s="116">
        <v>19.152166985337374</v>
      </c>
      <c r="G102" s="116" t="s">
        <v>56</v>
      </c>
      <c r="H102" s="116">
        <v>-10.981267589030395</v>
      </c>
      <c r="I102" s="116">
        <v>53.35872874886023</v>
      </c>
      <c r="J102" s="116" t="s">
        <v>62</v>
      </c>
      <c r="K102" s="116">
        <v>0.8225325894906123</v>
      </c>
      <c r="L102" s="116">
        <v>1.1222142945685514</v>
      </c>
      <c r="M102" s="116">
        <v>0.194723675404375</v>
      </c>
      <c r="N102" s="116">
        <v>0.12525989609040958</v>
      </c>
      <c r="O102" s="116">
        <v>0.033034868915530986</v>
      </c>
      <c r="P102" s="116">
        <v>0.03219277849724393</v>
      </c>
      <c r="Q102" s="116">
        <v>0.004021014633586484</v>
      </c>
      <c r="R102" s="116">
        <v>0.0019279883150822889</v>
      </c>
      <c r="S102" s="116">
        <v>0.00043338409991698195</v>
      </c>
      <c r="T102" s="116">
        <v>0.00047367266368193706</v>
      </c>
      <c r="U102" s="116">
        <v>8.789928157866592E-05</v>
      </c>
      <c r="V102" s="116">
        <v>7.153225709199871E-05</v>
      </c>
      <c r="W102" s="116">
        <v>2.7017097373934093E-05</v>
      </c>
      <c r="X102" s="116">
        <v>67.5</v>
      </c>
    </row>
    <row r="103" spans="1:24" s="116" customFormat="1" ht="12.75">
      <c r="A103" s="116">
        <v>1901</v>
      </c>
      <c r="B103" s="116">
        <v>82.58000183105469</v>
      </c>
      <c r="C103" s="116">
        <v>101.9800033569336</v>
      </c>
      <c r="D103" s="116">
        <v>9.02569580078125</v>
      </c>
      <c r="E103" s="116">
        <v>9.410394668579102</v>
      </c>
      <c r="F103" s="116">
        <v>17.88004612372249</v>
      </c>
      <c r="G103" s="116" t="s">
        <v>57</v>
      </c>
      <c r="H103" s="116">
        <v>31.990082928766704</v>
      </c>
      <c r="I103" s="116">
        <v>47.07008475982139</v>
      </c>
      <c r="J103" s="116" t="s">
        <v>60</v>
      </c>
      <c r="K103" s="116">
        <v>-0.7393599388033475</v>
      </c>
      <c r="L103" s="116">
        <v>0.006106986436644202</v>
      </c>
      <c r="M103" s="116">
        <v>0.17599245840286173</v>
      </c>
      <c r="N103" s="116">
        <v>-0.0012961358770691345</v>
      </c>
      <c r="O103" s="116">
        <v>-0.029536407819268064</v>
      </c>
      <c r="P103" s="116">
        <v>0.0006987522845113907</v>
      </c>
      <c r="Q103" s="116">
        <v>0.003678168197450839</v>
      </c>
      <c r="R103" s="116">
        <v>-0.00010417405520659782</v>
      </c>
      <c r="S103" s="116">
        <v>-0.00037346496175660047</v>
      </c>
      <c r="T103" s="116">
        <v>4.976192187702643E-05</v>
      </c>
      <c r="U103" s="116">
        <v>8.296900138211999E-05</v>
      </c>
      <c r="V103" s="116">
        <v>-8.22397238816809E-06</v>
      </c>
      <c r="W103" s="116">
        <v>-2.28044143689881E-05</v>
      </c>
      <c r="X103" s="116">
        <v>67.5</v>
      </c>
    </row>
    <row r="104" spans="1:24" s="116" customFormat="1" ht="12.75">
      <c r="A104" s="116">
        <v>1904</v>
      </c>
      <c r="B104" s="116">
        <v>108.54000091552734</v>
      </c>
      <c r="C104" s="116">
        <v>117.44000244140625</v>
      </c>
      <c r="D104" s="116">
        <v>8.65009593963623</v>
      </c>
      <c r="E104" s="116">
        <v>9.069517135620117</v>
      </c>
      <c r="F104" s="116">
        <v>14.311571329800216</v>
      </c>
      <c r="G104" s="116" t="s">
        <v>58</v>
      </c>
      <c r="H104" s="116">
        <v>-1.6852045886597011</v>
      </c>
      <c r="I104" s="116">
        <v>39.35479632686765</v>
      </c>
      <c r="J104" s="116" t="s">
        <v>61</v>
      </c>
      <c r="K104" s="116">
        <v>0.36042577830510736</v>
      </c>
      <c r="L104" s="116">
        <v>1.122197677617742</v>
      </c>
      <c r="M104" s="116">
        <v>0.08333045270671086</v>
      </c>
      <c r="N104" s="116">
        <v>-0.125253189980808</v>
      </c>
      <c r="O104" s="116">
        <v>0.014795376892806612</v>
      </c>
      <c r="P104" s="116">
        <v>0.032185194307592764</v>
      </c>
      <c r="Q104" s="116">
        <v>0.0016246960930518346</v>
      </c>
      <c r="R104" s="116">
        <v>-0.0019251718648774336</v>
      </c>
      <c r="S104" s="116">
        <v>0.00021987655718833126</v>
      </c>
      <c r="T104" s="116">
        <v>0.0004710515295067474</v>
      </c>
      <c r="U104" s="116">
        <v>2.9024619062088798E-05</v>
      </c>
      <c r="V104" s="116">
        <v>-7.105793469299857E-05</v>
      </c>
      <c r="W104" s="116">
        <v>1.4487312925457416E-05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1902</v>
      </c>
      <c r="B106" s="116">
        <v>98.34</v>
      </c>
      <c r="C106" s="116">
        <v>107.84</v>
      </c>
      <c r="D106" s="116">
        <v>8.734025416247714</v>
      </c>
      <c r="E106" s="116">
        <v>9.140499743081417</v>
      </c>
      <c r="F106" s="116">
        <v>16.1812949409689</v>
      </c>
      <c r="G106" s="116" t="s">
        <v>59</v>
      </c>
      <c r="H106" s="116">
        <v>13.20978825010608</v>
      </c>
      <c r="I106" s="116">
        <v>44.04978825010608</v>
      </c>
      <c r="J106" s="116" t="s">
        <v>73</v>
      </c>
      <c r="K106" s="116">
        <v>0.9788628837797573</v>
      </c>
      <c r="M106" s="116" t="s">
        <v>68</v>
      </c>
      <c r="N106" s="116">
        <v>0.8782256238965376</v>
      </c>
      <c r="X106" s="116">
        <v>67.5</v>
      </c>
    </row>
    <row r="107" spans="1:24" s="116" customFormat="1" ht="12.75">
      <c r="A107" s="116">
        <v>1903</v>
      </c>
      <c r="B107" s="116">
        <v>129.66000366210938</v>
      </c>
      <c r="C107" s="116">
        <v>143.75999450683594</v>
      </c>
      <c r="D107" s="116">
        <v>8.231210708618164</v>
      </c>
      <c r="E107" s="116">
        <v>8.625991821289062</v>
      </c>
      <c r="F107" s="116">
        <v>18.654640709881967</v>
      </c>
      <c r="G107" s="116" t="s">
        <v>56</v>
      </c>
      <c r="H107" s="116">
        <v>-8.203986833826505</v>
      </c>
      <c r="I107" s="116">
        <v>53.95601682828287</v>
      </c>
      <c r="J107" s="116" t="s">
        <v>62</v>
      </c>
      <c r="K107" s="116">
        <v>0.33516410655398615</v>
      </c>
      <c r="L107" s="116">
        <v>0.9231828673069989</v>
      </c>
      <c r="M107" s="116">
        <v>0.07934584517188369</v>
      </c>
      <c r="N107" s="116">
        <v>0.0841333814524239</v>
      </c>
      <c r="O107" s="116">
        <v>0.013461156193595938</v>
      </c>
      <c r="P107" s="116">
        <v>0.02648318179651484</v>
      </c>
      <c r="Q107" s="116">
        <v>0.001638477724970673</v>
      </c>
      <c r="R107" s="116">
        <v>0.001294972886601124</v>
      </c>
      <c r="S107" s="116">
        <v>0.00017658859918861792</v>
      </c>
      <c r="T107" s="116">
        <v>0.0003896726410143413</v>
      </c>
      <c r="U107" s="116">
        <v>3.580140152096186E-05</v>
      </c>
      <c r="V107" s="116">
        <v>4.804634804669824E-05</v>
      </c>
      <c r="W107" s="116">
        <v>1.1006069953022598E-05</v>
      </c>
      <c r="X107" s="116">
        <v>67.5</v>
      </c>
    </row>
    <row r="108" spans="1:24" s="116" customFormat="1" ht="12.75">
      <c r="A108" s="116">
        <v>1901</v>
      </c>
      <c r="B108" s="116">
        <v>99.9800033569336</v>
      </c>
      <c r="C108" s="116">
        <v>103.27999877929688</v>
      </c>
      <c r="D108" s="116">
        <v>8.84454345703125</v>
      </c>
      <c r="E108" s="116">
        <v>9.356446266174316</v>
      </c>
      <c r="F108" s="116">
        <v>19.95207134445298</v>
      </c>
      <c r="G108" s="116" t="s">
        <v>57</v>
      </c>
      <c r="H108" s="116">
        <v>21.159843149422663</v>
      </c>
      <c r="I108" s="116">
        <v>53.63984650635626</v>
      </c>
      <c r="J108" s="116" t="s">
        <v>60</v>
      </c>
      <c r="K108" s="116">
        <v>-0.3052398085753372</v>
      </c>
      <c r="L108" s="116">
        <v>0.0050237838084158</v>
      </c>
      <c r="M108" s="116">
        <v>0.07262959675373251</v>
      </c>
      <c r="N108" s="116">
        <v>-0.0008705396843981008</v>
      </c>
      <c r="O108" s="116">
        <v>-0.012198517904298404</v>
      </c>
      <c r="P108" s="116">
        <v>0.0005747802504831548</v>
      </c>
      <c r="Q108" s="116">
        <v>0.0015166152778767138</v>
      </c>
      <c r="R108" s="116">
        <v>-6.995976057730396E-05</v>
      </c>
      <c r="S108" s="116">
        <v>-0.00015459411340018698</v>
      </c>
      <c r="T108" s="116">
        <v>4.09307000416353E-05</v>
      </c>
      <c r="U108" s="116">
        <v>3.411047685176023E-05</v>
      </c>
      <c r="V108" s="116">
        <v>-5.521080494829672E-06</v>
      </c>
      <c r="W108" s="116">
        <v>-9.447050267402794E-06</v>
      </c>
      <c r="X108" s="116">
        <v>67.5</v>
      </c>
    </row>
    <row r="109" spans="1:24" s="116" customFormat="1" ht="12.75">
      <c r="A109" s="116">
        <v>1904</v>
      </c>
      <c r="B109" s="116">
        <v>115.72000122070312</v>
      </c>
      <c r="C109" s="116">
        <v>123.22000122070312</v>
      </c>
      <c r="D109" s="116">
        <v>8.680757522583008</v>
      </c>
      <c r="E109" s="116">
        <v>9.059812545776367</v>
      </c>
      <c r="F109" s="116">
        <v>15.901041527732772</v>
      </c>
      <c r="G109" s="116" t="s">
        <v>58</v>
      </c>
      <c r="H109" s="116">
        <v>-4.635679362340966</v>
      </c>
      <c r="I109" s="116">
        <v>43.58432185836215</v>
      </c>
      <c r="J109" s="116" t="s">
        <v>61</v>
      </c>
      <c r="K109" s="116">
        <v>0.13843279085181837</v>
      </c>
      <c r="L109" s="116">
        <v>0.9231691979726243</v>
      </c>
      <c r="M109" s="116">
        <v>0.031948471347323426</v>
      </c>
      <c r="N109" s="116">
        <v>-0.0841288775348688</v>
      </c>
      <c r="O109" s="116">
        <v>0.005692002020985021</v>
      </c>
      <c r="P109" s="116">
        <v>0.026476943662947762</v>
      </c>
      <c r="Q109" s="116">
        <v>0.0006200704428821055</v>
      </c>
      <c r="R109" s="116">
        <v>-0.0012930817487429068</v>
      </c>
      <c r="S109" s="116">
        <v>8.534748657932748E-05</v>
      </c>
      <c r="T109" s="116">
        <v>0.00038751702536687774</v>
      </c>
      <c r="U109" s="116">
        <v>1.0872705266430241E-05</v>
      </c>
      <c r="V109" s="116">
        <v>-4.7728075917577855E-05</v>
      </c>
      <c r="W109" s="116">
        <v>5.646841334409147E-06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1902</v>
      </c>
      <c r="B111" s="116">
        <v>106.28</v>
      </c>
      <c r="C111" s="116">
        <v>144.98</v>
      </c>
      <c r="D111" s="116">
        <v>8.48820105713136</v>
      </c>
      <c r="E111" s="116">
        <v>9.007444929323176</v>
      </c>
      <c r="F111" s="116">
        <v>20.381774255053696</v>
      </c>
      <c r="G111" s="116" t="s">
        <v>59</v>
      </c>
      <c r="H111" s="116">
        <v>18.330549398651748</v>
      </c>
      <c r="I111" s="116">
        <v>57.11054939865175</v>
      </c>
      <c r="J111" s="116" t="s">
        <v>73</v>
      </c>
      <c r="K111" s="116">
        <v>0.6268910473931429</v>
      </c>
      <c r="M111" s="116" t="s">
        <v>68</v>
      </c>
      <c r="N111" s="116">
        <v>0.5770028844041966</v>
      </c>
      <c r="X111" s="116">
        <v>67.5</v>
      </c>
    </row>
    <row r="112" spans="1:24" s="116" customFormat="1" ht="12.75">
      <c r="A112" s="116">
        <v>1903</v>
      </c>
      <c r="B112" s="116">
        <v>139.3000030517578</v>
      </c>
      <c r="C112" s="116">
        <v>151.5</v>
      </c>
      <c r="D112" s="116">
        <v>8.797552108764648</v>
      </c>
      <c r="E112" s="116">
        <v>8.905234336853027</v>
      </c>
      <c r="F112" s="116">
        <v>27.8919895404108</v>
      </c>
      <c r="G112" s="116" t="s">
        <v>56</v>
      </c>
      <c r="H112" s="116">
        <v>3.7109884550862944</v>
      </c>
      <c r="I112" s="116">
        <v>75.5109915068441</v>
      </c>
      <c r="J112" s="116" t="s">
        <v>62</v>
      </c>
      <c r="K112" s="116">
        <v>0.34488710753949026</v>
      </c>
      <c r="L112" s="116">
        <v>0.6733529637604609</v>
      </c>
      <c r="M112" s="116">
        <v>0.08164798189177688</v>
      </c>
      <c r="N112" s="116">
        <v>0.21747220462428568</v>
      </c>
      <c r="O112" s="116">
        <v>0.013851637419466874</v>
      </c>
      <c r="P112" s="116">
        <v>0.019316250016678665</v>
      </c>
      <c r="Q112" s="116">
        <v>0.001686004891029391</v>
      </c>
      <c r="R112" s="116">
        <v>0.003347421223971674</v>
      </c>
      <c r="S112" s="116">
        <v>0.00018168559997389582</v>
      </c>
      <c r="T112" s="116">
        <v>0.0002842015490926238</v>
      </c>
      <c r="U112" s="116">
        <v>3.6831807393711425E-05</v>
      </c>
      <c r="V112" s="116">
        <v>0.00012421675813225483</v>
      </c>
      <c r="W112" s="116">
        <v>1.1323871681249257E-05</v>
      </c>
      <c r="X112" s="116">
        <v>67.5</v>
      </c>
    </row>
    <row r="113" spans="1:24" s="116" customFormat="1" ht="12.75">
      <c r="A113" s="116">
        <v>1901</v>
      </c>
      <c r="B113" s="116">
        <v>99.26000213623047</v>
      </c>
      <c r="C113" s="116">
        <v>120.86000061035156</v>
      </c>
      <c r="D113" s="116">
        <v>8.705772399902344</v>
      </c>
      <c r="E113" s="116">
        <v>9.181792259216309</v>
      </c>
      <c r="F113" s="116">
        <v>21.40887132038817</v>
      </c>
      <c r="G113" s="116" t="s">
        <v>57</v>
      </c>
      <c r="H113" s="116">
        <v>26.712041050064776</v>
      </c>
      <c r="I113" s="116">
        <v>58.472043186295245</v>
      </c>
      <c r="J113" s="116" t="s">
        <v>60</v>
      </c>
      <c r="K113" s="116">
        <v>-0.3218902770952438</v>
      </c>
      <c r="L113" s="116">
        <v>0.003665886160611817</v>
      </c>
      <c r="M113" s="116">
        <v>0.07653216943108745</v>
      </c>
      <c r="N113" s="116">
        <v>-0.002249391555193179</v>
      </c>
      <c r="O113" s="116">
        <v>-0.012873477024193147</v>
      </c>
      <c r="P113" s="116">
        <v>0.00041931198057018143</v>
      </c>
      <c r="Q113" s="116">
        <v>0.0015952962591830678</v>
      </c>
      <c r="R113" s="116">
        <v>-0.00018081215069303287</v>
      </c>
      <c r="S113" s="116">
        <v>-0.00016392414811574848</v>
      </c>
      <c r="T113" s="116">
        <v>2.9851436932903693E-05</v>
      </c>
      <c r="U113" s="116">
        <v>3.568906389999464E-05</v>
      </c>
      <c r="V113" s="116">
        <v>-1.4268236487605316E-05</v>
      </c>
      <c r="W113" s="116">
        <v>-1.0041167161594397E-05</v>
      </c>
      <c r="X113" s="116">
        <v>67.5</v>
      </c>
    </row>
    <row r="114" spans="1:24" s="116" customFormat="1" ht="12.75">
      <c r="A114" s="116">
        <v>1904</v>
      </c>
      <c r="B114" s="116">
        <v>109.87999725341797</v>
      </c>
      <c r="C114" s="116">
        <v>140.3800048828125</v>
      </c>
      <c r="D114" s="116">
        <v>8.653122901916504</v>
      </c>
      <c r="E114" s="116">
        <v>8.899462699890137</v>
      </c>
      <c r="F114" s="116">
        <v>17.92543537035448</v>
      </c>
      <c r="G114" s="116" t="s">
        <v>58</v>
      </c>
      <c r="H114" s="116">
        <v>6.89794671223089</v>
      </c>
      <c r="I114" s="116">
        <v>49.27794396564886</v>
      </c>
      <c r="J114" s="116" t="s">
        <v>61</v>
      </c>
      <c r="K114" s="116">
        <v>0.12382958636167322</v>
      </c>
      <c r="L114" s="116">
        <v>0.6733429847289226</v>
      </c>
      <c r="M114" s="116">
        <v>0.02844679224747932</v>
      </c>
      <c r="N114" s="116">
        <v>-0.21746057118884474</v>
      </c>
      <c r="O114" s="116">
        <v>0.005112870867521113</v>
      </c>
      <c r="P114" s="116">
        <v>0.019311698324326342</v>
      </c>
      <c r="Q114" s="116">
        <v>0.0005455660711696966</v>
      </c>
      <c r="R114" s="116">
        <v>-0.0033425343404156344</v>
      </c>
      <c r="S114" s="116">
        <v>7.834877728720879E-05</v>
      </c>
      <c r="T114" s="116">
        <v>0.00028262946099033614</v>
      </c>
      <c r="U114" s="116">
        <v>9.10344735963001E-06</v>
      </c>
      <c r="V114" s="116">
        <v>-0.00012339457211895858</v>
      </c>
      <c r="W114" s="116">
        <v>5.234981555489687E-06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1902</v>
      </c>
      <c r="B116" s="116">
        <v>115.44</v>
      </c>
      <c r="C116" s="116">
        <v>125.74</v>
      </c>
      <c r="D116" s="116">
        <v>8.46858827474955</v>
      </c>
      <c r="E116" s="116">
        <v>8.993188963230294</v>
      </c>
      <c r="F116" s="116">
        <v>19.345889382629903</v>
      </c>
      <c r="G116" s="116" t="s">
        <v>59</v>
      </c>
      <c r="H116" s="116">
        <v>6.414426421309834</v>
      </c>
      <c r="I116" s="116">
        <v>54.35442642130983</v>
      </c>
      <c r="J116" s="116" t="s">
        <v>73</v>
      </c>
      <c r="K116" s="116">
        <v>0.3653971294234415</v>
      </c>
      <c r="M116" s="116" t="s">
        <v>68</v>
      </c>
      <c r="N116" s="116">
        <v>0.31925537177012037</v>
      </c>
      <c r="X116" s="116">
        <v>67.5</v>
      </c>
    </row>
    <row r="117" spans="1:24" s="116" customFormat="1" ht="12.75">
      <c r="A117" s="116">
        <v>1903</v>
      </c>
      <c r="B117" s="116">
        <v>137.55999755859375</v>
      </c>
      <c r="C117" s="116">
        <v>141.55999755859375</v>
      </c>
      <c r="D117" s="116">
        <v>8.71645450592041</v>
      </c>
      <c r="E117" s="116">
        <v>8.828438758850098</v>
      </c>
      <c r="F117" s="116">
        <v>23.85150132815954</v>
      </c>
      <c r="G117" s="116" t="s">
        <v>56</v>
      </c>
      <c r="H117" s="116">
        <v>-4.891658697098094</v>
      </c>
      <c r="I117" s="116">
        <v>65.16833886149566</v>
      </c>
      <c r="J117" s="116" t="s">
        <v>62</v>
      </c>
      <c r="K117" s="116">
        <v>0.24281322194418248</v>
      </c>
      <c r="L117" s="116">
        <v>0.5488421955973548</v>
      </c>
      <c r="M117" s="116">
        <v>0.057482920506229954</v>
      </c>
      <c r="N117" s="116">
        <v>0.03952195640726966</v>
      </c>
      <c r="O117" s="116">
        <v>0.009751967282697145</v>
      </c>
      <c r="P117" s="116">
        <v>0.015744541855998218</v>
      </c>
      <c r="Q117" s="116">
        <v>0.0011870258253119886</v>
      </c>
      <c r="R117" s="116">
        <v>0.0006083114608770593</v>
      </c>
      <c r="S117" s="116">
        <v>0.00012792607632774935</v>
      </c>
      <c r="T117" s="116">
        <v>0.00023166337081032443</v>
      </c>
      <c r="U117" s="116">
        <v>2.5944109406028847E-05</v>
      </c>
      <c r="V117" s="116">
        <v>2.2567449151140982E-05</v>
      </c>
      <c r="W117" s="116">
        <v>7.97191432027266E-06</v>
      </c>
      <c r="X117" s="116">
        <v>67.5</v>
      </c>
    </row>
    <row r="118" spans="1:24" s="116" customFormat="1" ht="12.75">
      <c r="A118" s="116">
        <v>1901</v>
      </c>
      <c r="B118" s="116">
        <v>119.0199966430664</v>
      </c>
      <c r="C118" s="116">
        <v>118.5199966430664</v>
      </c>
      <c r="D118" s="116">
        <v>8.433820724487305</v>
      </c>
      <c r="E118" s="116">
        <v>9.168971061706543</v>
      </c>
      <c r="F118" s="116">
        <v>22.75137180230533</v>
      </c>
      <c r="G118" s="116" t="s">
        <v>57</v>
      </c>
      <c r="H118" s="116">
        <v>12.675682565354748</v>
      </c>
      <c r="I118" s="116">
        <v>64.19567920842115</v>
      </c>
      <c r="J118" s="116" t="s">
        <v>60</v>
      </c>
      <c r="K118" s="116">
        <v>-0.24069865778875374</v>
      </c>
      <c r="L118" s="116">
        <v>0.0029865893520469224</v>
      </c>
      <c r="M118" s="116">
        <v>0.05706470371646381</v>
      </c>
      <c r="N118" s="116">
        <v>-0.00040901248612494183</v>
      </c>
      <c r="O118" s="116">
        <v>-0.00965259961738353</v>
      </c>
      <c r="P118" s="116">
        <v>0.000341720580822254</v>
      </c>
      <c r="Q118" s="116">
        <v>0.0011817386036994742</v>
      </c>
      <c r="R118" s="116">
        <v>-3.286769166411174E-05</v>
      </c>
      <c r="S118" s="116">
        <v>-0.00012509873117136835</v>
      </c>
      <c r="T118" s="116">
        <v>2.4335392269332454E-05</v>
      </c>
      <c r="U118" s="116">
        <v>2.5941300936122126E-05</v>
      </c>
      <c r="V118" s="116">
        <v>-2.5945744526908263E-06</v>
      </c>
      <c r="W118" s="116">
        <v>-7.734746084167018E-06</v>
      </c>
      <c r="X118" s="116">
        <v>67.5</v>
      </c>
    </row>
    <row r="119" spans="1:24" s="116" customFormat="1" ht="12.75">
      <c r="A119" s="116">
        <v>1904</v>
      </c>
      <c r="B119" s="116">
        <v>131.10000610351562</v>
      </c>
      <c r="C119" s="116">
        <v>126.0999984741211</v>
      </c>
      <c r="D119" s="116">
        <v>8.493946075439453</v>
      </c>
      <c r="E119" s="116">
        <v>8.824498176574707</v>
      </c>
      <c r="F119" s="116">
        <v>21.23222308494067</v>
      </c>
      <c r="G119" s="116" t="s">
        <v>58</v>
      </c>
      <c r="H119" s="116">
        <v>-4.084662081850411</v>
      </c>
      <c r="I119" s="116">
        <v>59.51534402166521</v>
      </c>
      <c r="J119" s="116" t="s">
        <v>61</v>
      </c>
      <c r="K119" s="116">
        <v>0.03197525433217438</v>
      </c>
      <c r="L119" s="116">
        <v>0.5488340695986058</v>
      </c>
      <c r="M119" s="116">
        <v>0.006921397234500654</v>
      </c>
      <c r="N119" s="116">
        <v>-0.039519839916734446</v>
      </c>
      <c r="O119" s="116">
        <v>0.00138859155595981</v>
      </c>
      <c r="P119" s="116">
        <v>0.0157408330560972</v>
      </c>
      <c r="Q119" s="116">
        <v>0.00011191149397637762</v>
      </c>
      <c r="R119" s="116">
        <v>-0.0006074228743462456</v>
      </c>
      <c r="S119" s="116">
        <v>2.6746746791467222E-05</v>
      </c>
      <c r="T119" s="116">
        <v>0.00023038165304185918</v>
      </c>
      <c r="U119" s="116">
        <v>3.817310748994522E-07</v>
      </c>
      <c r="V119" s="116">
        <v>-2.241780418771602E-05</v>
      </c>
      <c r="W119" s="116">
        <v>1.9300572383303277E-06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14.182145643221842</v>
      </c>
      <c r="G120" s="117"/>
      <c r="H120" s="117"/>
      <c r="I120" s="118"/>
      <c r="J120" s="118" t="s">
        <v>158</v>
      </c>
      <c r="K120" s="117">
        <f>AVERAGE(K118,K113,K108,K103,K98,K93)</f>
        <v>-0.25932992668713034</v>
      </c>
      <c r="L120" s="117">
        <f>AVERAGE(L118,L113,L108,L103,L98,L93)</f>
        <v>0.004702503932909286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27.8919895404108</v>
      </c>
      <c r="G121" s="117"/>
      <c r="H121" s="117"/>
      <c r="I121" s="118"/>
      <c r="J121" s="118" t="s">
        <v>159</v>
      </c>
      <c r="K121" s="117">
        <f>AVERAGE(K119,K114,K109,K104,K99,K94)</f>
        <v>0.25685955763560525</v>
      </c>
      <c r="L121" s="117">
        <f>AVERAGE(L119,L114,L109,L104,L99,L94)</f>
        <v>0.8640620310727876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0.16208120417945646</v>
      </c>
      <c r="L122" s="117">
        <f>ABS(L120/$H$33)</f>
        <v>0.013062510924748015</v>
      </c>
      <c r="M122" s="118" t="s">
        <v>111</v>
      </c>
      <c r="N122" s="117">
        <f>K122+L122+L123+K123</f>
        <v>0.8611254149994724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0.14594293047477572</v>
      </c>
      <c r="L123" s="117">
        <f>ABS(L121/$H$34)</f>
        <v>0.5400387694204922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1902</v>
      </c>
      <c r="B126" s="101">
        <v>94.42</v>
      </c>
      <c r="C126" s="101">
        <v>104.02</v>
      </c>
      <c r="D126" s="101">
        <v>8.656550469234274</v>
      </c>
      <c r="E126" s="101">
        <v>9.209447706809467</v>
      </c>
      <c r="F126" s="101">
        <v>13.258320574133922</v>
      </c>
      <c r="G126" s="101" t="s">
        <v>59</v>
      </c>
      <c r="H126" s="101">
        <v>9.489695328771361</v>
      </c>
      <c r="I126" s="101">
        <v>36.40969532877136</v>
      </c>
      <c r="J126" s="101" t="s">
        <v>73</v>
      </c>
      <c r="K126" s="101">
        <v>0.7582823420848296</v>
      </c>
      <c r="M126" s="101" t="s">
        <v>68</v>
      </c>
      <c r="N126" s="101">
        <v>0.40488600437727834</v>
      </c>
      <c r="X126" s="101">
        <v>67.5</v>
      </c>
    </row>
    <row r="127" spans="1:24" s="101" customFormat="1" ht="12.75" hidden="1">
      <c r="A127" s="101">
        <v>1904</v>
      </c>
      <c r="B127" s="101">
        <v>112.69999694824219</v>
      </c>
      <c r="C127" s="101">
        <v>125.4000015258789</v>
      </c>
      <c r="D127" s="101">
        <v>8.517654418945312</v>
      </c>
      <c r="E127" s="101">
        <v>9.103243827819824</v>
      </c>
      <c r="F127" s="101">
        <v>15.202433670779998</v>
      </c>
      <c r="G127" s="101" t="s">
        <v>56</v>
      </c>
      <c r="H127" s="101">
        <v>-2.738009070385118</v>
      </c>
      <c r="I127" s="101">
        <v>42.46198787785706</v>
      </c>
      <c r="J127" s="101" t="s">
        <v>62</v>
      </c>
      <c r="K127" s="101">
        <v>0.8365970951967303</v>
      </c>
      <c r="L127" s="101">
        <v>0.10784345942365131</v>
      </c>
      <c r="M127" s="101">
        <v>0.1980533151016724</v>
      </c>
      <c r="N127" s="101">
        <v>0.07984599380345597</v>
      </c>
      <c r="O127" s="101">
        <v>0.03359936695880867</v>
      </c>
      <c r="P127" s="101">
        <v>0.003093683617959751</v>
      </c>
      <c r="Q127" s="101">
        <v>0.0040897710158389194</v>
      </c>
      <c r="R127" s="101">
        <v>0.001229023731463638</v>
      </c>
      <c r="S127" s="101">
        <v>0.0004408288831677033</v>
      </c>
      <c r="T127" s="101">
        <v>4.550903077909879E-05</v>
      </c>
      <c r="U127" s="101">
        <v>8.944747421351729E-05</v>
      </c>
      <c r="V127" s="101">
        <v>4.5618601836217034E-05</v>
      </c>
      <c r="W127" s="101">
        <v>2.7491801788144834E-05</v>
      </c>
      <c r="X127" s="101">
        <v>67.5</v>
      </c>
    </row>
    <row r="128" spans="1:24" s="101" customFormat="1" ht="12.75" hidden="1">
      <c r="A128" s="101">
        <v>1903</v>
      </c>
      <c r="B128" s="101">
        <v>132.17999267578125</v>
      </c>
      <c r="C128" s="101">
        <v>151.5800018310547</v>
      </c>
      <c r="D128" s="101">
        <v>8.71070671081543</v>
      </c>
      <c r="E128" s="101">
        <v>8.813547134399414</v>
      </c>
      <c r="F128" s="101">
        <v>22.91958328961974</v>
      </c>
      <c r="G128" s="101" t="s">
        <v>57</v>
      </c>
      <c r="H128" s="101">
        <v>-2.030724183548415</v>
      </c>
      <c r="I128" s="101">
        <v>62.64926849223283</v>
      </c>
      <c r="J128" s="101" t="s">
        <v>60</v>
      </c>
      <c r="K128" s="101">
        <v>0.4458570796226875</v>
      </c>
      <c r="L128" s="101">
        <v>-0.0005860895136544107</v>
      </c>
      <c r="M128" s="101">
        <v>-0.10363888159242914</v>
      </c>
      <c r="N128" s="101">
        <v>-0.0008256409988480765</v>
      </c>
      <c r="O128" s="101">
        <v>0.018211990577934215</v>
      </c>
      <c r="P128" s="101">
        <v>-6.72108759595778E-05</v>
      </c>
      <c r="Q128" s="101">
        <v>-0.0020479258658217805</v>
      </c>
      <c r="R128" s="101">
        <v>-6.637114401063262E-05</v>
      </c>
      <c r="S128" s="101">
        <v>0.0002634161273700304</v>
      </c>
      <c r="T128" s="101">
        <v>-4.793855114553808E-06</v>
      </c>
      <c r="U128" s="101">
        <v>-3.8513675221986744E-05</v>
      </c>
      <c r="V128" s="101">
        <v>-5.232181363165377E-06</v>
      </c>
      <c r="W128" s="101">
        <v>1.714950381893395E-05</v>
      </c>
      <c r="X128" s="101">
        <v>67.5</v>
      </c>
    </row>
    <row r="129" spans="1:24" s="101" customFormat="1" ht="12.75" hidden="1">
      <c r="A129" s="101">
        <v>1901</v>
      </c>
      <c r="B129" s="101">
        <v>119.04000091552734</v>
      </c>
      <c r="C129" s="101">
        <v>110.04000091552734</v>
      </c>
      <c r="D129" s="101">
        <v>8.94762897491455</v>
      </c>
      <c r="E129" s="101">
        <v>9.542709350585938</v>
      </c>
      <c r="F129" s="101">
        <v>25.2865000098727</v>
      </c>
      <c r="G129" s="101" t="s">
        <v>58</v>
      </c>
      <c r="H129" s="101">
        <v>15.711765323901261</v>
      </c>
      <c r="I129" s="101">
        <v>67.2517662394286</v>
      </c>
      <c r="J129" s="101" t="s">
        <v>61</v>
      </c>
      <c r="K129" s="101">
        <v>0.7078885252933089</v>
      </c>
      <c r="L129" s="101">
        <v>-0.10784186682148408</v>
      </c>
      <c r="M129" s="101">
        <v>0.16877232547142554</v>
      </c>
      <c r="N129" s="101">
        <v>-0.07984172495257445</v>
      </c>
      <c r="O129" s="101">
        <v>0.028235453940426015</v>
      </c>
      <c r="P129" s="101">
        <v>-0.0030929534471416283</v>
      </c>
      <c r="Q129" s="101">
        <v>0.003540088503144267</v>
      </c>
      <c r="R129" s="101">
        <v>-0.001227230297761396</v>
      </c>
      <c r="S129" s="101">
        <v>0.00035347142469549145</v>
      </c>
      <c r="T129" s="101">
        <v>-4.5255837585814575E-05</v>
      </c>
      <c r="U129" s="101">
        <v>8.073132888831426E-05</v>
      </c>
      <c r="V129" s="101">
        <v>-4.5317558536115436E-05</v>
      </c>
      <c r="W129" s="101">
        <v>2.1487058531195315E-05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1902</v>
      </c>
      <c r="B131" s="101">
        <v>88.1</v>
      </c>
      <c r="C131" s="101">
        <v>114</v>
      </c>
      <c r="D131" s="101">
        <v>8.705708027739044</v>
      </c>
      <c r="E131" s="101">
        <v>9.086154659318776</v>
      </c>
      <c r="F131" s="101">
        <v>11.0086006483255</v>
      </c>
      <c r="G131" s="101" t="s">
        <v>59</v>
      </c>
      <c r="H131" s="101">
        <v>9.452869110074772</v>
      </c>
      <c r="I131" s="101">
        <v>30.052869110074763</v>
      </c>
      <c r="J131" s="101" t="s">
        <v>73</v>
      </c>
      <c r="K131" s="101">
        <v>0.7328868307004902</v>
      </c>
      <c r="M131" s="101" t="s">
        <v>68</v>
      </c>
      <c r="N131" s="101">
        <v>0.45761203313658394</v>
      </c>
      <c r="X131" s="101">
        <v>67.5</v>
      </c>
    </row>
    <row r="132" spans="1:24" s="101" customFormat="1" ht="12.75" hidden="1">
      <c r="A132" s="101">
        <v>1904</v>
      </c>
      <c r="B132" s="101">
        <v>104.73999786376953</v>
      </c>
      <c r="C132" s="101">
        <v>133.94000244140625</v>
      </c>
      <c r="D132" s="101">
        <v>8.794683456420898</v>
      </c>
      <c r="E132" s="101">
        <v>9.1577730178833</v>
      </c>
      <c r="F132" s="101">
        <v>15.732594961167571</v>
      </c>
      <c r="G132" s="101" t="s">
        <v>56</v>
      </c>
      <c r="H132" s="101">
        <v>5.304366274768846</v>
      </c>
      <c r="I132" s="101">
        <v>42.54436413853838</v>
      </c>
      <c r="J132" s="101" t="s">
        <v>62</v>
      </c>
      <c r="K132" s="101">
        <v>0.7516825263669966</v>
      </c>
      <c r="L132" s="101">
        <v>0.33133551458927735</v>
      </c>
      <c r="M132" s="101">
        <v>0.17795080910135852</v>
      </c>
      <c r="N132" s="101">
        <v>0.15933943721318214</v>
      </c>
      <c r="O132" s="101">
        <v>0.03018915382058264</v>
      </c>
      <c r="P132" s="101">
        <v>0.009505020324873478</v>
      </c>
      <c r="Q132" s="101">
        <v>0.0036745930365403782</v>
      </c>
      <c r="R132" s="101">
        <v>0.0024526449605075957</v>
      </c>
      <c r="S132" s="101">
        <v>0.00039607893513062274</v>
      </c>
      <c r="T132" s="101">
        <v>0.00013986140122106548</v>
      </c>
      <c r="U132" s="101">
        <v>8.036380988812772E-05</v>
      </c>
      <c r="V132" s="101">
        <v>9.10284542501554E-05</v>
      </c>
      <c r="W132" s="101">
        <v>2.4704559568712617E-05</v>
      </c>
      <c r="X132" s="101">
        <v>67.5</v>
      </c>
    </row>
    <row r="133" spans="1:24" s="101" customFormat="1" ht="12.75" hidden="1">
      <c r="A133" s="101">
        <v>1903</v>
      </c>
      <c r="B133" s="101">
        <v>133.05999755859375</v>
      </c>
      <c r="C133" s="101">
        <v>157.4600067138672</v>
      </c>
      <c r="D133" s="101">
        <v>8.612773895263672</v>
      </c>
      <c r="E133" s="101">
        <v>8.738753318786621</v>
      </c>
      <c r="F133" s="101">
        <v>24.604783610077718</v>
      </c>
      <c r="G133" s="101" t="s">
        <v>57</v>
      </c>
      <c r="H133" s="101">
        <v>2.462916532844986</v>
      </c>
      <c r="I133" s="101">
        <v>68.02291409143874</v>
      </c>
      <c r="J133" s="101" t="s">
        <v>60</v>
      </c>
      <c r="K133" s="101">
        <v>0.27157761934420416</v>
      </c>
      <c r="L133" s="101">
        <v>-0.001801285454242549</v>
      </c>
      <c r="M133" s="101">
        <v>-0.0624018431944734</v>
      </c>
      <c r="N133" s="101">
        <v>-0.0016477204850549952</v>
      </c>
      <c r="O133" s="101">
        <v>0.011210053887983622</v>
      </c>
      <c r="P133" s="101">
        <v>-0.0002062819181530345</v>
      </c>
      <c r="Q133" s="101">
        <v>-0.0011978170269637274</v>
      </c>
      <c r="R133" s="101">
        <v>-0.00013246651790234894</v>
      </c>
      <c r="S133" s="101">
        <v>0.00017159020601085467</v>
      </c>
      <c r="T133" s="101">
        <v>-1.4700515106337918E-05</v>
      </c>
      <c r="U133" s="101">
        <v>-2.009777332156861E-05</v>
      </c>
      <c r="V133" s="101">
        <v>-1.0449235281965393E-05</v>
      </c>
      <c r="W133" s="101">
        <v>1.1435077038202477E-05</v>
      </c>
      <c r="X133" s="101">
        <v>67.5</v>
      </c>
    </row>
    <row r="134" spans="1:24" s="101" customFormat="1" ht="12.75" hidden="1">
      <c r="A134" s="101">
        <v>1901</v>
      </c>
      <c r="B134" s="101">
        <v>109.72000122070312</v>
      </c>
      <c r="C134" s="101">
        <v>105.0199966430664</v>
      </c>
      <c r="D134" s="101">
        <v>8.804778099060059</v>
      </c>
      <c r="E134" s="101">
        <v>9.32827091217041</v>
      </c>
      <c r="F134" s="101">
        <v>24.345943810503403</v>
      </c>
      <c r="G134" s="101" t="s">
        <v>58</v>
      </c>
      <c r="H134" s="101">
        <v>23.555023205129004</v>
      </c>
      <c r="I134" s="101">
        <v>65.77502442583213</v>
      </c>
      <c r="J134" s="101" t="s">
        <v>61</v>
      </c>
      <c r="K134" s="101">
        <v>0.7009081374308656</v>
      </c>
      <c r="L134" s="101">
        <v>-0.33133061826347043</v>
      </c>
      <c r="M134" s="101">
        <v>0.16665083385858137</v>
      </c>
      <c r="N134" s="101">
        <v>-0.15933091749129152</v>
      </c>
      <c r="O134" s="101">
        <v>0.028030692111171686</v>
      </c>
      <c r="P134" s="101">
        <v>-0.00950278165310037</v>
      </c>
      <c r="Q134" s="101">
        <v>0.003473883756562216</v>
      </c>
      <c r="R134" s="101">
        <v>-0.002449065112229181</v>
      </c>
      <c r="S134" s="101">
        <v>0.0003569808455020528</v>
      </c>
      <c r="T134" s="101">
        <v>-0.00013908668666385071</v>
      </c>
      <c r="U134" s="101">
        <v>7.781016287895803E-05</v>
      </c>
      <c r="V134" s="101">
        <v>-9.042672705121404E-05</v>
      </c>
      <c r="W134" s="101">
        <v>2.1898727739630093E-05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1902</v>
      </c>
      <c r="B136" s="101">
        <v>93.38</v>
      </c>
      <c r="C136" s="101">
        <v>106.38</v>
      </c>
      <c r="D136" s="101">
        <v>8.731495760191367</v>
      </c>
      <c r="E136" s="101">
        <v>9.135796970852276</v>
      </c>
      <c r="F136" s="101">
        <v>11.498288294674804</v>
      </c>
      <c r="G136" s="101" t="s">
        <v>59</v>
      </c>
      <c r="H136" s="101">
        <v>5.423935535127171</v>
      </c>
      <c r="I136" s="101">
        <v>31.30393553512717</v>
      </c>
      <c r="J136" s="101" t="s">
        <v>73</v>
      </c>
      <c r="K136" s="101">
        <v>2.1951859516254535</v>
      </c>
      <c r="M136" s="101" t="s">
        <v>68</v>
      </c>
      <c r="N136" s="101">
        <v>1.3217815345781077</v>
      </c>
      <c r="X136" s="101">
        <v>67.5</v>
      </c>
    </row>
    <row r="137" spans="1:24" s="101" customFormat="1" ht="12.75" hidden="1">
      <c r="A137" s="101">
        <v>1904</v>
      </c>
      <c r="B137" s="101">
        <v>108.54000091552734</v>
      </c>
      <c r="C137" s="101">
        <v>117.44000244140625</v>
      </c>
      <c r="D137" s="101">
        <v>8.65009593963623</v>
      </c>
      <c r="E137" s="101">
        <v>9.069517135620117</v>
      </c>
      <c r="F137" s="101">
        <v>14.929149858520612</v>
      </c>
      <c r="G137" s="101" t="s">
        <v>56</v>
      </c>
      <c r="H137" s="101">
        <v>0.013048989060962413</v>
      </c>
      <c r="I137" s="101">
        <v>41.05304990458831</v>
      </c>
      <c r="J137" s="101" t="s">
        <v>62</v>
      </c>
      <c r="K137" s="101">
        <v>1.2995062443619732</v>
      </c>
      <c r="L137" s="101">
        <v>0.6270199548076062</v>
      </c>
      <c r="M137" s="101">
        <v>0.3076408516331909</v>
      </c>
      <c r="N137" s="101">
        <v>0.12482198646906323</v>
      </c>
      <c r="O137" s="101">
        <v>0.05219074130198012</v>
      </c>
      <c r="P137" s="101">
        <v>0.017987199522293534</v>
      </c>
      <c r="Q137" s="101">
        <v>0.0063527499020036345</v>
      </c>
      <c r="R137" s="101">
        <v>0.001921326040406161</v>
      </c>
      <c r="S137" s="101">
        <v>0.000684729082330767</v>
      </c>
      <c r="T137" s="101">
        <v>0.0002646595119751815</v>
      </c>
      <c r="U137" s="101">
        <v>0.0001389450138672501</v>
      </c>
      <c r="V137" s="101">
        <v>7.131685838000266E-05</v>
      </c>
      <c r="W137" s="101">
        <v>4.27003861084063E-05</v>
      </c>
      <c r="X137" s="101">
        <v>67.5</v>
      </c>
    </row>
    <row r="138" spans="1:24" s="101" customFormat="1" ht="12.75" hidden="1">
      <c r="A138" s="101">
        <v>1903</v>
      </c>
      <c r="B138" s="101">
        <v>131.83999633789062</v>
      </c>
      <c r="C138" s="101">
        <v>147.24000549316406</v>
      </c>
      <c r="D138" s="101">
        <v>8.54611873626709</v>
      </c>
      <c r="E138" s="101">
        <v>8.921404838562012</v>
      </c>
      <c r="F138" s="101">
        <v>21.12496310920906</v>
      </c>
      <c r="G138" s="101" t="s">
        <v>57</v>
      </c>
      <c r="H138" s="101">
        <v>-5.484976055489454</v>
      </c>
      <c r="I138" s="101">
        <v>58.85502028240117</v>
      </c>
      <c r="J138" s="101" t="s">
        <v>60</v>
      </c>
      <c r="K138" s="101">
        <v>0.42436182293274705</v>
      </c>
      <c r="L138" s="101">
        <v>-0.0034106107334125934</v>
      </c>
      <c r="M138" s="101">
        <v>-0.09715031082019504</v>
      </c>
      <c r="N138" s="101">
        <v>-0.0012906838963215915</v>
      </c>
      <c r="O138" s="101">
        <v>0.017574285124666862</v>
      </c>
      <c r="P138" s="101">
        <v>-0.0003904216277378856</v>
      </c>
      <c r="Q138" s="101">
        <v>-0.0018472581432628402</v>
      </c>
      <c r="R138" s="101">
        <v>-0.0001037723348600186</v>
      </c>
      <c r="S138" s="101">
        <v>0.00027358619507648115</v>
      </c>
      <c r="T138" s="101">
        <v>-2.7811857522347352E-05</v>
      </c>
      <c r="U138" s="101">
        <v>-2.972978124090777E-05</v>
      </c>
      <c r="V138" s="101">
        <v>-8.183638068407993E-06</v>
      </c>
      <c r="W138" s="101">
        <v>1.8349236331563155E-05</v>
      </c>
      <c r="X138" s="101">
        <v>67.5</v>
      </c>
    </row>
    <row r="139" spans="1:24" s="101" customFormat="1" ht="12.75" hidden="1">
      <c r="A139" s="101">
        <v>1901</v>
      </c>
      <c r="B139" s="101">
        <v>82.58000183105469</v>
      </c>
      <c r="C139" s="101">
        <v>101.9800033569336</v>
      </c>
      <c r="D139" s="101">
        <v>9.02569580078125</v>
      </c>
      <c r="E139" s="101">
        <v>9.410394668579102</v>
      </c>
      <c r="F139" s="101">
        <v>17.88004612372249</v>
      </c>
      <c r="G139" s="101" t="s">
        <v>58</v>
      </c>
      <c r="H139" s="101">
        <v>31.990082928766704</v>
      </c>
      <c r="I139" s="101">
        <v>47.07008475982139</v>
      </c>
      <c r="J139" s="101" t="s">
        <v>61</v>
      </c>
      <c r="K139" s="101">
        <v>1.2282644350354512</v>
      </c>
      <c r="L139" s="101">
        <v>-0.6270106789053578</v>
      </c>
      <c r="M139" s="101">
        <v>0.2918984595730756</v>
      </c>
      <c r="N139" s="101">
        <v>-0.12481531332798383</v>
      </c>
      <c r="O139" s="101">
        <v>0.04914283243777394</v>
      </c>
      <c r="P139" s="101">
        <v>-0.017982961869708537</v>
      </c>
      <c r="Q139" s="101">
        <v>0.006078245525606572</v>
      </c>
      <c r="R139" s="101">
        <v>-0.0019185215808169885</v>
      </c>
      <c r="S139" s="101">
        <v>0.0006276977856047509</v>
      </c>
      <c r="T139" s="101">
        <v>-0.00026319414480587873</v>
      </c>
      <c r="U139" s="101">
        <v>0.00013572714167010993</v>
      </c>
      <c r="V139" s="101">
        <v>-7.084576456753544E-05</v>
      </c>
      <c r="W139" s="101">
        <v>3.855682170323976E-05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1902</v>
      </c>
      <c r="B141" s="101">
        <v>98.34</v>
      </c>
      <c r="C141" s="101">
        <v>107.84</v>
      </c>
      <c r="D141" s="101">
        <v>8.734025416247714</v>
      </c>
      <c r="E141" s="101">
        <v>9.140499743081417</v>
      </c>
      <c r="F141" s="101">
        <v>12.655856572596889</v>
      </c>
      <c r="G141" s="101" t="s">
        <v>59</v>
      </c>
      <c r="H141" s="101">
        <v>3.6126074198870697</v>
      </c>
      <c r="I141" s="101">
        <v>34.45260741988707</v>
      </c>
      <c r="J141" s="101" t="s">
        <v>73</v>
      </c>
      <c r="K141" s="101">
        <v>1.0174519567085591</v>
      </c>
      <c r="M141" s="101" t="s">
        <v>68</v>
      </c>
      <c r="N141" s="101">
        <v>0.5722056313217602</v>
      </c>
      <c r="X141" s="101">
        <v>67.5</v>
      </c>
    </row>
    <row r="142" spans="1:24" s="101" customFormat="1" ht="12.75" hidden="1">
      <c r="A142" s="101">
        <v>1904</v>
      </c>
      <c r="B142" s="101">
        <v>115.72000122070312</v>
      </c>
      <c r="C142" s="101">
        <v>123.22000122070312</v>
      </c>
      <c r="D142" s="101">
        <v>8.680757522583008</v>
      </c>
      <c r="E142" s="101">
        <v>9.059812545776367</v>
      </c>
      <c r="F142" s="101">
        <v>16.574275708782498</v>
      </c>
      <c r="G142" s="101" t="s">
        <v>56</v>
      </c>
      <c r="H142" s="101">
        <v>-2.7903628035642214</v>
      </c>
      <c r="I142" s="101">
        <v>45.429638417138904</v>
      </c>
      <c r="J142" s="101" t="s">
        <v>62</v>
      </c>
      <c r="K142" s="101">
        <v>0.9339372730681236</v>
      </c>
      <c r="L142" s="101">
        <v>0.2961524549733368</v>
      </c>
      <c r="M142" s="101">
        <v>0.22109716209519323</v>
      </c>
      <c r="N142" s="101">
        <v>0.0843860442433161</v>
      </c>
      <c r="O142" s="101">
        <v>0.03750881664288523</v>
      </c>
      <c r="P142" s="101">
        <v>0.008495646580846115</v>
      </c>
      <c r="Q142" s="101">
        <v>0.004565635512405753</v>
      </c>
      <c r="R142" s="101">
        <v>0.0012989011231861198</v>
      </c>
      <c r="S142" s="101">
        <v>0.0004921120262620268</v>
      </c>
      <c r="T142" s="101">
        <v>0.00012500296829855872</v>
      </c>
      <c r="U142" s="101">
        <v>9.985803120913055E-05</v>
      </c>
      <c r="V142" s="101">
        <v>4.8211034103783745E-05</v>
      </c>
      <c r="W142" s="101">
        <v>3.068980037783854E-05</v>
      </c>
      <c r="X142" s="101">
        <v>67.5</v>
      </c>
    </row>
    <row r="143" spans="1:24" s="101" customFormat="1" ht="12.75" hidden="1">
      <c r="A143" s="101">
        <v>1903</v>
      </c>
      <c r="B143" s="101">
        <v>129.66000366210938</v>
      </c>
      <c r="C143" s="101">
        <v>143.75999450683594</v>
      </c>
      <c r="D143" s="101">
        <v>8.231210708618164</v>
      </c>
      <c r="E143" s="101">
        <v>8.625991821289062</v>
      </c>
      <c r="F143" s="101">
        <v>21.357066358183182</v>
      </c>
      <c r="G143" s="101" t="s">
        <v>57</v>
      </c>
      <c r="H143" s="101">
        <v>-0.38758736387143244</v>
      </c>
      <c r="I143" s="101">
        <v>61.77241629823794</v>
      </c>
      <c r="J143" s="101" t="s">
        <v>60</v>
      </c>
      <c r="K143" s="101">
        <v>0.15743875821125916</v>
      </c>
      <c r="L143" s="101">
        <v>-0.001610746348253535</v>
      </c>
      <c r="M143" s="101">
        <v>-0.03479194200504788</v>
      </c>
      <c r="N143" s="101">
        <v>-0.000872680608791708</v>
      </c>
      <c r="O143" s="101">
        <v>0.006721463505025926</v>
      </c>
      <c r="P143" s="101">
        <v>-0.0001844057572944962</v>
      </c>
      <c r="Q143" s="101">
        <v>-0.0005998702153687042</v>
      </c>
      <c r="R143" s="101">
        <v>-7.016276824772253E-05</v>
      </c>
      <c r="S143" s="101">
        <v>0.00012068198454448365</v>
      </c>
      <c r="T143" s="101">
        <v>-1.3136356114067213E-05</v>
      </c>
      <c r="U143" s="101">
        <v>-5.23036068219879E-06</v>
      </c>
      <c r="V143" s="101">
        <v>-5.533976030690599E-06</v>
      </c>
      <c r="W143" s="101">
        <v>8.509959768012003E-06</v>
      </c>
      <c r="X143" s="101">
        <v>67.5</v>
      </c>
    </row>
    <row r="144" spans="1:24" s="101" customFormat="1" ht="12.75" hidden="1">
      <c r="A144" s="101">
        <v>1901</v>
      </c>
      <c r="B144" s="101">
        <v>99.9800033569336</v>
      </c>
      <c r="C144" s="101">
        <v>103.27999877929688</v>
      </c>
      <c r="D144" s="101">
        <v>8.84454345703125</v>
      </c>
      <c r="E144" s="101">
        <v>9.356446266174316</v>
      </c>
      <c r="F144" s="101">
        <v>19.95207134445298</v>
      </c>
      <c r="G144" s="101" t="s">
        <v>58</v>
      </c>
      <c r="H144" s="101">
        <v>21.159843149422663</v>
      </c>
      <c r="I144" s="101">
        <v>53.63984650635626</v>
      </c>
      <c r="J144" s="101" t="s">
        <v>61</v>
      </c>
      <c r="K144" s="101">
        <v>0.9205714895861263</v>
      </c>
      <c r="L144" s="101">
        <v>-0.29614807458927683</v>
      </c>
      <c r="M144" s="101">
        <v>0.21834256538308222</v>
      </c>
      <c r="N144" s="101">
        <v>-0.08438153169734441</v>
      </c>
      <c r="O144" s="101">
        <v>0.036901670074675326</v>
      </c>
      <c r="P144" s="101">
        <v>-0.008493644997485998</v>
      </c>
      <c r="Q144" s="101">
        <v>0.004526056048797236</v>
      </c>
      <c r="R144" s="101">
        <v>-0.0012970047470098095</v>
      </c>
      <c r="S144" s="101">
        <v>0.0004770850081464757</v>
      </c>
      <c r="T144" s="101">
        <v>-0.00012431081301115718</v>
      </c>
      <c r="U144" s="101">
        <v>9.972095930193311E-05</v>
      </c>
      <c r="V144" s="101">
        <v>-4.789236806264586E-05</v>
      </c>
      <c r="W144" s="101">
        <v>2.9486343143536733E-05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1902</v>
      </c>
      <c r="B146" s="101">
        <v>106.28</v>
      </c>
      <c r="C146" s="101">
        <v>144.98</v>
      </c>
      <c r="D146" s="101">
        <v>8.48820105713136</v>
      </c>
      <c r="E146" s="101">
        <v>9.007444929323176</v>
      </c>
      <c r="F146" s="101">
        <v>17.081935101608348</v>
      </c>
      <c r="G146" s="101" t="s">
        <v>59</v>
      </c>
      <c r="H146" s="101">
        <v>9.084267665660924</v>
      </c>
      <c r="I146" s="101">
        <v>47.864267665660925</v>
      </c>
      <c r="J146" s="101" t="s">
        <v>73</v>
      </c>
      <c r="K146" s="101">
        <v>0.7297114822838479</v>
      </c>
      <c r="M146" s="101" t="s">
        <v>68</v>
      </c>
      <c r="N146" s="101">
        <v>0.6405164318468346</v>
      </c>
      <c r="X146" s="101">
        <v>67.5</v>
      </c>
    </row>
    <row r="147" spans="1:24" s="101" customFormat="1" ht="12.75" hidden="1">
      <c r="A147" s="101">
        <v>1904</v>
      </c>
      <c r="B147" s="101">
        <v>109.87999725341797</v>
      </c>
      <c r="C147" s="101">
        <v>140.3800048828125</v>
      </c>
      <c r="D147" s="101">
        <v>8.653122901916504</v>
      </c>
      <c r="E147" s="101">
        <v>8.899462699890137</v>
      </c>
      <c r="F147" s="101">
        <v>22.221556777433666</v>
      </c>
      <c r="G147" s="101" t="s">
        <v>56</v>
      </c>
      <c r="H147" s="101">
        <v>18.708205464316414</v>
      </c>
      <c r="I147" s="101">
        <v>61.08820271773438</v>
      </c>
      <c r="J147" s="101" t="s">
        <v>62</v>
      </c>
      <c r="K147" s="101">
        <v>0.43878435065060245</v>
      </c>
      <c r="L147" s="101">
        <v>0.6918819427123969</v>
      </c>
      <c r="M147" s="101">
        <v>0.10387611821325854</v>
      </c>
      <c r="N147" s="101">
        <v>0.2167222196092713</v>
      </c>
      <c r="O147" s="101">
        <v>0.01762254154780807</v>
      </c>
      <c r="P147" s="101">
        <v>0.019848051353816763</v>
      </c>
      <c r="Q147" s="101">
        <v>0.0021449135583211866</v>
      </c>
      <c r="R147" s="101">
        <v>0.003335954072443451</v>
      </c>
      <c r="S147" s="101">
        <v>0.00023120138276099718</v>
      </c>
      <c r="T147" s="101">
        <v>0.00029206262567306446</v>
      </c>
      <c r="U147" s="101">
        <v>4.6907305871290925E-05</v>
      </c>
      <c r="V147" s="101">
        <v>0.00012381135909100835</v>
      </c>
      <c r="W147" s="101">
        <v>1.4421296003010558E-05</v>
      </c>
      <c r="X147" s="101">
        <v>67.5</v>
      </c>
    </row>
    <row r="148" spans="1:24" s="101" customFormat="1" ht="12.75" hidden="1">
      <c r="A148" s="101">
        <v>1903</v>
      </c>
      <c r="B148" s="101">
        <v>139.3000030517578</v>
      </c>
      <c r="C148" s="101">
        <v>151.5</v>
      </c>
      <c r="D148" s="101">
        <v>8.797552108764648</v>
      </c>
      <c r="E148" s="101">
        <v>8.905234336853027</v>
      </c>
      <c r="F148" s="101">
        <v>26.873969984995817</v>
      </c>
      <c r="G148" s="101" t="s">
        <v>57</v>
      </c>
      <c r="H148" s="101">
        <v>0.9549403111786035</v>
      </c>
      <c r="I148" s="101">
        <v>72.75494336293642</v>
      </c>
      <c r="J148" s="101" t="s">
        <v>60</v>
      </c>
      <c r="K148" s="101">
        <v>0.3138671001902016</v>
      </c>
      <c r="L148" s="101">
        <v>-0.0037622500835355825</v>
      </c>
      <c r="M148" s="101">
        <v>-0.07347343129800915</v>
      </c>
      <c r="N148" s="101">
        <v>-0.002240937957167778</v>
      </c>
      <c r="O148" s="101">
        <v>0.012737661541795824</v>
      </c>
      <c r="P148" s="101">
        <v>-0.00043069243974379746</v>
      </c>
      <c r="Q148" s="101">
        <v>-0.0014768782995483998</v>
      </c>
      <c r="R148" s="101">
        <v>-0.00018016381738432456</v>
      </c>
      <c r="S148" s="101">
        <v>0.00017754347442542525</v>
      </c>
      <c r="T148" s="101">
        <v>-3.06865279676956E-05</v>
      </c>
      <c r="U148" s="101">
        <v>-2.950623562306302E-05</v>
      </c>
      <c r="V148" s="101">
        <v>-1.4213395753426362E-05</v>
      </c>
      <c r="W148" s="101">
        <v>1.1371619548882188E-05</v>
      </c>
      <c r="X148" s="101">
        <v>67.5</v>
      </c>
    </row>
    <row r="149" spans="1:24" s="101" customFormat="1" ht="12.75" hidden="1">
      <c r="A149" s="101">
        <v>1901</v>
      </c>
      <c r="B149" s="101">
        <v>99.26000213623047</v>
      </c>
      <c r="C149" s="101">
        <v>120.86000061035156</v>
      </c>
      <c r="D149" s="101">
        <v>8.705772399902344</v>
      </c>
      <c r="E149" s="101">
        <v>9.181792259216309</v>
      </c>
      <c r="F149" s="101">
        <v>21.40887132038817</v>
      </c>
      <c r="G149" s="101" t="s">
        <v>58</v>
      </c>
      <c r="H149" s="101">
        <v>26.712041050064776</v>
      </c>
      <c r="I149" s="101">
        <v>58.472043186295245</v>
      </c>
      <c r="J149" s="101" t="s">
        <v>61</v>
      </c>
      <c r="K149" s="101">
        <v>0.3066254226153872</v>
      </c>
      <c r="L149" s="101">
        <v>-0.6918717136332352</v>
      </c>
      <c r="M149" s="101">
        <v>0.07342957734013994</v>
      </c>
      <c r="N149" s="101">
        <v>-0.21671063349416275</v>
      </c>
      <c r="O149" s="101">
        <v>0.012178092997299588</v>
      </c>
      <c r="P149" s="101">
        <v>-0.019843377902113716</v>
      </c>
      <c r="Q149" s="101">
        <v>0.0015554692735612239</v>
      </c>
      <c r="R149" s="101">
        <v>-0.0033310854946034564</v>
      </c>
      <c r="S149" s="101">
        <v>0.0001480958948774256</v>
      </c>
      <c r="T149" s="101">
        <v>-0.0002904460609413259</v>
      </c>
      <c r="U149" s="101">
        <v>3.6464741922288866E-05</v>
      </c>
      <c r="V149" s="101">
        <v>-0.00012299281288400185</v>
      </c>
      <c r="W149" s="101">
        <v>8.869049962759752E-06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1902</v>
      </c>
      <c r="B151" s="101">
        <v>115.44</v>
      </c>
      <c r="C151" s="101">
        <v>125.74</v>
      </c>
      <c r="D151" s="101">
        <v>8.46858827474955</v>
      </c>
      <c r="E151" s="101">
        <v>8.993188963230294</v>
      </c>
      <c r="F151" s="101">
        <v>18.309166625362387</v>
      </c>
      <c r="G151" s="101" t="s">
        <v>59</v>
      </c>
      <c r="H151" s="101">
        <v>3.5016386081121667</v>
      </c>
      <c r="I151" s="101">
        <v>51.441638608112164</v>
      </c>
      <c r="J151" s="101" t="s">
        <v>73</v>
      </c>
      <c r="K151" s="101">
        <v>0.4833870225946801</v>
      </c>
      <c r="M151" s="101" t="s">
        <v>68</v>
      </c>
      <c r="N151" s="101">
        <v>0.28168854261984255</v>
      </c>
      <c r="X151" s="101">
        <v>67.5</v>
      </c>
    </row>
    <row r="152" spans="1:24" s="101" customFormat="1" ht="12.75" hidden="1">
      <c r="A152" s="101">
        <v>1904</v>
      </c>
      <c r="B152" s="101">
        <v>131.10000610351562</v>
      </c>
      <c r="C152" s="101">
        <v>126.0999984741211</v>
      </c>
      <c r="D152" s="101">
        <v>8.493946075439453</v>
      </c>
      <c r="E152" s="101">
        <v>8.824498176574707</v>
      </c>
      <c r="F152" s="101">
        <v>22.356251135155947</v>
      </c>
      <c r="G152" s="101" t="s">
        <v>56</v>
      </c>
      <c r="H152" s="101">
        <v>-0.9339361389786376</v>
      </c>
      <c r="I152" s="101">
        <v>62.66606996453699</v>
      </c>
      <c r="J152" s="101" t="s">
        <v>62</v>
      </c>
      <c r="K152" s="101">
        <v>0.6237661455073186</v>
      </c>
      <c r="L152" s="101">
        <v>0.2651365074692841</v>
      </c>
      <c r="M152" s="101">
        <v>0.14766843433419904</v>
      </c>
      <c r="N152" s="101">
        <v>0.038784911826083505</v>
      </c>
      <c r="O152" s="101">
        <v>0.025051627661872772</v>
      </c>
      <c r="P152" s="101">
        <v>0.0076059146875952655</v>
      </c>
      <c r="Q152" s="101">
        <v>0.003049349795996574</v>
      </c>
      <c r="R152" s="101">
        <v>0.0005969999015397796</v>
      </c>
      <c r="S152" s="101">
        <v>0.0003286710328226183</v>
      </c>
      <c r="T152" s="101">
        <v>0.0001119056477650323</v>
      </c>
      <c r="U152" s="101">
        <v>6.669316788997314E-05</v>
      </c>
      <c r="V152" s="101">
        <v>2.2163225439760482E-05</v>
      </c>
      <c r="W152" s="101">
        <v>2.0494591383313367E-05</v>
      </c>
      <c r="X152" s="101">
        <v>67.5</v>
      </c>
    </row>
    <row r="153" spans="1:24" s="101" customFormat="1" ht="12.75" hidden="1">
      <c r="A153" s="101">
        <v>1903</v>
      </c>
      <c r="B153" s="101">
        <v>137.55999755859375</v>
      </c>
      <c r="C153" s="101">
        <v>141.55999755859375</v>
      </c>
      <c r="D153" s="101">
        <v>8.71645450592041</v>
      </c>
      <c r="E153" s="101">
        <v>8.828438758850098</v>
      </c>
      <c r="F153" s="101">
        <v>23.695359593006206</v>
      </c>
      <c r="G153" s="101" t="s">
        <v>57</v>
      </c>
      <c r="H153" s="101">
        <v>-5.31827743974641</v>
      </c>
      <c r="I153" s="101">
        <v>64.74172011884734</v>
      </c>
      <c r="J153" s="101" t="s">
        <v>60</v>
      </c>
      <c r="K153" s="101">
        <v>0.34126656943124606</v>
      </c>
      <c r="L153" s="101">
        <v>-0.001442303294181464</v>
      </c>
      <c r="M153" s="101">
        <v>-0.07938005811153975</v>
      </c>
      <c r="N153" s="101">
        <v>-0.0004009594818354204</v>
      </c>
      <c r="O153" s="101">
        <v>0.013931282531599315</v>
      </c>
      <c r="P153" s="101">
        <v>-0.00016512069665443799</v>
      </c>
      <c r="Q153" s="101">
        <v>-0.0015711457838706304</v>
      </c>
      <c r="R153" s="101">
        <v>-3.223695813691918E-05</v>
      </c>
      <c r="S153" s="101">
        <v>0.00020080257888403224</v>
      </c>
      <c r="T153" s="101">
        <v>-1.1763311216057218E-05</v>
      </c>
      <c r="U153" s="101">
        <v>-2.9718647523111047E-05</v>
      </c>
      <c r="V153" s="101">
        <v>-2.540318745477096E-06</v>
      </c>
      <c r="W153" s="101">
        <v>1.3051852862611411E-05</v>
      </c>
      <c r="X153" s="101">
        <v>67.5</v>
      </c>
    </row>
    <row r="154" spans="1:24" s="101" customFormat="1" ht="12.75" hidden="1">
      <c r="A154" s="101">
        <v>1901</v>
      </c>
      <c r="B154" s="101">
        <v>119.0199966430664</v>
      </c>
      <c r="C154" s="101">
        <v>118.5199966430664</v>
      </c>
      <c r="D154" s="101">
        <v>8.433820724487305</v>
      </c>
      <c r="E154" s="101">
        <v>9.168971061706543</v>
      </c>
      <c r="F154" s="101">
        <v>22.75137180230533</v>
      </c>
      <c r="G154" s="101" t="s">
        <v>58</v>
      </c>
      <c r="H154" s="101">
        <v>12.675682565354748</v>
      </c>
      <c r="I154" s="101">
        <v>64.19567920842115</v>
      </c>
      <c r="J154" s="101" t="s">
        <v>61</v>
      </c>
      <c r="K154" s="101">
        <v>0.5221315283237413</v>
      </c>
      <c r="L154" s="101">
        <v>-0.2651325844822121</v>
      </c>
      <c r="M154" s="101">
        <v>0.12451816282343002</v>
      </c>
      <c r="N154" s="101">
        <v>-0.038782839205646076</v>
      </c>
      <c r="O154" s="101">
        <v>0.020820744836193176</v>
      </c>
      <c r="P154" s="101">
        <v>-0.007604122131483274</v>
      </c>
      <c r="Q154" s="101">
        <v>0.0026134335851844197</v>
      </c>
      <c r="R154" s="101">
        <v>-0.0005961288962704166</v>
      </c>
      <c r="S154" s="101">
        <v>0.00026019794797463075</v>
      </c>
      <c r="T154" s="101">
        <v>-0.00011128566174914745</v>
      </c>
      <c r="U154" s="101">
        <v>5.970578391242536E-05</v>
      </c>
      <c r="V154" s="101">
        <v>-2.2017160183934343E-05</v>
      </c>
      <c r="W154" s="101">
        <v>1.5801183905699117E-05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11.0086006483255</v>
      </c>
      <c r="G155" s="102"/>
      <c r="H155" s="102"/>
      <c r="I155" s="115"/>
      <c r="J155" s="115" t="s">
        <v>158</v>
      </c>
      <c r="K155" s="102">
        <f>AVERAGE(K153,K148,K143,K138,K133,K128)</f>
        <v>0.32572815828872426</v>
      </c>
      <c r="L155" s="102">
        <f>AVERAGE(L153,L148,L143,L138,L133,L128)</f>
        <v>-0.0021022142378800224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26.873969984995817</v>
      </c>
      <c r="G156" s="102"/>
      <c r="H156" s="102"/>
      <c r="I156" s="115"/>
      <c r="J156" s="115" t="s">
        <v>159</v>
      </c>
      <c r="K156" s="102">
        <f>AVERAGE(K154,K149,K144,K139,K134,K129)</f>
        <v>0.7310649230474802</v>
      </c>
      <c r="L156" s="102">
        <f>AVERAGE(L154,L149,L144,L139,L134,L129)</f>
        <v>-0.386555922782506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0.20358009893045265</v>
      </c>
      <c r="L157" s="102">
        <f>ABS(L155/$H$33)</f>
        <v>0.005839483994111173</v>
      </c>
      <c r="M157" s="115" t="s">
        <v>111</v>
      </c>
      <c r="N157" s="102">
        <f>K157+L157+L158+K158</f>
        <v>0.8663948318496983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0.41537779718606826</v>
      </c>
      <c r="L158" s="102">
        <f>ABS(L156/$H$34)</f>
        <v>0.24159745173906624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1902</v>
      </c>
      <c r="B161" s="101">
        <v>94.42</v>
      </c>
      <c r="C161" s="101">
        <v>104.02</v>
      </c>
      <c r="D161" s="101">
        <v>8.656550469234274</v>
      </c>
      <c r="E161" s="101">
        <v>9.209447706809467</v>
      </c>
      <c r="F161" s="101">
        <v>20.36726591461026</v>
      </c>
      <c r="G161" s="101" t="s">
        <v>59</v>
      </c>
      <c r="H161" s="101">
        <v>29.012117682972153</v>
      </c>
      <c r="I161" s="101">
        <v>55.932117682972155</v>
      </c>
      <c r="J161" s="101" t="s">
        <v>73</v>
      </c>
      <c r="K161" s="101">
        <v>1.8084329587185928</v>
      </c>
      <c r="M161" s="101" t="s">
        <v>68</v>
      </c>
      <c r="N161" s="101">
        <v>1.2589821848608058</v>
      </c>
      <c r="X161" s="101">
        <v>67.5</v>
      </c>
    </row>
    <row r="162" spans="1:24" s="101" customFormat="1" ht="12.75" hidden="1">
      <c r="A162" s="101">
        <v>1904</v>
      </c>
      <c r="B162" s="101">
        <v>112.69999694824219</v>
      </c>
      <c r="C162" s="101">
        <v>125.4000015258789</v>
      </c>
      <c r="D162" s="101">
        <v>8.517654418945312</v>
      </c>
      <c r="E162" s="101">
        <v>9.103243827819824</v>
      </c>
      <c r="F162" s="101">
        <v>15.202433670779998</v>
      </c>
      <c r="G162" s="101" t="s">
        <v>56</v>
      </c>
      <c r="H162" s="101">
        <v>-2.738009070385118</v>
      </c>
      <c r="I162" s="101">
        <v>42.46198787785706</v>
      </c>
      <c r="J162" s="101" t="s">
        <v>62</v>
      </c>
      <c r="K162" s="101">
        <v>1.0014200948624679</v>
      </c>
      <c r="L162" s="101">
        <v>0.8603463733951042</v>
      </c>
      <c r="M162" s="101">
        <v>0.2370719711602517</v>
      </c>
      <c r="N162" s="101">
        <v>0.08330101715243457</v>
      </c>
      <c r="O162" s="101">
        <v>0.04021850402199124</v>
      </c>
      <c r="P162" s="101">
        <v>0.024680515348235902</v>
      </c>
      <c r="Q162" s="101">
        <v>0.004895509969088142</v>
      </c>
      <c r="R162" s="101">
        <v>0.0012822082371729627</v>
      </c>
      <c r="S162" s="101">
        <v>0.0005276790375659291</v>
      </c>
      <c r="T162" s="101">
        <v>0.0003631806073291274</v>
      </c>
      <c r="U162" s="101">
        <v>0.00010709620392589167</v>
      </c>
      <c r="V162" s="101">
        <v>4.758625743110698E-05</v>
      </c>
      <c r="W162" s="101">
        <v>3.290716905528634E-05</v>
      </c>
      <c r="X162" s="101">
        <v>67.5</v>
      </c>
    </row>
    <row r="163" spans="1:24" s="101" customFormat="1" ht="12.75" hidden="1">
      <c r="A163" s="101">
        <v>1901</v>
      </c>
      <c r="B163" s="101">
        <v>119.04000091552734</v>
      </c>
      <c r="C163" s="101">
        <v>110.04000091552734</v>
      </c>
      <c r="D163" s="101">
        <v>8.94762897491455</v>
      </c>
      <c r="E163" s="101">
        <v>9.542709350585938</v>
      </c>
      <c r="F163" s="101">
        <v>20.749209677321375</v>
      </c>
      <c r="G163" s="101" t="s">
        <v>57</v>
      </c>
      <c r="H163" s="101">
        <v>3.64442549094597</v>
      </c>
      <c r="I163" s="101">
        <v>55.184426406473314</v>
      </c>
      <c r="J163" s="101" t="s">
        <v>60</v>
      </c>
      <c r="K163" s="101">
        <v>0.9748097847777026</v>
      </c>
      <c r="L163" s="101">
        <v>0.004682239172684147</v>
      </c>
      <c r="M163" s="101">
        <v>-0.23137467140167522</v>
      </c>
      <c r="N163" s="101">
        <v>-0.0008613293675790323</v>
      </c>
      <c r="O163" s="101">
        <v>0.03904819327093625</v>
      </c>
      <c r="P163" s="101">
        <v>0.0005354913417118358</v>
      </c>
      <c r="Q163" s="101">
        <v>-0.004804196374116319</v>
      </c>
      <c r="R163" s="101">
        <v>-6.920197826299785E-05</v>
      </c>
      <c r="S163" s="101">
        <v>0.0005026340247803632</v>
      </c>
      <c r="T163" s="101">
        <v>3.811832349914931E-05</v>
      </c>
      <c r="U163" s="101">
        <v>-0.00010639788890083832</v>
      </c>
      <c r="V163" s="101">
        <v>-5.450393171907405E-06</v>
      </c>
      <c r="W163" s="101">
        <v>3.099790810093873E-05</v>
      </c>
      <c r="X163" s="101">
        <v>67.5</v>
      </c>
    </row>
    <row r="164" spans="1:24" s="101" customFormat="1" ht="12.75" hidden="1">
      <c r="A164" s="101">
        <v>1903</v>
      </c>
      <c r="B164" s="101">
        <v>132.17999267578125</v>
      </c>
      <c r="C164" s="101">
        <v>151.5800018310547</v>
      </c>
      <c r="D164" s="101">
        <v>8.71070671081543</v>
      </c>
      <c r="E164" s="101">
        <v>8.813547134399414</v>
      </c>
      <c r="F164" s="101">
        <v>20.51572115948661</v>
      </c>
      <c r="G164" s="101" t="s">
        <v>58</v>
      </c>
      <c r="H164" s="101">
        <v>-8.601533177149463</v>
      </c>
      <c r="I164" s="101">
        <v>56.07845949863179</v>
      </c>
      <c r="J164" s="101" t="s">
        <v>61</v>
      </c>
      <c r="K164" s="101">
        <v>-0.2293209320930022</v>
      </c>
      <c r="L164" s="101">
        <v>0.8603336322906584</v>
      </c>
      <c r="M164" s="101">
        <v>-0.05166121314462151</v>
      </c>
      <c r="N164" s="101">
        <v>-0.08329656397685768</v>
      </c>
      <c r="O164" s="101">
        <v>-0.00963154546490512</v>
      </c>
      <c r="P164" s="101">
        <v>0.024674705406092685</v>
      </c>
      <c r="Q164" s="101">
        <v>-0.0009411243575473969</v>
      </c>
      <c r="R164" s="101">
        <v>-0.0012803394275264213</v>
      </c>
      <c r="S164" s="101">
        <v>-0.0001606368694279071</v>
      </c>
      <c r="T164" s="101">
        <v>0.00036117467651202795</v>
      </c>
      <c r="U164" s="101">
        <v>-1.2210083242183158E-05</v>
      </c>
      <c r="V164" s="101">
        <v>-4.7273090766007774E-05</v>
      </c>
      <c r="W164" s="101">
        <v>-1.1045880164068026E-05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1902</v>
      </c>
      <c r="B166" s="101">
        <v>88.1</v>
      </c>
      <c r="C166" s="101">
        <v>114</v>
      </c>
      <c r="D166" s="101">
        <v>8.705708027739044</v>
      </c>
      <c r="E166" s="101">
        <v>9.086154659318776</v>
      </c>
      <c r="F166" s="101">
        <v>20.258350418990105</v>
      </c>
      <c r="G166" s="101" t="s">
        <v>59</v>
      </c>
      <c r="H166" s="101">
        <v>34.70417288963469</v>
      </c>
      <c r="I166" s="101">
        <v>55.304172889634685</v>
      </c>
      <c r="J166" s="101" t="s">
        <v>73</v>
      </c>
      <c r="K166" s="101">
        <v>2.3539432126581095</v>
      </c>
      <c r="M166" s="101" t="s">
        <v>68</v>
      </c>
      <c r="N166" s="101">
        <v>1.7333145082983634</v>
      </c>
      <c r="X166" s="101">
        <v>67.5</v>
      </c>
    </row>
    <row r="167" spans="1:24" s="101" customFormat="1" ht="12.75" hidden="1">
      <c r="A167" s="101">
        <v>1904</v>
      </c>
      <c r="B167" s="101">
        <v>104.73999786376953</v>
      </c>
      <c r="C167" s="101">
        <v>133.94000244140625</v>
      </c>
      <c r="D167" s="101">
        <v>8.794683456420898</v>
      </c>
      <c r="E167" s="101">
        <v>9.1577730178833</v>
      </c>
      <c r="F167" s="101">
        <v>15.732594961167571</v>
      </c>
      <c r="G167" s="101" t="s">
        <v>56</v>
      </c>
      <c r="H167" s="101">
        <v>5.304366274768846</v>
      </c>
      <c r="I167" s="101">
        <v>42.54436413853838</v>
      </c>
      <c r="J167" s="101" t="s">
        <v>62</v>
      </c>
      <c r="K167" s="101">
        <v>1.0615500315089383</v>
      </c>
      <c r="L167" s="101">
        <v>1.065440360676962</v>
      </c>
      <c r="M167" s="101">
        <v>0.2513064682671355</v>
      </c>
      <c r="N167" s="101">
        <v>0.16109396707728477</v>
      </c>
      <c r="O167" s="101">
        <v>0.04263335734326097</v>
      </c>
      <c r="P167" s="101">
        <v>0.03056391796266901</v>
      </c>
      <c r="Q167" s="101">
        <v>0.005189532277647393</v>
      </c>
      <c r="R167" s="101">
        <v>0.0024796516668054804</v>
      </c>
      <c r="S167" s="101">
        <v>0.0005593594104955015</v>
      </c>
      <c r="T167" s="101">
        <v>0.0004497359989231178</v>
      </c>
      <c r="U167" s="101">
        <v>0.00011355018002561456</v>
      </c>
      <c r="V167" s="101">
        <v>9.201956297021652E-05</v>
      </c>
      <c r="W167" s="101">
        <v>3.4878797282412325E-05</v>
      </c>
      <c r="X167" s="101">
        <v>67.5</v>
      </c>
    </row>
    <row r="168" spans="1:24" s="101" customFormat="1" ht="12.75" hidden="1">
      <c r="A168" s="101">
        <v>1901</v>
      </c>
      <c r="B168" s="101">
        <v>109.72000122070312</v>
      </c>
      <c r="C168" s="101">
        <v>105.0199966430664</v>
      </c>
      <c r="D168" s="101">
        <v>8.804778099060059</v>
      </c>
      <c r="E168" s="101">
        <v>9.32827091217041</v>
      </c>
      <c r="F168" s="101">
        <v>20.494648594866494</v>
      </c>
      <c r="G168" s="101" t="s">
        <v>57</v>
      </c>
      <c r="H168" s="101">
        <v>13.150044090278655</v>
      </c>
      <c r="I168" s="101">
        <v>55.37004531098178</v>
      </c>
      <c r="J168" s="101" t="s">
        <v>60</v>
      </c>
      <c r="K168" s="101">
        <v>0.8264312572261798</v>
      </c>
      <c r="L168" s="101">
        <v>0.005799094305114839</v>
      </c>
      <c r="M168" s="101">
        <v>-0.19742572252243934</v>
      </c>
      <c r="N168" s="101">
        <v>-0.001665885754778271</v>
      </c>
      <c r="O168" s="101">
        <v>0.03290007292837733</v>
      </c>
      <c r="P168" s="101">
        <v>0.0006632477405615147</v>
      </c>
      <c r="Q168" s="101">
        <v>-0.004159648029723082</v>
      </c>
      <c r="R168" s="101">
        <v>-0.00013387475013609172</v>
      </c>
      <c r="S168" s="101">
        <v>0.00040668778355193897</v>
      </c>
      <c r="T168" s="101">
        <v>4.721203112254377E-05</v>
      </c>
      <c r="U168" s="101">
        <v>-9.61073980523478E-05</v>
      </c>
      <c r="V168" s="101">
        <v>-1.0554802980623004E-05</v>
      </c>
      <c r="W168" s="101">
        <v>2.4559384146298277E-05</v>
      </c>
      <c r="X168" s="101">
        <v>67.5</v>
      </c>
    </row>
    <row r="169" spans="1:24" s="101" customFormat="1" ht="12.75" hidden="1">
      <c r="A169" s="101">
        <v>1903</v>
      </c>
      <c r="B169" s="101">
        <v>133.05999755859375</v>
      </c>
      <c r="C169" s="101">
        <v>157.4600067138672</v>
      </c>
      <c r="D169" s="101">
        <v>8.612773895263672</v>
      </c>
      <c r="E169" s="101">
        <v>8.738753318786621</v>
      </c>
      <c r="F169" s="101">
        <v>19.397140286091947</v>
      </c>
      <c r="G169" s="101" t="s">
        <v>58</v>
      </c>
      <c r="H169" s="101">
        <v>-11.934246232742112</v>
      </c>
      <c r="I169" s="101">
        <v>53.62575132585163</v>
      </c>
      <c r="J169" s="101" t="s">
        <v>61</v>
      </c>
      <c r="K169" s="101">
        <v>-0.6662580929911348</v>
      </c>
      <c r="L169" s="101">
        <v>1.0654245785904768</v>
      </c>
      <c r="M169" s="101">
        <v>-0.1554928457498722</v>
      </c>
      <c r="N169" s="101">
        <v>-0.16108535331726884</v>
      </c>
      <c r="O169" s="101">
        <v>-0.027114357076383676</v>
      </c>
      <c r="P169" s="101">
        <v>0.030556720760961924</v>
      </c>
      <c r="Q169" s="101">
        <v>-0.0031029942844879722</v>
      </c>
      <c r="R169" s="101">
        <v>-0.0024760351249461703</v>
      </c>
      <c r="S169" s="101">
        <v>-0.0003840416602655058</v>
      </c>
      <c r="T169" s="101">
        <v>0.00044725104007107533</v>
      </c>
      <c r="U169" s="101">
        <v>-6.04732289815671E-05</v>
      </c>
      <c r="V169" s="101">
        <v>-9.141223169395807E-05</v>
      </c>
      <c r="W169" s="101">
        <v>-2.4766250225299878E-05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1902</v>
      </c>
      <c r="B171" s="101">
        <v>93.38</v>
      </c>
      <c r="C171" s="101">
        <v>106.38</v>
      </c>
      <c r="D171" s="101">
        <v>8.731495760191367</v>
      </c>
      <c r="E171" s="101">
        <v>9.135796970852276</v>
      </c>
      <c r="F171" s="101">
        <v>19.58444074609169</v>
      </c>
      <c r="G171" s="101" t="s">
        <v>59</v>
      </c>
      <c r="H171" s="101">
        <v>27.43837703974625</v>
      </c>
      <c r="I171" s="101">
        <v>53.318377039746245</v>
      </c>
      <c r="J171" s="101" t="s">
        <v>73</v>
      </c>
      <c r="K171" s="101">
        <v>1.6791992750774218</v>
      </c>
      <c r="M171" s="101" t="s">
        <v>68</v>
      </c>
      <c r="N171" s="101">
        <v>1.4258862919190316</v>
      </c>
      <c r="X171" s="101">
        <v>67.5</v>
      </c>
    </row>
    <row r="172" spans="1:24" s="101" customFormat="1" ht="12.75" hidden="1">
      <c r="A172" s="101">
        <v>1904</v>
      </c>
      <c r="B172" s="101">
        <v>108.54000091552734</v>
      </c>
      <c r="C172" s="101">
        <v>117.44000244140625</v>
      </c>
      <c r="D172" s="101">
        <v>8.65009593963623</v>
      </c>
      <c r="E172" s="101">
        <v>9.069517135620117</v>
      </c>
      <c r="F172" s="101">
        <v>14.929149858520612</v>
      </c>
      <c r="G172" s="101" t="s">
        <v>56</v>
      </c>
      <c r="H172" s="101">
        <v>0.013048989060962413</v>
      </c>
      <c r="I172" s="101">
        <v>41.05304990458831</v>
      </c>
      <c r="J172" s="101" t="s">
        <v>62</v>
      </c>
      <c r="K172" s="101">
        <v>0.615601868298174</v>
      </c>
      <c r="L172" s="101">
        <v>1.1230703879851727</v>
      </c>
      <c r="M172" s="101">
        <v>0.14573466225768264</v>
      </c>
      <c r="N172" s="101">
        <v>0.12667099129419643</v>
      </c>
      <c r="O172" s="101">
        <v>0.024723265832429876</v>
      </c>
      <c r="P172" s="101">
        <v>0.03221720294518079</v>
      </c>
      <c r="Q172" s="101">
        <v>0.0030094964986082337</v>
      </c>
      <c r="R172" s="101">
        <v>0.001949770709673869</v>
      </c>
      <c r="S172" s="101">
        <v>0.0003243647674175749</v>
      </c>
      <c r="T172" s="101">
        <v>0.0004740555093248972</v>
      </c>
      <c r="U172" s="101">
        <v>6.586743648259535E-05</v>
      </c>
      <c r="V172" s="101">
        <v>7.235028021141356E-05</v>
      </c>
      <c r="W172" s="101">
        <v>2.0223756801611013E-05</v>
      </c>
      <c r="X172" s="101">
        <v>67.5</v>
      </c>
    </row>
    <row r="173" spans="1:24" s="101" customFormat="1" ht="12.75" hidden="1">
      <c r="A173" s="101">
        <v>1901</v>
      </c>
      <c r="B173" s="101">
        <v>82.58000183105469</v>
      </c>
      <c r="C173" s="101">
        <v>101.9800033569336</v>
      </c>
      <c r="D173" s="101">
        <v>9.02569580078125</v>
      </c>
      <c r="E173" s="101">
        <v>9.410394668579102</v>
      </c>
      <c r="F173" s="101">
        <v>12.370105938553346</v>
      </c>
      <c r="G173" s="101" t="s">
        <v>57</v>
      </c>
      <c r="H173" s="101">
        <v>17.484899343509703</v>
      </c>
      <c r="I173" s="101">
        <v>32.56490117456439</v>
      </c>
      <c r="J173" s="101" t="s">
        <v>60</v>
      </c>
      <c r="K173" s="101">
        <v>0.3809530753887198</v>
      </c>
      <c r="L173" s="101">
        <v>0.006112149540760286</v>
      </c>
      <c r="M173" s="101">
        <v>-0.09148017614513292</v>
      </c>
      <c r="N173" s="101">
        <v>-0.0013101293656843454</v>
      </c>
      <c r="O173" s="101">
        <v>0.015089072576851466</v>
      </c>
      <c r="P173" s="101">
        <v>0.0006991663317999421</v>
      </c>
      <c r="Q173" s="101">
        <v>-0.0019498535299740227</v>
      </c>
      <c r="R173" s="101">
        <v>-0.0001052808885135077</v>
      </c>
      <c r="S173" s="101">
        <v>0.00018021256166842785</v>
      </c>
      <c r="T173" s="101">
        <v>4.9777179420568376E-05</v>
      </c>
      <c r="U173" s="101">
        <v>-4.652298427865549E-05</v>
      </c>
      <c r="V173" s="101">
        <v>-8.302328358906052E-06</v>
      </c>
      <c r="W173" s="101">
        <v>1.0683052596877904E-05</v>
      </c>
      <c r="X173" s="101">
        <v>67.5</v>
      </c>
    </row>
    <row r="174" spans="1:24" s="101" customFormat="1" ht="12.75" hidden="1">
      <c r="A174" s="101">
        <v>1903</v>
      </c>
      <c r="B174" s="101">
        <v>131.83999633789062</v>
      </c>
      <c r="C174" s="101">
        <v>147.24000549316406</v>
      </c>
      <c r="D174" s="101">
        <v>8.54611873626709</v>
      </c>
      <c r="E174" s="101">
        <v>8.921404838562012</v>
      </c>
      <c r="F174" s="101">
        <v>18.599548955616072</v>
      </c>
      <c r="G174" s="101" t="s">
        <v>58</v>
      </c>
      <c r="H174" s="101">
        <v>-12.520884258632492</v>
      </c>
      <c r="I174" s="101">
        <v>51.81911207925814</v>
      </c>
      <c r="J174" s="101" t="s">
        <v>61</v>
      </c>
      <c r="K174" s="101">
        <v>-0.48357048566271976</v>
      </c>
      <c r="L174" s="101">
        <v>1.123053755613309</v>
      </c>
      <c r="M174" s="101">
        <v>-0.11344588646494101</v>
      </c>
      <c r="N174" s="101">
        <v>-0.12666421592738636</v>
      </c>
      <c r="O174" s="101">
        <v>-0.019584681825128115</v>
      </c>
      <c r="P174" s="101">
        <v>0.03220961552163334</v>
      </c>
      <c r="Q174" s="101">
        <v>-0.0022924092973950053</v>
      </c>
      <c r="R174" s="101">
        <v>-0.0019469262325049576</v>
      </c>
      <c r="S174" s="101">
        <v>-0.00026969600471412356</v>
      </c>
      <c r="T174" s="101">
        <v>0.0004714348929918322</v>
      </c>
      <c r="U174" s="101">
        <v>-4.662757899137277E-05</v>
      </c>
      <c r="V174" s="101">
        <v>-7.187234788492E-05</v>
      </c>
      <c r="W174" s="101">
        <v>-1.7171858559371142E-05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1902</v>
      </c>
      <c r="B176" s="101">
        <v>98.34</v>
      </c>
      <c r="C176" s="101">
        <v>107.84</v>
      </c>
      <c r="D176" s="101">
        <v>8.734025416247714</v>
      </c>
      <c r="E176" s="101">
        <v>9.140499743081417</v>
      </c>
      <c r="F176" s="101">
        <v>19.529925632533924</v>
      </c>
      <c r="G176" s="101" t="s">
        <v>59</v>
      </c>
      <c r="H176" s="101">
        <v>22.325651561995834</v>
      </c>
      <c r="I176" s="101">
        <v>53.16565156199584</v>
      </c>
      <c r="J176" s="101" t="s">
        <v>73</v>
      </c>
      <c r="K176" s="101">
        <v>1.1071755945319817</v>
      </c>
      <c r="M176" s="101" t="s">
        <v>68</v>
      </c>
      <c r="N176" s="101">
        <v>0.9456293184229244</v>
      </c>
      <c r="X176" s="101">
        <v>67.5</v>
      </c>
    </row>
    <row r="177" spans="1:24" s="101" customFormat="1" ht="12.75" hidden="1">
      <c r="A177" s="101">
        <v>1904</v>
      </c>
      <c r="B177" s="101">
        <v>115.72000122070312</v>
      </c>
      <c r="C177" s="101">
        <v>123.22000122070312</v>
      </c>
      <c r="D177" s="101">
        <v>8.680757522583008</v>
      </c>
      <c r="E177" s="101">
        <v>9.059812545776367</v>
      </c>
      <c r="F177" s="101">
        <v>16.574275708782498</v>
      </c>
      <c r="G177" s="101" t="s">
        <v>56</v>
      </c>
      <c r="H177" s="101">
        <v>-2.7903628035642214</v>
      </c>
      <c r="I177" s="101">
        <v>45.429638417138904</v>
      </c>
      <c r="J177" s="101" t="s">
        <v>62</v>
      </c>
      <c r="K177" s="101">
        <v>0.48099200699415634</v>
      </c>
      <c r="L177" s="101">
        <v>0.9244595817075872</v>
      </c>
      <c r="M177" s="101">
        <v>0.11386771797998355</v>
      </c>
      <c r="N177" s="101">
        <v>0.08454002150176651</v>
      </c>
      <c r="O177" s="101">
        <v>0.019317159495342417</v>
      </c>
      <c r="P177" s="101">
        <v>0.02651973553023861</v>
      </c>
      <c r="Q177" s="101">
        <v>0.0023513905919713383</v>
      </c>
      <c r="R177" s="101">
        <v>0.0013012658896492735</v>
      </c>
      <c r="S177" s="101">
        <v>0.0002534458504484495</v>
      </c>
      <c r="T177" s="101">
        <v>0.0003902262631300594</v>
      </c>
      <c r="U177" s="101">
        <v>5.1462255591660226E-05</v>
      </c>
      <c r="V177" s="101">
        <v>4.8286239675984807E-05</v>
      </c>
      <c r="W177" s="101">
        <v>1.5805234812444254E-05</v>
      </c>
      <c r="X177" s="101">
        <v>67.5</v>
      </c>
    </row>
    <row r="178" spans="1:24" s="101" customFormat="1" ht="12.75" hidden="1">
      <c r="A178" s="101">
        <v>1901</v>
      </c>
      <c r="B178" s="101">
        <v>99.9800033569336</v>
      </c>
      <c r="C178" s="101">
        <v>103.27999877929688</v>
      </c>
      <c r="D178" s="101">
        <v>8.84454345703125</v>
      </c>
      <c r="E178" s="101">
        <v>9.356446266174316</v>
      </c>
      <c r="F178" s="101">
        <v>16.592810211024528</v>
      </c>
      <c r="G178" s="101" t="s">
        <v>57</v>
      </c>
      <c r="H178" s="101">
        <v>12.12868801464682</v>
      </c>
      <c r="I178" s="101">
        <v>44.60869137158041</v>
      </c>
      <c r="J178" s="101" t="s">
        <v>60</v>
      </c>
      <c r="K178" s="101">
        <v>0.3911101761753421</v>
      </c>
      <c r="L178" s="101">
        <v>0.005031002764306157</v>
      </c>
      <c r="M178" s="101">
        <v>-0.09333693224963227</v>
      </c>
      <c r="N178" s="101">
        <v>-0.0008743912735566027</v>
      </c>
      <c r="O178" s="101">
        <v>0.015585222521746241</v>
      </c>
      <c r="P178" s="101">
        <v>0.0005754948005009566</v>
      </c>
      <c r="Q178" s="101">
        <v>-0.0019620584796638902</v>
      </c>
      <c r="R178" s="101">
        <v>-7.025837479429497E-05</v>
      </c>
      <c r="S178" s="101">
        <v>0.00019393394381171897</v>
      </c>
      <c r="T178" s="101">
        <v>4.097306106292842E-05</v>
      </c>
      <c r="U178" s="101">
        <v>-4.50522257394769E-05</v>
      </c>
      <c r="V178" s="101">
        <v>-5.538928899879881E-06</v>
      </c>
      <c r="W178" s="101">
        <v>1.175631461778528E-05</v>
      </c>
      <c r="X178" s="101">
        <v>67.5</v>
      </c>
    </row>
    <row r="179" spans="1:24" s="101" customFormat="1" ht="12.75" hidden="1">
      <c r="A179" s="101">
        <v>1903</v>
      </c>
      <c r="B179" s="101">
        <v>129.66000366210938</v>
      </c>
      <c r="C179" s="101">
        <v>143.75999450683594</v>
      </c>
      <c r="D179" s="101">
        <v>8.231210708618164</v>
      </c>
      <c r="E179" s="101">
        <v>8.625991821289062</v>
      </c>
      <c r="F179" s="101">
        <v>18.023342385288586</v>
      </c>
      <c r="G179" s="101" t="s">
        <v>58</v>
      </c>
      <c r="H179" s="101">
        <v>-10.029931570858253</v>
      </c>
      <c r="I179" s="101">
        <v>52.13007209125112</v>
      </c>
      <c r="J179" s="101" t="s">
        <v>61</v>
      </c>
      <c r="K179" s="101">
        <v>-0.27997525048539457</v>
      </c>
      <c r="L179" s="101">
        <v>0.9244458919926859</v>
      </c>
      <c r="M179" s="101">
        <v>-0.06522326483852695</v>
      </c>
      <c r="N179" s="101">
        <v>-0.08453549949825737</v>
      </c>
      <c r="O179" s="101">
        <v>-0.01141286510549176</v>
      </c>
      <c r="P179" s="101">
        <v>0.02651349049688472</v>
      </c>
      <c r="Q179" s="101">
        <v>-0.0012959028661093178</v>
      </c>
      <c r="R179" s="101">
        <v>-0.0012993677987144286</v>
      </c>
      <c r="S179" s="101">
        <v>-0.00016316992537588183</v>
      </c>
      <c r="T179" s="101">
        <v>0.00038806925245835164</v>
      </c>
      <c r="U179" s="101">
        <v>-2.4872890996033805E-05</v>
      </c>
      <c r="V179" s="101">
        <v>-4.796750158897923E-05</v>
      </c>
      <c r="W179" s="101">
        <v>-1.056383046456861E-05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1902</v>
      </c>
      <c r="B181" s="101">
        <v>106.28</v>
      </c>
      <c r="C181" s="101">
        <v>144.98</v>
      </c>
      <c r="D181" s="101">
        <v>8.48820105713136</v>
      </c>
      <c r="E181" s="101">
        <v>9.007444929323176</v>
      </c>
      <c r="F181" s="101">
        <v>22.413542089562217</v>
      </c>
      <c r="G181" s="101" t="s">
        <v>59</v>
      </c>
      <c r="H181" s="101">
        <v>24.023644407322024</v>
      </c>
      <c r="I181" s="101">
        <v>62.803644407322025</v>
      </c>
      <c r="J181" s="101" t="s">
        <v>73</v>
      </c>
      <c r="K181" s="101">
        <v>1.6149434754738117</v>
      </c>
      <c r="M181" s="101" t="s">
        <v>68</v>
      </c>
      <c r="N181" s="101">
        <v>1.086401280143338</v>
      </c>
      <c r="X181" s="101">
        <v>67.5</v>
      </c>
    </row>
    <row r="182" spans="1:24" s="101" customFormat="1" ht="12.75" hidden="1">
      <c r="A182" s="101">
        <v>1904</v>
      </c>
      <c r="B182" s="101">
        <v>109.87999725341797</v>
      </c>
      <c r="C182" s="101">
        <v>140.3800048828125</v>
      </c>
      <c r="D182" s="101">
        <v>8.653122901916504</v>
      </c>
      <c r="E182" s="101">
        <v>8.899462699890137</v>
      </c>
      <c r="F182" s="101">
        <v>22.221556777433666</v>
      </c>
      <c r="G182" s="101" t="s">
        <v>56</v>
      </c>
      <c r="H182" s="101">
        <v>18.708205464316414</v>
      </c>
      <c r="I182" s="101">
        <v>61.08820271773438</v>
      </c>
      <c r="J182" s="101" t="s">
        <v>62</v>
      </c>
      <c r="K182" s="101">
        <v>1.0280196592058595</v>
      </c>
      <c r="L182" s="101">
        <v>0.6700393331352082</v>
      </c>
      <c r="M182" s="101">
        <v>0.2433694598516796</v>
      </c>
      <c r="N182" s="101">
        <v>0.21869294645187579</v>
      </c>
      <c r="O182" s="101">
        <v>0.04128689390266618</v>
      </c>
      <c r="P182" s="101">
        <v>0.019221048419210227</v>
      </c>
      <c r="Q182" s="101">
        <v>0.0050258003982003065</v>
      </c>
      <c r="R182" s="101">
        <v>0.003366272100316061</v>
      </c>
      <c r="S182" s="101">
        <v>0.0005416780962277316</v>
      </c>
      <c r="T182" s="101">
        <v>0.00028280090833996595</v>
      </c>
      <c r="U182" s="101">
        <v>0.00010996168575827138</v>
      </c>
      <c r="V182" s="101">
        <v>0.00012491732552188703</v>
      </c>
      <c r="W182" s="101">
        <v>3.376567027238939E-05</v>
      </c>
      <c r="X182" s="101">
        <v>67.5</v>
      </c>
    </row>
    <row r="183" spans="1:24" s="101" customFormat="1" ht="12.75" hidden="1">
      <c r="A183" s="101">
        <v>1901</v>
      </c>
      <c r="B183" s="101">
        <v>99.26000213623047</v>
      </c>
      <c r="C183" s="101">
        <v>120.86000061035156</v>
      </c>
      <c r="D183" s="101">
        <v>8.705772399902344</v>
      </c>
      <c r="E183" s="101">
        <v>9.181792259216309</v>
      </c>
      <c r="F183" s="101">
        <v>19.350579690177707</v>
      </c>
      <c r="G183" s="101" t="s">
        <v>57</v>
      </c>
      <c r="H183" s="101">
        <v>21.090422082368818</v>
      </c>
      <c r="I183" s="101">
        <v>52.85042421859929</v>
      </c>
      <c r="J183" s="101" t="s">
        <v>60</v>
      </c>
      <c r="K183" s="101">
        <v>0.10884206176876368</v>
      </c>
      <c r="L183" s="101">
        <v>0.003648341262739825</v>
      </c>
      <c r="M183" s="101">
        <v>-0.028514945424319395</v>
      </c>
      <c r="N183" s="101">
        <v>-0.0022616400072022484</v>
      </c>
      <c r="O183" s="101">
        <v>0.003928024584502327</v>
      </c>
      <c r="P183" s="101">
        <v>0.0004172512727066162</v>
      </c>
      <c r="Q183" s="101">
        <v>-0.0007195635758811881</v>
      </c>
      <c r="R183" s="101">
        <v>-0.00018178796790924826</v>
      </c>
      <c r="S183" s="101">
        <v>1.506246119356479E-05</v>
      </c>
      <c r="T183" s="101">
        <v>2.9696923488967187E-05</v>
      </c>
      <c r="U183" s="101">
        <v>-2.4350433421034003E-05</v>
      </c>
      <c r="V183" s="101">
        <v>-1.434281086657711E-05</v>
      </c>
      <c r="W183" s="101">
        <v>-1.7301797531478096E-07</v>
      </c>
      <c r="X183" s="101">
        <v>67.5</v>
      </c>
    </row>
    <row r="184" spans="1:24" s="101" customFormat="1" ht="12.75" hidden="1">
      <c r="A184" s="101">
        <v>1903</v>
      </c>
      <c r="B184" s="101">
        <v>139.3000030517578</v>
      </c>
      <c r="C184" s="101">
        <v>151.5</v>
      </c>
      <c r="D184" s="101">
        <v>8.797552108764648</v>
      </c>
      <c r="E184" s="101">
        <v>8.905234336853027</v>
      </c>
      <c r="F184" s="101">
        <v>23.618540620913073</v>
      </c>
      <c r="G184" s="101" t="s">
        <v>58</v>
      </c>
      <c r="H184" s="101">
        <v>-7.858367850515293</v>
      </c>
      <c r="I184" s="101">
        <v>63.941635201242526</v>
      </c>
      <c r="J184" s="101" t="s">
        <v>61</v>
      </c>
      <c r="K184" s="101">
        <v>-1.0222415689569937</v>
      </c>
      <c r="L184" s="101">
        <v>0.6700294005148619</v>
      </c>
      <c r="M184" s="101">
        <v>-0.24169317713983232</v>
      </c>
      <c r="N184" s="101">
        <v>-0.21868125162500976</v>
      </c>
      <c r="O184" s="101">
        <v>-0.04109961351391956</v>
      </c>
      <c r="P184" s="101">
        <v>0.019216519032047626</v>
      </c>
      <c r="Q184" s="101">
        <v>-0.004974022306224153</v>
      </c>
      <c r="R184" s="101">
        <v>-0.0033613599908503895</v>
      </c>
      <c r="S184" s="101">
        <v>-0.0005414686345446908</v>
      </c>
      <c r="T184" s="101">
        <v>0.0002812373490367171</v>
      </c>
      <c r="U184" s="101">
        <v>-0.00010723165916374051</v>
      </c>
      <c r="V184" s="101">
        <v>-0.00012409118418319122</v>
      </c>
      <c r="W184" s="101">
        <v>-3.3765226990558477E-05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1902</v>
      </c>
      <c r="B186" s="101">
        <v>115.44</v>
      </c>
      <c r="C186" s="101">
        <v>125.74</v>
      </c>
      <c r="D186" s="101">
        <v>8.46858827474955</v>
      </c>
      <c r="E186" s="101">
        <v>8.993188963230294</v>
      </c>
      <c r="F186" s="101">
        <v>22.150967065161186</v>
      </c>
      <c r="G186" s="101" t="s">
        <v>59</v>
      </c>
      <c r="H186" s="101">
        <v>14.29560394102117</v>
      </c>
      <c r="I186" s="101">
        <v>62.23560394102117</v>
      </c>
      <c r="J186" s="101" t="s">
        <v>73</v>
      </c>
      <c r="K186" s="101">
        <v>0.5200875623951248</v>
      </c>
      <c r="M186" s="101" t="s">
        <v>68</v>
      </c>
      <c r="N186" s="101">
        <v>0.3983586038728924</v>
      </c>
      <c r="X186" s="101">
        <v>67.5</v>
      </c>
    </row>
    <row r="187" spans="1:24" s="101" customFormat="1" ht="12.75" hidden="1">
      <c r="A187" s="101">
        <v>1904</v>
      </c>
      <c r="B187" s="101">
        <v>131.10000610351562</v>
      </c>
      <c r="C187" s="101">
        <v>126.0999984741211</v>
      </c>
      <c r="D187" s="101">
        <v>8.493946075439453</v>
      </c>
      <c r="E187" s="101">
        <v>8.824498176574707</v>
      </c>
      <c r="F187" s="101">
        <v>22.356251135155947</v>
      </c>
      <c r="G187" s="101" t="s">
        <v>56</v>
      </c>
      <c r="H187" s="101">
        <v>-0.9339361389786376</v>
      </c>
      <c r="I187" s="101">
        <v>62.66606996453699</v>
      </c>
      <c r="J187" s="101" t="s">
        <v>62</v>
      </c>
      <c r="K187" s="101">
        <v>0.4550970166376465</v>
      </c>
      <c r="L187" s="101">
        <v>0.5469917397803072</v>
      </c>
      <c r="M187" s="101">
        <v>0.10773762924601579</v>
      </c>
      <c r="N187" s="101">
        <v>0.039764158404650175</v>
      </c>
      <c r="O187" s="101">
        <v>0.018277336450074455</v>
      </c>
      <c r="P187" s="101">
        <v>0.015691402973875147</v>
      </c>
      <c r="Q187" s="101">
        <v>0.0022247921871646507</v>
      </c>
      <c r="R187" s="101">
        <v>0.000612066423734276</v>
      </c>
      <c r="S187" s="101">
        <v>0.00023979802210745275</v>
      </c>
      <c r="T187" s="101">
        <v>0.00023089580771404886</v>
      </c>
      <c r="U187" s="101">
        <v>4.867812448547681E-05</v>
      </c>
      <c r="V187" s="101">
        <v>2.2712553555194692E-05</v>
      </c>
      <c r="W187" s="101">
        <v>1.495335585050338E-05</v>
      </c>
      <c r="X187" s="101">
        <v>67.5</v>
      </c>
    </row>
    <row r="188" spans="1:24" s="101" customFormat="1" ht="12.75" hidden="1">
      <c r="A188" s="101">
        <v>1901</v>
      </c>
      <c r="B188" s="101">
        <v>119.0199966430664</v>
      </c>
      <c r="C188" s="101">
        <v>118.5199966430664</v>
      </c>
      <c r="D188" s="101">
        <v>8.433820724487305</v>
      </c>
      <c r="E188" s="101">
        <v>9.168971061706543</v>
      </c>
      <c r="F188" s="101">
        <v>19.952456068914977</v>
      </c>
      <c r="G188" s="101" t="s">
        <v>57</v>
      </c>
      <c r="H188" s="101">
        <v>4.778211673778728</v>
      </c>
      <c r="I188" s="101">
        <v>56.298208316845134</v>
      </c>
      <c r="J188" s="101" t="s">
        <v>60</v>
      </c>
      <c r="K188" s="101">
        <v>0.3650040414091119</v>
      </c>
      <c r="L188" s="101">
        <v>0.0029767361606033442</v>
      </c>
      <c r="M188" s="101">
        <v>-0.0871353133558392</v>
      </c>
      <c r="N188" s="101">
        <v>-0.0004112191009103811</v>
      </c>
      <c r="O188" s="101">
        <v>0.014540450279435185</v>
      </c>
      <c r="P188" s="101">
        <v>0.0003404952954449475</v>
      </c>
      <c r="Q188" s="101">
        <v>-0.0018330425191121775</v>
      </c>
      <c r="R188" s="101">
        <v>-3.303573240360639E-05</v>
      </c>
      <c r="S188" s="101">
        <v>0.00018054063910881695</v>
      </c>
      <c r="T188" s="101">
        <v>2.424089204275436E-05</v>
      </c>
      <c r="U188" s="101">
        <v>-4.216569509623554E-05</v>
      </c>
      <c r="V188" s="101">
        <v>-2.6027937513829633E-06</v>
      </c>
      <c r="W188" s="101">
        <v>1.0928580607304725E-05</v>
      </c>
      <c r="X188" s="101">
        <v>67.5</v>
      </c>
    </row>
    <row r="189" spans="1:24" s="101" customFormat="1" ht="12.75" hidden="1">
      <c r="A189" s="101">
        <v>1903</v>
      </c>
      <c r="B189" s="101">
        <v>137.55999755859375</v>
      </c>
      <c r="C189" s="101">
        <v>141.55999755859375</v>
      </c>
      <c r="D189" s="101">
        <v>8.71645450592041</v>
      </c>
      <c r="E189" s="101">
        <v>8.828438758850098</v>
      </c>
      <c r="F189" s="101">
        <v>22.726995714283138</v>
      </c>
      <c r="G189" s="101" t="s">
        <v>58</v>
      </c>
      <c r="H189" s="101">
        <v>-7.964092666285296</v>
      </c>
      <c r="I189" s="101">
        <v>62.09590489230845</v>
      </c>
      <c r="J189" s="101" t="s">
        <v>61</v>
      </c>
      <c r="K189" s="101">
        <v>-0.27181858712660106</v>
      </c>
      <c r="L189" s="101">
        <v>0.5469836400018903</v>
      </c>
      <c r="M189" s="101">
        <v>-0.06336271712870013</v>
      </c>
      <c r="N189" s="101">
        <v>-0.03976203204667938</v>
      </c>
      <c r="O189" s="101">
        <v>-0.01107412901227422</v>
      </c>
      <c r="P189" s="101">
        <v>0.01568770825335293</v>
      </c>
      <c r="Q189" s="101">
        <v>-0.001260815370780255</v>
      </c>
      <c r="R189" s="101">
        <v>-0.0006111742365704102</v>
      </c>
      <c r="S189" s="101">
        <v>-0.00015782322084163122</v>
      </c>
      <c r="T189" s="101">
        <v>0.0002296198013519186</v>
      </c>
      <c r="U189" s="101">
        <v>-2.4323115764121885E-05</v>
      </c>
      <c r="V189" s="101">
        <v>-2.2562924315907032E-05</v>
      </c>
      <c r="W189" s="101">
        <v>-1.0206320448693876E-05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12.370105938553346</v>
      </c>
      <c r="G190" s="102"/>
      <c r="H190" s="102"/>
      <c r="I190" s="115"/>
      <c r="J190" s="115" t="s">
        <v>158</v>
      </c>
      <c r="K190" s="102">
        <f>AVERAGE(K188,K183,K178,K173,K168,K163)</f>
        <v>0.5078583994576368</v>
      </c>
      <c r="L190" s="102">
        <f>AVERAGE(L188,L183,L178,L173,L168,L163)</f>
        <v>0.0047082605343681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23.618540620913073</v>
      </c>
      <c r="G191" s="102"/>
      <c r="H191" s="102"/>
      <c r="I191" s="115"/>
      <c r="J191" s="115" t="s">
        <v>159</v>
      </c>
      <c r="K191" s="102">
        <f>AVERAGE(K189,K184,K179,K174,K169,K164)</f>
        <v>-0.4921974862193077</v>
      </c>
      <c r="L191" s="102">
        <f>AVERAGE(L189,L184,L179,L174,L169,L164)</f>
        <v>0.8650451498339805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0.31741149966102294</v>
      </c>
      <c r="L192" s="102">
        <f>ABS(L190/$H$33)</f>
        <v>0.013078501484355833</v>
      </c>
      <c r="M192" s="115" t="s">
        <v>111</v>
      </c>
      <c r="N192" s="102">
        <f>K192+L192+L193+K193</f>
        <v>1.1508008824162235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0.2796576626246067</v>
      </c>
      <c r="L193" s="102">
        <f>ABS(L191/$H$34)</f>
        <v>0.5406532186462378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1902</v>
      </c>
      <c r="B196" s="101">
        <v>94.42</v>
      </c>
      <c r="C196" s="101">
        <v>104.02</v>
      </c>
      <c r="D196" s="101">
        <v>8.656550469234274</v>
      </c>
      <c r="E196" s="101">
        <v>9.209447706809467</v>
      </c>
      <c r="F196" s="101">
        <v>15.821665982928158</v>
      </c>
      <c r="G196" s="101" t="s">
        <v>59</v>
      </c>
      <c r="H196" s="101">
        <v>16.52909559328787</v>
      </c>
      <c r="I196" s="101">
        <v>43.44909559328787</v>
      </c>
      <c r="J196" s="101" t="s">
        <v>73</v>
      </c>
      <c r="K196" s="101">
        <v>2.178282006899326</v>
      </c>
      <c r="M196" s="101" t="s">
        <v>68</v>
      </c>
      <c r="N196" s="101">
        <v>1.139994482103346</v>
      </c>
      <c r="X196" s="101">
        <v>67.5</v>
      </c>
    </row>
    <row r="197" spans="1:24" s="101" customFormat="1" ht="12.75" hidden="1">
      <c r="A197" s="101">
        <v>1901</v>
      </c>
      <c r="B197" s="101">
        <v>119.04000091552734</v>
      </c>
      <c r="C197" s="101">
        <v>110.04000091552734</v>
      </c>
      <c r="D197" s="101">
        <v>8.94762897491455</v>
      </c>
      <c r="E197" s="101">
        <v>9.542709350585938</v>
      </c>
      <c r="F197" s="101">
        <v>16.799117682888298</v>
      </c>
      <c r="G197" s="101" t="s">
        <v>56</v>
      </c>
      <c r="H197" s="101">
        <v>-6.861206499647139</v>
      </c>
      <c r="I197" s="101">
        <v>44.678794415880205</v>
      </c>
      <c r="J197" s="101" t="s">
        <v>62</v>
      </c>
      <c r="K197" s="101">
        <v>1.4286397130850272</v>
      </c>
      <c r="L197" s="101">
        <v>0.11150646544515004</v>
      </c>
      <c r="M197" s="101">
        <v>0.33821165931721786</v>
      </c>
      <c r="N197" s="101">
        <v>0.08423997468873846</v>
      </c>
      <c r="O197" s="101">
        <v>0.05737681089877709</v>
      </c>
      <c r="P197" s="101">
        <v>0.0031987470229626674</v>
      </c>
      <c r="Q197" s="101">
        <v>0.006984049183643676</v>
      </c>
      <c r="R197" s="101">
        <v>0.00129665523062095</v>
      </c>
      <c r="S197" s="101">
        <v>0.0007527891632934045</v>
      </c>
      <c r="T197" s="101">
        <v>4.703652395755971E-05</v>
      </c>
      <c r="U197" s="101">
        <v>0.0001527482852942656</v>
      </c>
      <c r="V197" s="101">
        <v>4.813550121266291E-05</v>
      </c>
      <c r="W197" s="101">
        <v>4.694337057101245E-05</v>
      </c>
      <c r="X197" s="101">
        <v>67.5</v>
      </c>
    </row>
    <row r="198" spans="1:24" s="101" customFormat="1" ht="12.75" hidden="1">
      <c r="A198" s="101">
        <v>1903</v>
      </c>
      <c r="B198" s="101">
        <v>132.17999267578125</v>
      </c>
      <c r="C198" s="101">
        <v>151.5800018310547</v>
      </c>
      <c r="D198" s="101">
        <v>8.71070671081543</v>
      </c>
      <c r="E198" s="101">
        <v>8.813547134399414</v>
      </c>
      <c r="F198" s="101">
        <v>20.51572115948661</v>
      </c>
      <c r="G198" s="101" t="s">
        <v>57</v>
      </c>
      <c r="H198" s="101">
        <v>-8.601533177149463</v>
      </c>
      <c r="I198" s="101">
        <v>56.07845949863179</v>
      </c>
      <c r="J198" s="101" t="s">
        <v>60</v>
      </c>
      <c r="K198" s="101">
        <v>0.970662426705161</v>
      </c>
      <c r="L198" s="101">
        <v>-0.0006059970042190719</v>
      </c>
      <c r="M198" s="101">
        <v>-0.22695557914103395</v>
      </c>
      <c r="N198" s="101">
        <v>-0.0008709286219392307</v>
      </c>
      <c r="O198" s="101">
        <v>0.039435280064053814</v>
      </c>
      <c r="P198" s="101">
        <v>-6.958795501020324E-05</v>
      </c>
      <c r="Q198" s="101">
        <v>-0.004549100265125173</v>
      </c>
      <c r="R198" s="101">
        <v>-7.000519628424894E-05</v>
      </c>
      <c r="S198" s="101">
        <v>0.000553131801643715</v>
      </c>
      <c r="T198" s="101">
        <v>-4.9680062029605785E-06</v>
      </c>
      <c r="U198" s="101">
        <v>-8.999214694787629E-05</v>
      </c>
      <c r="V198" s="101">
        <v>-5.513802768846828E-06</v>
      </c>
      <c r="W198" s="101">
        <v>3.552939173894599E-05</v>
      </c>
      <c r="X198" s="101">
        <v>67.5</v>
      </c>
    </row>
    <row r="199" spans="1:24" s="101" customFormat="1" ht="12.75" hidden="1">
      <c r="A199" s="101">
        <v>1904</v>
      </c>
      <c r="B199" s="101">
        <v>112.69999694824219</v>
      </c>
      <c r="C199" s="101">
        <v>125.4000015258789</v>
      </c>
      <c r="D199" s="101">
        <v>8.517654418945312</v>
      </c>
      <c r="E199" s="101">
        <v>9.103243827819824</v>
      </c>
      <c r="F199" s="101">
        <v>23.518927774052333</v>
      </c>
      <c r="G199" s="101" t="s">
        <v>58</v>
      </c>
      <c r="H199" s="101">
        <v>20.490829117422038</v>
      </c>
      <c r="I199" s="101">
        <v>65.69082606566423</v>
      </c>
      <c r="J199" s="101" t="s">
        <v>61</v>
      </c>
      <c r="K199" s="101">
        <v>1.048248960498658</v>
      </c>
      <c r="L199" s="101">
        <v>-0.11150481874655156</v>
      </c>
      <c r="M199" s="101">
        <v>0.2507554418050857</v>
      </c>
      <c r="N199" s="101">
        <v>-0.08423547245011916</v>
      </c>
      <c r="O199" s="101">
        <v>0.04167681747906941</v>
      </c>
      <c r="P199" s="101">
        <v>-0.0031979899989571614</v>
      </c>
      <c r="Q199" s="101">
        <v>0.00529930465036612</v>
      </c>
      <c r="R199" s="101">
        <v>-0.001294764094184679</v>
      </c>
      <c r="S199" s="101">
        <v>0.0005106238678150112</v>
      </c>
      <c r="T199" s="101">
        <v>-4.67734272891931E-05</v>
      </c>
      <c r="U199" s="101">
        <v>0.00012342387187270622</v>
      </c>
      <c r="V199" s="101">
        <v>-4.7818662214877256E-05</v>
      </c>
      <c r="W199" s="101">
        <v>3.06813031540043E-05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1902</v>
      </c>
      <c r="B201" s="101">
        <v>88.1</v>
      </c>
      <c r="C201" s="101">
        <v>114</v>
      </c>
      <c r="D201" s="101">
        <v>8.705708027739044</v>
      </c>
      <c r="E201" s="101">
        <v>9.086154659318776</v>
      </c>
      <c r="F201" s="101">
        <v>16.329797959652943</v>
      </c>
      <c r="G201" s="101" t="s">
        <v>59</v>
      </c>
      <c r="H201" s="101">
        <v>23.979442597008386</v>
      </c>
      <c r="I201" s="101">
        <v>44.57944259700838</v>
      </c>
      <c r="J201" s="101" t="s">
        <v>73</v>
      </c>
      <c r="K201" s="101">
        <v>2.9987331884907102</v>
      </c>
      <c r="M201" s="101" t="s">
        <v>68</v>
      </c>
      <c r="N201" s="101">
        <v>1.6285242564066766</v>
      </c>
      <c r="X201" s="101">
        <v>67.5</v>
      </c>
    </row>
    <row r="202" spans="1:24" s="101" customFormat="1" ht="12.75" hidden="1">
      <c r="A202" s="101">
        <v>1901</v>
      </c>
      <c r="B202" s="101">
        <v>109.72000122070312</v>
      </c>
      <c r="C202" s="101">
        <v>105.0199966430664</v>
      </c>
      <c r="D202" s="101">
        <v>8.804778099060059</v>
      </c>
      <c r="E202" s="101">
        <v>9.32827091217041</v>
      </c>
      <c r="F202" s="101">
        <v>16.6761511881926</v>
      </c>
      <c r="G202" s="101" t="s">
        <v>56</v>
      </c>
      <c r="H202" s="101">
        <v>2.833674260919423</v>
      </c>
      <c r="I202" s="101">
        <v>45.053675481622555</v>
      </c>
      <c r="J202" s="101" t="s">
        <v>62</v>
      </c>
      <c r="K202" s="101">
        <v>1.6455743390531876</v>
      </c>
      <c r="L202" s="101">
        <v>0.32999930831546004</v>
      </c>
      <c r="M202" s="101">
        <v>0.389567804514373</v>
      </c>
      <c r="N202" s="101">
        <v>0.16008329320276005</v>
      </c>
      <c r="O202" s="101">
        <v>0.06608923294131354</v>
      </c>
      <c r="P202" s="101">
        <v>0.009466706818163181</v>
      </c>
      <c r="Q202" s="101">
        <v>0.008044501068825026</v>
      </c>
      <c r="R202" s="101">
        <v>0.0024641108214227387</v>
      </c>
      <c r="S202" s="101">
        <v>0.0008670917649021511</v>
      </c>
      <c r="T202" s="101">
        <v>0.0001392633465452679</v>
      </c>
      <c r="U202" s="101">
        <v>0.00017593859688815546</v>
      </c>
      <c r="V202" s="101">
        <v>9.146699826795504E-05</v>
      </c>
      <c r="W202" s="101">
        <v>5.406991101438713E-05</v>
      </c>
      <c r="X202" s="101">
        <v>67.5</v>
      </c>
    </row>
    <row r="203" spans="1:24" s="101" customFormat="1" ht="12.75" hidden="1">
      <c r="A203" s="101">
        <v>1903</v>
      </c>
      <c r="B203" s="101">
        <v>133.05999755859375</v>
      </c>
      <c r="C203" s="101">
        <v>157.4600067138672</v>
      </c>
      <c r="D203" s="101">
        <v>8.612773895263672</v>
      </c>
      <c r="E203" s="101">
        <v>8.738753318786621</v>
      </c>
      <c r="F203" s="101">
        <v>19.397140286091947</v>
      </c>
      <c r="G203" s="101" t="s">
        <v>57</v>
      </c>
      <c r="H203" s="101">
        <v>-11.934246232742112</v>
      </c>
      <c r="I203" s="101">
        <v>53.62575132585163</v>
      </c>
      <c r="J203" s="101" t="s">
        <v>60</v>
      </c>
      <c r="K203" s="101">
        <v>1.3847853790657434</v>
      </c>
      <c r="L203" s="101">
        <v>-0.0017938739315063801</v>
      </c>
      <c r="M203" s="101">
        <v>-0.32541557829526946</v>
      </c>
      <c r="N203" s="101">
        <v>-0.0016549978477817982</v>
      </c>
      <c r="O203" s="101">
        <v>0.05599725050498376</v>
      </c>
      <c r="P203" s="101">
        <v>-0.0002056279338759779</v>
      </c>
      <c r="Q203" s="101">
        <v>-0.006601408790166483</v>
      </c>
      <c r="R203" s="101">
        <v>-0.00013303601800710284</v>
      </c>
      <c r="S203" s="101">
        <v>0.0007641063149620768</v>
      </c>
      <c r="T203" s="101">
        <v>-1.4665226560855975E-05</v>
      </c>
      <c r="U203" s="101">
        <v>-0.00013595526912793372</v>
      </c>
      <c r="V203" s="101">
        <v>-1.0483969555471728E-05</v>
      </c>
      <c r="W203" s="101">
        <v>4.8467877043158606E-05</v>
      </c>
      <c r="X203" s="101">
        <v>67.5</v>
      </c>
    </row>
    <row r="204" spans="1:24" s="101" customFormat="1" ht="12.75" hidden="1">
      <c r="A204" s="101">
        <v>1904</v>
      </c>
      <c r="B204" s="101">
        <v>104.73999786376953</v>
      </c>
      <c r="C204" s="101">
        <v>133.94000244140625</v>
      </c>
      <c r="D204" s="101">
        <v>8.794683456420898</v>
      </c>
      <c r="E204" s="101">
        <v>9.1577730178833</v>
      </c>
      <c r="F204" s="101">
        <v>23.417754843518264</v>
      </c>
      <c r="G204" s="101" t="s">
        <v>58</v>
      </c>
      <c r="H204" s="101">
        <v>26.086712817385852</v>
      </c>
      <c r="I204" s="101">
        <v>63.32671068115538</v>
      </c>
      <c r="J204" s="101" t="s">
        <v>61</v>
      </c>
      <c r="K204" s="101">
        <v>0.8889793919299145</v>
      </c>
      <c r="L204" s="101">
        <v>-0.32999443253636856</v>
      </c>
      <c r="M204" s="101">
        <v>0.21416763461574703</v>
      </c>
      <c r="N204" s="101">
        <v>-0.16007473799686406</v>
      </c>
      <c r="O204" s="101">
        <v>0.0351012057720714</v>
      </c>
      <c r="P204" s="101">
        <v>-0.009464473315185963</v>
      </c>
      <c r="Q204" s="101">
        <v>0.00459732524751509</v>
      </c>
      <c r="R204" s="101">
        <v>-0.0024605169290548394</v>
      </c>
      <c r="S204" s="101">
        <v>0.00040986542693450346</v>
      </c>
      <c r="T204" s="101">
        <v>-0.00013848902779970023</v>
      </c>
      <c r="U204" s="101">
        <v>0.00011167163772115093</v>
      </c>
      <c r="V204" s="101">
        <v>-9.086417420804545E-05</v>
      </c>
      <c r="W204" s="101">
        <v>2.3967064318205556E-05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1902</v>
      </c>
      <c r="B206" s="101">
        <v>93.38</v>
      </c>
      <c r="C206" s="101">
        <v>106.38</v>
      </c>
      <c r="D206" s="101">
        <v>8.731495760191367</v>
      </c>
      <c r="E206" s="101">
        <v>9.135796970852276</v>
      </c>
      <c r="F206" s="101">
        <v>14.182145643221842</v>
      </c>
      <c r="G206" s="101" t="s">
        <v>59</v>
      </c>
      <c r="H206" s="101">
        <v>12.730701139821896</v>
      </c>
      <c r="I206" s="101">
        <v>38.61070113982189</v>
      </c>
      <c r="J206" s="101" t="s">
        <v>73</v>
      </c>
      <c r="K206" s="101">
        <v>1.5123131469067117</v>
      </c>
      <c r="M206" s="101" t="s">
        <v>68</v>
      </c>
      <c r="N206" s="101">
        <v>0.9696559773250977</v>
      </c>
      <c r="X206" s="101">
        <v>67.5</v>
      </c>
    </row>
    <row r="207" spans="1:24" s="101" customFormat="1" ht="12.75" hidden="1">
      <c r="A207" s="101">
        <v>1901</v>
      </c>
      <c r="B207" s="101">
        <v>82.58000183105469</v>
      </c>
      <c r="C207" s="101">
        <v>101.9800033569336</v>
      </c>
      <c r="D207" s="101">
        <v>9.02569580078125</v>
      </c>
      <c r="E207" s="101">
        <v>9.410394668579102</v>
      </c>
      <c r="F207" s="101">
        <v>10.305625878243394</v>
      </c>
      <c r="G207" s="101" t="s">
        <v>56</v>
      </c>
      <c r="H207" s="101">
        <v>12.050055901197624</v>
      </c>
      <c r="I207" s="101">
        <v>27.13005773225231</v>
      </c>
      <c r="J207" s="101" t="s">
        <v>62</v>
      </c>
      <c r="K207" s="101">
        <v>1.0209565233532447</v>
      </c>
      <c r="L207" s="101">
        <v>0.6272050815837849</v>
      </c>
      <c r="M207" s="101">
        <v>0.24169763164378763</v>
      </c>
      <c r="N207" s="101">
        <v>0.12697573142207394</v>
      </c>
      <c r="O207" s="101">
        <v>0.04100348154713017</v>
      </c>
      <c r="P207" s="101">
        <v>0.01799263332495532</v>
      </c>
      <c r="Q207" s="101">
        <v>0.004991004586209426</v>
      </c>
      <c r="R207" s="101">
        <v>0.001954530544542394</v>
      </c>
      <c r="S207" s="101">
        <v>0.0005379555228922473</v>
      </c>
      <c r="T207" s="101">
        <v>0.0002647335012779446</v>
      </c>
      <c r="U207" s="101">
        <v>0.00010915156745900014</v>
      </c>
      <c r="V207" s="101">
        <v>7.255215086106423E-05</v>
      </c>
      <c r="W207" s="101">
        <v>3.3541418947135063E-05</v>
      </c>
      <c r="X207" s="101">
        <v>67.5</v>
      </c>
    </row>
    <row r="208" spans="1:24" s="101" customFormat="1" ht="12.75" hidden="1">
      <c r="A208" s="101">
        <v>1903</v>
      </c>
      <c r="B208" s="101">
        <v>131.83999633789062</v>
      </c>
      <c r="C208" s="101">
        <v>147.24000549316406</v>
      </c>
      <c r="D208" s="101">
        <v>8.54611873626709</v>
      </c>
      <c r="E208" s="101">
        <v>8.921404838562012</v>
      </c>
      <c r="F208" s="101">
        <v>18.599548955616072</v>
      </c>
      <c r="G208" s="101" t="s">
        <v>57</v>
      </c>
      <c r="H208" s="101">
        <v>-12.520884258632492</v>
      </c>
      <c r="I208" s="101">
        <v>51.81911207925814</v>
      </c>
      <c r="J208" s="101" t="s">
        <v>60</v>
      </c>
      <c r="K208" s="101">
        <v>0.9724467489716873</v>
      </c>
      <c r="L208" s="101">
        <v>-0.0034111816154707092</v>
      </c>
      <c r="M208" s="101">
        <v>-0.2293617094920884</v>
      </c>
      <c r="N208" s="101">
        <v>-0.0013125750086525959</v>
      </c>
      <c r="O208" s="101">
        <v>0.03918768949492376</v>
      </c>
      <c r="P208" s="101">
        <v>-0.00039056524413239176</v>
      </c>
      <c r="Q208" s="101">
        <v>-0.004693346226891583</v>
      </c>
      <c r="R208" s="101">
        <v>-0.00010552209761940114</v>
      </c>
      <c r="S208" s="101">
        <v>0.0005236537966274849</v>
      </c>
      <c r="T208" s="101">
        <v>-2.783051587499091E-05</v>
      </c>
      <c r="U208" s="101">
        <v>-9.937533873804723E-05</v>
      </c>
      <c r="V208" s="101">
        <v>-8.317938147279088E-06</v>
      </c>
      <c r="W208" s="101">
        <v>3.28861206452573E-05</v>
      </c>
      <c r="X208" s="101">
        <v>67.5</v>
      </c>
    </row>
    <row r="209" spans="1:24" s="101" customFormat="1" ht="12.75" hidden="1">
      <c r="A209" s="101">
        <v>1904</v>
      </c>
      <c r="B209" s="101">
        <v>108.54000091552734</v>
      </c>
      <c r="C209" s="101">
        <v>117.44000244140625</v>
      </c>
      <c r="D209" s="101">
        <v>8.65009593963623</v>
      </c>
      <c r="E209" s="101">
        <v>9.069517135620117</v>
      </c>
      <c r="F209" s="101">
        <v>22.2823705363741</v>
      </c>
      <c r="G209" s="101" t="s">
        <v>58</v>
      </c>
      <c r="H209" s="101">
        <v>20.233365504611292</v>
      </c>
      <c r="I209" s="101">
        <v>61.273366420138636</v>
      </c>
      <c r="J209" s="101" t="s">
        <v>61</v>
      </c>
      <c r="K209" s="101">
        <v>0.3109655012890346</v>
      </c>
      <c r="L209" s="101">
        <v>-0.6271958053148223</v>
      </c>
      <c r="M209" s="101">
        <v>0.07622959635917602</v>
      </c>
      <c r="N209" s="101">
        <v>-0.12696894705800044</v>
      </c>
      <c r="O209" s="101">
        <v>0.01206691721340983</v>
      </c>
      <c r="P209" s="101">
        <v>-0.01798839383481384</v>
      </c>
      <c r="Q209" s="101">
        <v>0.0016978303725891078</v>
      </c>
      <c r="R209" s="101">
        <v>-0.0019516799779838879</v>
      </c>
      <c r="S209" s="101">
        <v>0.00012321869130895648</v>
      </c>
      <c r="T209" s="101">
        <v>-0.00026326657418861854</v>
      </c>
      <c r="U209" s="101">
        <v>4.5150932763953275E-05</v>
      </c>
      <c r="V209" s="101">
        <v>-7.207375735692335E-05</v>
      </c>
      <c r="W209" s="101">
        <v>6.597715808733551E-06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1902</v>
      </c>
      <c r="B211" s="101">
        <v>98.34</v>
      </c>
      <c r="C211" s="101">
        <v>107.84</v>
      </c>
      <c r="D211" s="101">
        <v>8.734025416247714</v>
      </c>
      <c r="E211" s="101">
        <v>9.140499743081417</v>
      </c>
      <c r="F211" s="101">
        <v>16.1812949409689</v>
      </c>
      <c r="G211" s="101" t="s">
        <v>59</v>
      </c>
      <c r="H211" s="101">
        <v>13.20978825010608</v>
      </c>
      <c r="I211" s="101">
        <v>44.04978825010608</v>
      </c>
      <c r="J211" s="101" t="s">
        <v>73</v>
      </c>
      <c r="K211" s="101">
        <v>1.0739721495478523</v>
      </c>
      <c r="M211" s="101" t="s">
        <v>68</v>
      </c>
      <c r="N211" s="101">
        <v>0.6012548971943085</v>
      </c>
      <c r="X211" s="101">
        <v>67.5</v>
      </c>
    </row>
    <row r="212" spans="1:24" s="101" customFormat="1" ht="12.75" hidden="1">
      <c r="A212" s="101">
        <v>1901</v>
      </c>
      <c r="B212" s="101">
        <v>99.9800033569336</v>
      </c>
      <c r="C212" s="101">
        <v>103.27999877929688</v>
      </c>
      <c r="D212" s="101">
        <v>8.84454345703125</v>
      </c>
      <c r="E212" s="101">
        <v>9.356446266174316</v>
      </c>
      <c r="F212" s="101">
        <v>13.763821126779584</v>
      </c>
      <c r="G212" s="101" t="s">
        <v>56</v>
      </c>
      <c r="H212" s="101">
        <v>4.523134805293232</v>
      </c>
      <c r="I212" s="101">
        <v>37.003138162226826</v>
      </c>
      <c r="J212" s="101" t="s">
        <v>62</v>
      </c>
      <c r="K212" s="101">
        <v>0.9622388375339755</v>
      </c>
      <c r="L212" s="101">
        <v>0.29586420986721723</v>
      </c>
      <c r="M212" s="101">
        <v>0.2277971222959199</v>
      </c>
      <c r="N212" s="101">
        <v>0.08397520210365099</v>
      </c>
      <c r="O212" s="101">
        <v>0.03864522039046921</v>
      </c>
      <c r="P212" s="101">
        <v>0.00848746647617004</v>
      </c>
      <c r="Q212" s="101">
        <v>0.004703972675848496</v>
      </c>
      <c r="R212" s="101">
        <v>0.0012926185121462175</v>
      </c>
      <c r="S212" s="101">
        <v>0.0005070196453360978</v>
      </c>
      <c r="T212" s="101">
        <v>0.00012486716307979077</v>
      </c>
      <c r="U212" s="101">
        <v>0.00010287701924439985</v>
      </c>
      <c r="V212" s="101">
        <v>4.798420436071702E-05</v>
      </c>
      <c r="W212" s="101">
        <v>3.161411553237363E-05</v>
      </c>
      <c r="X212" s="101">
        <v>67.5</v>
      </c>
    </row>
    <row r="213" spans="1:24" s="101" customFormat="1" ht="12.75" hidden="1">
      <c r="A213" s="101">
        <v>1903</v>
      </c>
      <c r="B213" s="101">
        <v>129.66000366210938</v>
      </c>
      <c r="C213" s="101">
        <v>143.75999450683594</v>
      </c>
      <c r="D213" s="101">
        <v>8.231210708618164</v>
      </c>
      <c r="E213" s="101">
        <v>8.625991821289062</v>
      </c>
      <c r="F213" s="101">
        <v>18.023342385288586</v>
      </c>
      <c r="G213" s="101" t="s">
        <v>57</v>
      </c>
      <c r="H213" s="101">
        <v>-10.029931570858253</v>
      </c>
      <c r="I213" s="101">
        <v>52.13007209125112</v>
      </c>
      <c r="J213" s="101" t="s">
        <v>60</v>
      </c>
      <c r="K213" s="101">
        <v>0.8952280936702285</v>
      </c>
      <c r="L213" s="101">
        <v>-0.0016088554418871941</v>
      </c>
      <c r="M213" s="101">
        <v>-0.210969918896576</v>
      </c>
      <c r="N213" s="101">
        <v>-0.0008680348749272755</v>
      </c>
      <c r="O213" s="101">
        <v>0.03610468481814424</v>
      </c>
      <c r="P213" s="101">
        <v>-0.00018430447377476382</v>
      </c>
      <c r="Q213" s="101">
        <v>-0.004308436905708664</v>
      </c>
      <c r="R213" s="101">
        <v>-6.9777365225209E-05</v>
      </c>
      <c r="S213" s="101">
        <v>0.0004848167542512849</v>
      </c>
      <c r="T213" s="101">
        <v>-1.3138466219613204E-05</v>
      </c>
      <c r="U213" s="101">
        <v>-9.065712575185096E-05</v>
      </c>
      <c r="V213" s="101">
        <v>-5.497670461886664E-06</v>
      </c>
      <c r="W213" s="101">
        <v>3.0519558336573065E-05</v>
      </c>
      <c r="X213" s="101">
        <v>67.5</v>
      </c>
    </row>
    <row r="214" spans="1:24" s="101" customFormat="1" ht="12.75" hidden="1">
      <c r="A214" s="101">
        <v>1904</v>
      </c>
      <c r="B214" s="101">
        <v>115.72000122070312</v>
      </c>
      <c r="C214" s="101">
        <v>123.22000122070312</v>
      </c>
      <c r="D214" s="101">
        <v>8.680757522583008</v>
      </c>
      <c r="E214" s="101">
        <v>9.059812545776367</v>
      </c>
      <c r="F214" s="101">
        <v>22.622039067121957</v>
      </c>
      <c r="G214" s="101" t="s">
        <v>58</v>
      </c>
      <c r="H214" s="101">
        <v>13.786391887212275</v>
      </c>
      <c r="I214" s="101">
        <v>62.0063931079154</v>
      </c>
      <c r="J214" s="101" t="s">
        <v>61</v>
      </c>
      <c r="K214" s="101">
        <v>0.35280340242450203</v>
      </c>
      <c r="L214" s="101">
        <v>-0.29585983550411143</v>
      </c>
      <c r="M214" s="101">
        <v>0.08592567862446261</v>
      </c>
      <c r="N214" s="101">
        <v>-0.08397071563232589</v>
      </c>
      <c r="O214" s="101">
        <v>0.013780594806117845</v>
      </c>
      <c r="P214" s="101">
        <v>-0.008485465163740694</v>
      </c>
      <c r="Q214" s="101">
        <v>0.0018880493544017342</v>
      </c>
      <c r="R214" s="101">
        <v>-0.0012907337979790137</v>
      </c>
      <c r="S214" s="101">
        <v>0.00014839688525704155</v>
      </c>
      <c r="T214" s="101">
        <v>-0.00012417402756209186</v>
      </c>
      <c r="U214" s="101">
        <v>4.8630922662701965E-05</v>
      </c>
      <c r="V214" s="101">
        <v>-4.766822303824167E-05</v>
      </c>
      <c r="W214" s="101">
        <v>8.246748440129683E-06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1902</v>
      </c>
      <c r="B216" s="101">
        <v>106.28</v>
      </c>
      <c r="C216" s="101">
        <v>144.98</v>
      </c>
      <c r="D216" s="101">
        <v>8.48820105713136</v>
      </c>
      <c r="E216" s="101">
        <v>9.007444929323176</v>
      </c>
      <c r="F216" s="101">
        <v>20.381774255053696</v>
      </c>
      <c r="G216" s="101" t="s">
        <v>59</v>
      </c>
      <c r="H216" s="101">
        <v>18.330549398651748</v>
      </c>
      <c r="I216" s="101">
        <v>57.11054939865175</v>
      </c>
      <c r="J216" s="101" t="s">
        <v>73</v>
      </c>
      <c r="K216" s="101">
        <v>1.594460439941677</v>
      </c>
      <c r="M216" s="101" t="s">
        <v>68</v>
      </c>
      <c r="N216" s="101">
        <v>1.0831068830511765</v>
      </c>
      <c r="X216" s="101">
        <v>67.5</v>
      </c>
    </row>
    <row r="217" spans="1:24" s="101" customFormat="1" ht="12.75" hidden="1">
      <c r="A217" s="101">
        <v>1901</v>
      </c>
      <c r="B217" s="101">
        <v>99.26000213623047</v>
      </c>
      <c r="C217" s="101">
        <v>120.86000061035156</v>
      </c>
      <c r="D217" s="101">
        <v>8.705772399902344</v>
      </c>
      <c r="E217" s="101">
        <v>9.181792259216309</v>
      </c>
      <c r="F217" s="101">
        <v>20.319879625104786</v>
      </c>
      <c r="G217" s="101" t="s">
        <v>56</v>
      </c>
      <c r="H217" s="101">
        <v>23.737780124151932</v>
      </c>
      <c r="I217" s="101">
        <v>55.4977822603824</v>
      </c>
      <c r="J217" s="101" t="s">
        <v>62</v>
      </c>
      <c r="K217" s="101">
        <v>1.010440654357953</v>
      </c>
      <c r="L217" s="101">
        <v>0.6830176556739483</v>
      </c>
      <c r="M217" s="101">
        <v>0.23920749081147774</v>
      </c>
      <c r="N217" s="101">
        <v>0.2183344767663919</v>
      </c>
      <c r="O217" s="101">
        <v>0.040581163319463584</v>
      </c>
      <c r="P217" s="101">
        <v>0.019593831617200894</v>
      </c>
      <c r="Q217" s="101">
        <v>0.0049395950136199756</v>
      </c>
      <c r="R217" s="101">
        <v>0.0033608029815678517</v>
      </c>
      <c r="S217" s="101">
        <v>0.0005324389691598276</v>
      </c>
      <c r="T217" s="101">
        <v>0.00028830605760581335</v>
      </c>
      <c r="U217" s="101">
        <v>0.00010803579954877759</v>
      </c>
      <c r="V217" s="101">
        <v>0.00012473986744479447</v>
      </c>
      <c r="W217" s="101">
        <v>3.319705148514086E-05</v>
      </c>
      <c r="X217" s="101">
        <v>67.5</v>
      </c>
    </row>
    <row r="218" spans="1:24" s="101" customFormat="1" ht="12.75" hidden="1">
      <c r="A218" s="101">
        <v>1903</v>
      </c>
      <c r="B218" s="101">
        <v>139.3000030517578</v>
      </c>
      <c r="C218" s="101">
        <v>151.5</v>
      </c>
      <c r="D218" s="101">
        <v>8.797552108764648</v>
      </c>
      <c r="E218" s="101">
        <v>8.905234336853027</v>
      </c>
      <c r="F218" s="101">
        <v>23.618540620913073</v>
      </c>
      <c r="G218" s="101" t="s">
        <v>57</v>
      </c>
      <c r="H218" s="101">
        <v>-7.858367850515293</v>
      </c>
      <c r="I218" s="101">
        <v>63.941635201242526</v>
      </c>
      <c r="J218" s="101" t="s">
        <v>60</v>
      </c>
      <c r="K218" s="101">
        <v>1.0069634080578138</v>
      </c>
      <c r="L218" s="101">
        <v>-0.0037137449620231527</v>
      </c>
      <c r="M218" s="101">
        <v>-0.23859433049636142</v>
      </c>
      <c r="N218" s="101">
        <v>-0.0022572663960635244</v>
      </c>
      <c r="O218" s="101">
        <v>0.040402874640865824</v>
      </c>
      <c r="P218" s="101">
        <v>-0.00042525504646686056</v>
      </c>
      <c r="Q218" s="101">
        <v>-0.004934504988287297</v>
      </c>
      <c r="R218" s="101">
        <v>-0.00018146532857679965</v>
      </c>
      <c r="S218" s="101">
        <v>0.000525518853335464</v>
      </c>
      <c r="T218" s="101">
        <v>-3.0307797465610565E-05</v>
      </c>
      <c r="U218" s="101">
        <v>-0.00010797396496178358</v>
      </c>
      <c r="V218" s="101">
        <v>-1.4310357435913355E-05</v>
      </c>
      <c r="W218" s="101">
        <v>3.257145268920885E-05</v>
      </c>
      <c r="X218" s="101">
        <v>67.5</v>
      </c>
    </row>
    <row r="219" spans="1:24" s="101" customFormat="1" ht="12.75" hidden="1">
      <c r="A219" s="101">
        <v>1904</v>
      </c>
      <c r="B219" s="101">
        <v>109.87999725341797</v>
      </c>
      <c r="C219" s="101">
        <v>140.3800048828125</v>
      </c>
      <c r="D219" s="101">
        <v>8.653122901916504</v>
      </c>
      <c r="E219" s="101">
        <v>8.899462699890137</v>
      </c>
      <c r="F219" s="101">
        <v>23.296068529776626</v>
      </c>
      <c r="G219" s="101" t="s">
        <v>58</v>
      </c>
      <c r="H219" s="101">
        <v>21.662093547277962</v>
      </c>
      <c r="I219" s="101">
        <v>64.04209080069593</v>
      </c>
      <c r="J219" s="101" t="s">
        <v>61</v>
      </c>
      <c r="K219" s="101">
        <v>-0.08375566137235742</v>
      </c>
      <c r="L219" s="101">
        <v>-0.6830075592998172</v>
      </c>
      <c r="M219" s="101">
        <v>-0.017116340593604614</v>
      </c>
      <c r="N219" s="101">
        <v>-0.21832280800061024</v>
      </c>
      <c r="O219" s="101">
        <v>-0.003799807510316515</v>
      </c>
      <c r="P219" s="101">
        <v>-0.019589216308690757</v>
      </c>
      <c r="Q219" s="101">
        <v>-0.00022418612612539127</v>
      </c>
      <c r="R219" s="101">
        <v>-0.0033559003285914013</v>
      </c>
      <c r="S219" s="101">
        <v>-8.556395659948691E-05</v>
      </c>
      <c r="T219" s="101">
        <v>-0.0002867085981706689</v>
      </c>
      <c r="U219" s="101">
        <v>3.6547058123990383E-06</v>
      </c>
      <c r="V219" s="101">
        <v>-0.00012391629513587506</v>
      </c>
      <c r="W219" s="101">
        <v>-6.414413225052026E-06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1902</v>
      </c>
      <c r="B221" s="101">
        <v>115.44</v>
      </c>
      <c r="C221" s="101">
        <v>125.74</v>
      </c>
      <c r="D221" s="101">
        <v>8.46858827474955</v>
      </c>
      <c r="E221" s="101">
        <v>8.993188963230294</v>
      </c>
      <c r="F221" s="101">
        <v>19.345889382629903</v>
      </c>
      <c r="G221" s="101" t="s">
        <v>59</v>
      </c>
      <c r="H221" s="101">
        <v>6.414426421309834</v>
      </c>
      <c r="I221" s="101">
        <v>54.35442642130983</v>
      </c>
      <c r="J221" s="101" t="s">
        <v>73</v>
      </c>
      <c r="K221" s="101">
        <v>0.39500282501047396</v>
      </c>
      <c r="M221" s="101" t="s">
        <v>68</v>
      </c>
      <c r="N221" s="101">
        <v>0.23455052375538646</v>
      </c>
      <c r="X221" s="101">
        <v>67.5</v>
      </c>
    </row>
    <row r="222" spans="1:24" s="101" customFormat="1" ht="12.75" hidden="1">
      <c r="A222" s="101">
        <v>1901</v>
      </c>
      <c r="B222" s="101">
        <v>119.0199966430664</v>
      </c>
      <c r="C222" s="101">
        <v>118.5199966430664</v>
      </c>
      <c r="D222" s="101">
        <v>8.433820724487305</v>
      </c>
      <c r="E222" s="101">
        <v>9.168971061706543</v>
      </c>
      <c r="F222" s="101">
        <v>20.07138646964968</v>
      </c>
      <c r="G222" s="101" t="s">
        <v>56</v>
      </c>
      <c r="H222" s="101">
        <v>5.113787828044742</v>
      </c>
      <c r="I222" s="101">
        <v>56.63378447111115</v>
      </c>
      <c r="J222" s="101" t="s">
        <v>62</v>
      </c>
      <c r="K222" s="101">
        <v>0.5557572255357599</v>
      </c>
      <c r="L222" s="101">
        <v>0.2582739118460225</v>
      </c>
      <c r="M222" s="101">
        <v>0.13156795206005814</v>
      </c>
      <c r="N222" s="101">
        <v>0.03950002370681356</v>
      </c>
      <c r="O222" s="101">
        <v>0.022320213036747725</v>
      </c>
      <c r="P222" s="101">
        <v>0.007409108707049051</v>
      </c>
      <c r="Q222" s="101">
        <v>0.0027168620764080912</v>
      </c>
      <c r="R222" s="101">
        <v>0.0006080324565335943</v>
      </c>
      <c r="S222" s="101">
        <v>0.00029283442803548494</v>
      </c>
      <c r="T222" s="101">
        <v>0.00010900863906221772</v>
      </c>
      <c r="U222" s="101">
        <v>5.941616591960575E-05</v>
      </c>
      <c r="V222" s="101">
        <v>2.2573383766899466E-05</v>
      </c>
      <c r="W222" s="101">
        <v>1.825737317136053E-05</v>
      </c>
      <c r="X222" s="101">
        <v>67.5</v>
      </c>
    </row>
    <row r="223" spans="1:24" s="101" customFormat="1" ht="12.75" hidden="1">
      <c r="A223" s="101">
        <v>1903</v>
      </c>
      <c r="B223" s="101">
        <v>137.55999755859375</v>
      </c>
      <c r="C223" s="101">
        <v>141.55999755859375</v>
      </c>
      <c r="D223" s="101">
        <v>8.71645450592041</v>
      </c>
      <c r="E223" s="101">
        <v>8.828438758850098</v>
      </c>
      <c r="F223" s="101">
        <v>22.726995714283138</v>
      </c>
      <c r="G223" s="101" t="s">
        <v>57</v>
      </c>
      <c r="H223" s="101">
        <v>-7.964092666285296</v>
      </c>
      <c r="I223" s="101">
        <v>62.09590489230845</v>
      </c>
      <c r="J223" s="101" t="s">
        <v>60</v>
      </c>
      <c r="K223" s="101">
        <v>0.5532380848740968</v>
      </c>
      <c r="L223" s="101">
        <v>-0.0014047572680091177</v>
      </c>
      <c r="M223" s="101">
        <v>-0.13082084598873753</v>
      </c>
      <c r="N223" s="101">
        <v>-0.00040818942975045375</v>
      </c>
      <c r="O223" s="101">
        <v>0.02224064940953779</v>
      </c>
      <c r="P223" s="101">
        <v>-0.00016085292526398675</v>
      </c>
      <c r="Q223" s="101">
        <v>-0.0026929185915345473</v>
      </c>
      <c r="R223" s="101">
        <v>-3.281380416643563E-05</v>
      </c>
      <c r="S223" s="101">
        <v>0.00029279281676552945</v>
      </c>
      <c r="T223" s="101">
        <v>-1.1462955792276201E-05</v>
      </c>
      <c r="U223" s="101">
        <v>-5.8083241651469044E-05</v>
      </c>
      <c r="V223" s="101">
        <v>-2.5845103849775293E-06</v>
      </c>
      <c r="W223" s="101">
        <v>1.825493722072881E-05</v>
      </c>
      <c r="X223" s="101">
        <v>67.5</v>
      </c>
    </row>
    <row r="224" spans="1:24" s="101" customFormat="1" ht="12.75" hidden="1">
      <c r="A224" s="101">
        <v>1904</v>
      </c>
      <c r="B224" s="101">
        <v>131.10000610351562</v>
      </c>
      <c r="C224" s="101">
        <v>126.0999984741211</v>
      </c>
      <c r="D224" s="101">
        <v>8.493946075439453</v>
      </c>
      <c r="E224" s="101">
        <v>8.824498176574707</v>
      </c>
      <c r="F224" s="101">
        <v>25.02401413092204</v>
      </c>
      <c r="G224" s="101" t="s">
        <v>58</v>
      </c>
      <c r="H224" s="101">
        <v>6.5439822978288475</v>
      </c>
      <c r="I224" s="101">
        <v>70.14398840134447</v>
      </c>
      <c r="J224" s="101" t="s">
        <v>61</v>
      </c>
      <c r="K224" s="101">
        <v>0.052855606893188224</v>
      </c>
      <c r="L224" s="101">
        <v>-0.2582700915655256</v>
      </c>
      <c r="M224" s="101">
        <v>0.014001152240754006</v>
      </c>
      <c r="N224" s="101">
        <v>-0.03949791455543284</v>
      </c>
      <c r="O224" s="101">
        <v>0.0018829295918407168</v>
      </c>
      <c r="P224" s="101">
        <v>-0.007407362429995178</v>
      </c>
      <c r="Q224" s="101">
        <v>0.00035990137759124346</v>
      </c>
      <c r="R224" s="101">
        <v>-0.0006071463764648555</v>
      </c>
      <c r="S224" s="101">
        <v>4.936465676646271E-06</v>
      </c>
      <c r="T224" s="101">
        <v>-0.00010840426206889275</v>
      </c>
      <c r="U224" s="101">
        <v>1.251470382562732E-05</v>
      </c>
      <c r="V224" s="101">
        <v>-2.2424940596524748E-05</v>
      </c>
      <c r="W224" s="101">
        <v>-2.9823176484951267E-07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10.305625878243394</v>
      </c>
      <c r="G225" s="102"/>
      <c r="H225" s="102"/>
      <c r="I225" s="115"/>
      <c r="J225" s="115" t="s">
        <v>158</v>
      </c>
      <c r="K225" s="102">
        <f>AVERAGE(K223,K218,K213,K208,K203,K198)</f>
        <v>0.9638873568907883</v>
      </c>
      <c r="L225" s="102">
        <f>AVERAGE(L223,L218,L213,L208,L203,L198)</f>
        <v>-0.0020897350371859376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25.02401413092204</v>
      </c>
      <c r="G226" s="102"/>
      <c r="H226" s="102"/>
      <c r="I226" s="115"/>
      <c r="J226" s="115" t="s">
        <v>159</v>
      </c>
      <c r="K226" s="102">
        <f>AVERAGE(K224,K219,K214,K209,K204,K199)</f>
        <v>0.42834953361049005</v>
      </c>
      <c r="L226" s="102">
        <f>AVERAGE(L224,L219,L214,L209,L204,L199)</f>
        <v>-0.3843054238278661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0.6024295980567427</v>
      </c>
      <c r="L227" s="102">
        <f>ABS(L225/$H$33)</f>
        <v>0.005804819547738716</v>
      </c>
      <c r="M227" s="115" t="s">
        <v>111</v>
      </c>
      <c r="N227" s="102">
        <f>K227+L227+L228+K228</f>
        <v>1.0918057243210397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0.24338041682414208</v>
      </c>
      <c r="L228" s="102">
        <f>ABS(L226/$H$34)</f>
        <v>0.2401908898924163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1902</v>
      </c>
      <c r="B231" s="101">
        <v>94.42</v>
      </c>
      <c r="C231" s="101">
        <v>104.02</v>
      </c>
      <c r="D231" s="101">
        <v>8.656550469234274</v>
      </c>
      <c r="E231" s="101">
        <v>9.209447706809467</v>
      </c>
      <c r="F231" s="101">
        <v>20.36726591461026</v>
      </c>
      <c r="G231" s="101" t="s">
        <v>59</v>
      </c>
      <c r="H231" s="101">
        <v>29.012117682972153</v>
      </c>
      <c r="I231" s="101">
        <v>55.932117682972155</v>
      </c>
      <c r="J231" s="101" t="s">
        <v>73</v>
      </c>
      <c r="K231" s="101">
        <v>1.841085006882665</v>
      </c>
      <c r="M231" s="101" t="s">
        <v>68</v>
      </c>
      <c r="N231" s="101">
        <v>1.2090605560066614</v>
      </c>
      <c r="X231" s="101">
        <v>67.5</v>
      </c>
    </row>
    <row r="232" spans="1:24" s="101" customFormat="1" ht="12.75" hidden="1">
      <c r="A232" s="101">
        <v>1901</v>
      </c>
      <c r="B232" s="101">
        <v>119.04000091552734</v>
      </c>
      <c r="C232" s="101">
        <v>110.04000091552734</v>
      </c>
      <c r="D232" s="101">
        <v>8.94762897491455</v>
      </c>
      <c r="E232" s="101">
        <v>9.542709350585938</v>
      </c>
      <c r="F232" s="101">
        <v>16.799117682888298</v>
      </c>
      <c r="G232" s="101" t="s">
        <v>56</v>
      </c>
      <c r="H232" s="101">
        <v>-6.861206499647139</v>
      </c>
      <c r="I232" s="101">
        <v>44.678794415880205</v>
      </c>
      <c r="J232" s="101" t="s">
        <v>62</v>
      </c>
      <c r="K232" s="101">
        <v>1.0871518272358494</v>
      </c>
      <c r="L232" s="101">
        <v>0.763946263149912</v>
      </c>
      <c r="M232" s="101">
        <v>0.2573682320065221</v>
      </c>
      <c r="N232" s="101">
        <v>0.08316646199005613</v>
      </c>
      <c r="O232" s="101">
        <v>0.04366170869163289</v>
      </c>
      <c r="P232" s="101">
        <v>0.021915141730849724</v>
      </c>
      <c r="Q232" s="101">
        <v>0.005314602706523313</v>
      </c>
      <c r="R232" s="101">
        <v>0.001280126006145256</v>
      </c>
      <c r="S232" s="101">
        <v>0.0005728646726299946</v>
      </c>
      <c r="T232" s="101">
        <v>0.00032249661660914636</v>
      </c>
      <c r="U232" s="101">
        <v>0.00011625093503641587</v>
      </c>
      <c r="V232" s="101">
        <v>4.751232338367742E-05</v>
      </c>
      <c r="W232" s="101">
        <v>3.572702023100165E-05</v>
      </c>
      <c r="X232" s="101">
        <v>67.5</v>
      </c>
    </row>
    <row r="233" spans="1:24" s="101" customFormat="1" ht="12.75" hidden="1">
      <c r="A233" s="101">
        <v>1904</v>
      </c>
      <c r="B233" s="101">
        <v>112.69999694824219</v>
      </c>
      <c r="C233" s="101">
        <v>125.4000015258789</v>
      </c>
      <c r="D233" s="101">
        <v>8.517654418945312</v>
      </c>
      <c r="E233" s="101">
        <v>9.103243827819824</v>
      </c>
      <c r="F233" s="101">
        <v>16.598869823830725</v>
      </c>
      <c r="G233" s="101" t="s">
        <v>57</v>
      </c>
      <c r="H233" s="101">
        <v>1.1623832146350708</v>
      </c>
      <c r="I233" s="101">
        <v>46.36238016287725</v>
      </c>
      <c r="J233" s="101" t="s">
        <v>60</v>
      </c>
      <c r="K233" s="101">
        <v>1.0718738209934509</v>
      </c>
      <c r="L233" s="101">
        <v>0.004157605033010078</v>
      </c>
      <c r="M233" s="101">
        <v>-0.2532460967741665</v>
      </c>
      <c r="N233" s="101">
        <v>-0.0008599374309234305</v>
      </c>
      <c r="O233" s="101">
        <v>0.04312425461103838</v>
      </c>
      <c r="P233" s="101">
        <v>0.0004754410731841126</v>
      </c>
      <c r="Q233" s="101">
        <v>-0.00520282700274881</v>
      </c>
      <c r="R233" s="101">
        <v>-6.90924987191044E-05</v>
      </c>
      <c r="S233" s="101">
        <v>0.0005705693568323469</v>
      </c>
      <c r="T233" s="101">
        <v>3.384204281243539E-05</v>
      </c>
      <c r="U233" s="101">
        <v>-0.00011157389825534358</v>
      </c>
      <c r="V233" s="101">
        <v>-5.440531215736073E-06</v>
      </c>
      <c r="W233" s="101">
        <v>3.5670019063544447E-05</v>
      </c>
      <c r="X233" s="101">
        <v>67.5</v>
      </c>
    </row>
    <row r="234" spans="1:24" s="101" customFormat="1" ht="12.75" hidden="1">
      <c r="A234" s="101">
        <v>1903</v>
      </c>
      <c r="B234" s="101">
        <v>132.17999267578125</v>
      </c>
      <c r="C234" s="101">
        <v>151.5800018310547</v>
      </c>
      <c r="D234" s="101">
        <v>8.71070671081543</v>
      </c>
      <c r="E234" s="101">
        <v>8.813547134399414</v>
      </c>
      <c r="F234" s="101">
        <v>22.91958328961974</v>
      </c>
      <c r="G234" s="101" t="s">
        <v>58</v>
      </c>
      <c r="H234" s="101">
        <v>-2.030724183548415</v>
      </c>
      <c r="I234" s="101">
        <v>62.64926849223283</v>
      </c>
      <c r="J234" s="101" t="s">
        <v>61</v>
      </c>
      <c r="K234" s="101">
        <v>0.18161940240829416</v>
      </c>
      <c r="L234" s="101">
        <v>0.763934949652851</v>
      </c>
      <c r="M234" s="101">
        <v>0.045878331648093705</v>
      </c>
      <c r="N234" s="101">
        <v>-0.0831620160142739</v>
      </c>
      <c r="O234" s="101">
        <v>0.006829602485895187</v>
      </c>
      <c r="P234" s="101">
        <v>0.021909983862822915</v>
      </c>
      <c r="Q234" s="101">
        <v>0.0010842477150784095</v>
      </c>
      <c r="R234" s="101">
        <v>-0.0012782600745662655</v>
      </c>
      <c r="S234" s="101">
        <v>5.123028588045236E-05</v>
      </c>
      <c r="T234" s="101">
        <v>0.00032071604865149486</v>
      </c>
      <c r="U234" s="101">
        <v>3.264268869053562E-05</v>
      </c>
      <c r="V234" s="101">
        <v>-4.719980395516217E-05</v>
      </c>
      <c r="W234" s="101">
        <v>2.0173533633891323E-06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1902</v>
      </c>
      <c r="B236" s="101">
        <v>88.1</v>
      </c>
      <c r="C236" s="101">
        <v>114</v>
      </c>
      <c r="D236" s="101">
        <v>8.705708027739044</v>
      </c>
      <c r="E236" s="101">
        <v>9.086154659318776</v>
      </c>
      <c r="F236" s="101">
        <v>20.258350418990105</v>
      </c>
      <c r="G236" s="101" t="s">
        <v>59</v>
      </c>
      <c r="H236" s="101">
        <v>34.70417288963469</v>
      </c>
      <c r="I236" s="101">
        <v>55.304172889634685</v>
      </c>
      <c r="J236" s="101" t="s">
        <v>73</v>
      </c>
      <c r="K236" s="101">
        <v>2.137827786690066</v>
      </c>
      <c r="M236" s="101" t="s">
        <v>68</v>
      </c>
      <c r="N236" s="101">
        <v>1.2907679510636585</v>
      </c>
      <c r="X236" s="101">
        <v>67.5</v>
      </c>
    </row>
    <row r="237" spans="1:24" s="101" customFormat="1" ht="12.75" hidden="1">
      <c r="A237" s="101">
        <v>1901</v>
      </c>
      <c r="B237" s="101">
        <v>109.72000122070312</v>
      </c>
      <c r="C237" s="101">
        <v>105.0199966430664</v>
      </c>
      <c r="D237" s="101">
        <v>8.804778099060059</v>
      </c>
      <c r="E237" s="101">
        <v>9.32827091217041</v>
      </c>
      <c r="F237" s="101">
        <v>16.6761511881926</v>
      </c>
      <c r="G237" s="101" t="s">
        <v>56</v>
      </c>
      <c r="H237" s="101">
        <v>2.833674260919423</v>
      </c>
      <c r="I237" s="101">
        <v>45.053675481622555</v>
      </c>
      <c r="J237" s="101" t="s">
        <v>62</v>
      </c>
      <c r="K237" s="101">
        <v>1.2871682749032196</v>
      </c>
      <c r="L237" s="101">
        <v>0.5993207098614035</v>
      </c>
      <c r="M237" s="101">
        <v>0.30471899052571233</v>
      </c>
      <c r="N237" s="101">
        <v>0.1611596036478435</v>
      </c>
      <c r="O237" s="101">
        <v>0.05169470445267288</v>
      </c>
      <c r="P237" s="101">
        <v>0.01719246593044148</v>
      </c>
      <c r="Q237" s="101">
        <v>0.0062923879998393354</v>
      </c>
      <c r="R237" s="101">
        <v>0.0024806677036590106</v>
      </c>
      <c r="S237" s="101">
        <v>0.0006782593764558345</v>
      </c>
      <c r="T237" s="101">
        <v>0.0002530015088366472</v>
      </c>
      <c r="U237" s="101">
        <v>0.00013764270565503256</v>
      </c>
      <c r="V237" s="101">
        <v>9.206882754441493E-05</v>
      </c>
      <c r="W237" s="101">
        <v>4.22974739153977E-05</v>
      </c>
      <c r="X237" s="101">
        <v>67.5</v>
      </c>
    </row>
    <row r="238" spans="1:24" s="101" customFormat="1" ht="12.75" hidden="1">
      <c r="A238" s="101">
        <v>1904</v>
      </c>
      <c r="B238" s="101">
        <v>104.73999786376953</v>
      </c>
      <c r="C238" s="101">
        <v>133.94000244140625</v>
      </c>
      <c r="D238" s="101">
        <v>8.794683456420898</v>
      </c>
      <c r="E238" s="101">
        <v>9.1577730178833</v>
      </c>
      <c r="F238" s="101">
        <v>14.229749592654892</v>
      </c>
      <c r="G238" s="101" t="s">
        <v>57</v>
      </c>
      <c r="H238" s="101">
        <v>1.2403450017534823</v>
      </c>
      <c r="I238" s="101">
        <v>38.48034286552301</v>
      </c>
      <c r="J238" s="101" t="s">
        <v>60</v>
      </c>
      <c r="K238" s="101">
        <v>1.287024010778201</v>
      </c>
      <c r="L238" s="101">
        <v>0.0032628191732669265</v>
      </c>
      <c r="M238" s="101">
        <v>-0.3047170140308097</v>
      </c>
      <c r="N238" s="101">
        <v>-0.00166633081084849</v>
      </c>
      <c r="O238" s="101">
        <v>0.05167756040017272</v>
      </c>
      <c r="P238" s="101">
        <v>0.00037296821874749115</v>
      </c>
      <c r="Q238" s="101">
        <v>-0.006290777465973415</v>
      </c>
      <c r="R238" s="101">
        <v>-0.00013391911624548451</v>
      </c>
      <c r="S238" s="101">
        <v>0.0006753100093639317</v>
      </c>
      <c r="T238" s="101">
        <v>2.6537113860335718E-05</v>
      </c>
      <c r="U238" s="101">
        <v>-0.00013693018505769695</v>
      </c>
      <c r="V238" s="101">
        <v>-1.055413635959346E-05</v>
      </c>
      <c r="W238" s="101">
        <v>4.1960621094651795E-05</v>
      </c>
      <c r="X238" s="101">
        <v>67.5</v>
      </c>
    </row>
    <row r="239" spans="1:24" s="101" customFormat="1" ht="12.75" hidden="1">
      <c r="A239" s="101">
        <v>1903</v>
      </c>
      <c r="B239" s="101">
        <v>133.05999755859375</v>
      </c>
      <c r="C239" s="101">
        <v>157.4600067138672</v>
      </c>
      <c r="D239" s="101">
        <v>8.612773895263672</v>
      </c>
      <c r="E239" s="101">
        <v>8.738753318786621</v>
      </c>
      <c r="F239" s="101">
        <v>24.604783610077718</v>
      </c>
      <c r="G239" s="101" t="s">
        <v>58</v>
      </c>
      <c r="H239" s="101">
        <v>2.462916532844986</v>
      </c>
      <c r="I239" s="101">
        <v>68.02291409143874</v>
      </c>
      <c r="J239" s="101" t="s">
        <v>61</v>
      </c>
      <c r="K239" s="101">
        <v>-0.01927079649946096</v>
      </c>
      <c r="L239" s="101">
        <v>0.5993118280826928</v>
      </c>
      <c r="M239" s="101">
        <v>-0.0010975186360547182</v>
      </c>
      <c r="N239" s="101">
        <v>-0.16115098879485298</v>
      </c>
      <c r="O239" s="101">
        <v>-0.0013312473608228462</v>
      </c>
      <c r="P239" s="101">
        <v>0.017188419923809036</v>
      </c>
      <c r="Q239" s="101">
        <v>0.00014235734657251384</v>
      </c>
      <c r="R239" s="101">
        <v>-0.002477050247023846</v>
      </c>
      <c r="S239" s="101">
        <v>-6.318364506060065E-05</v>
      </c>
      <c r="T239" s="101">
        <v>0.0002516059320874284</v>
      </c>
      <c r="U239" s="101">
        <v>1.3987095484867419E-05</v>
      </c>
      <c r="V239" s="101">
        <v>-9.146190032525196E-05</v>
      </c>
      <c r="W239" s="101">
        <v>-5.327530100788894E-06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1902</v>
      </c>
      <c r="B241" s="101">
        <v>93.38</v>
      </c>
      <c r="C241" s="101">
        <v>106.38</v>
      </c>
      <c r="D241" s="101">
        <v>8.731495760191367</v>
      </c>
      <c r="E241" s="101">
        <v>9.135796970852276</v>
      </c>
      <c r="F241" s="101">
        <v>19.58444074609169</v>
      </c>
      <c r="G241" s="101" t="s">
        <v>59</v>
      </c>
      <c r="H241" s="101">
        <v>27.43837703974625</v>
      </c>
      <c r="I241" s="101">
        <v>53.318377039746245</v>
      </c>
      <c r="J241" s="101" t="s">
        <v>73</v>
      </c>
      <c r="K241" s="101">
        <v>1.9650866046699453</v>
      </c>
      <c r="M241" s="101" t="s">
        <v>68</v>
      </c>
      <c r="N241" s="101">
        <v>1.0957206620315982</v>
      </c>
      <c r="X241" s="101">
        <v>67.5</v>
      </c>
    </row>
    <row r="242" spans="1:24" s="101" customFormat="1" ht="12.75" hidden="1">
      <c r="A242" s="101">
        <v>1901</v>
      </c>
      <c r="B242" s="101">
        <v>82.58000183105469</v>
      </c>
      <c r="C242" s="101">
        <v>101.9800033569336</v>
      </c>
      <c r="D242" s="101">
        <v>9.02569580078125</v>
      </c>
      <c r="E242" s="101">
        <v>9.410394668579102</v>
      </c>
      <c r="F242" s="101">
        <v>10.305625878243394</v>
      </c>
      <c r="G242" s="101" t="s">
        <v>56</v>
      </c>
      <c r="H242" s="101">
        <v>12.050055901197624</v>
      </c>
      <c r="I242" s="101">
        <v>27.13005773225231</v>
      </c>
      <c r="J242" s="101" t="s">
        <v>62</v>
      </c>
      <c r="K242" s="101">
        <v>1.3075217276978677</v>
      </c>
      <c r="L242" s="101">
        <v>0.3752229386886701</v>
      </c>
      <c r="M242" s="101">
        <v>0.3095370472981171</v>
      </c>
      <c r="N242" s="101">
        <v>0.1262914825347481</v>
      </c>
      <c r="O242" s="101">
        <v>0.05251227625993892</v>
      </c>
      <c r="P242" s="101">
        <v>0.010763762060273916</v>
      </c>
      <c r="Q242" s="101">
        <v>0.0063919580627931506</v>
      </c>
      <c r="R242" s="101">
        <v>0.0019439929072231203</v>
      </c>
      <c r="S242" s="101">
        <v>0.0006889696688647655</v>
      </c>
      <c r="T242" s="101">
        <v>0.0001583973705661093</v>
      </c>
      <c r="U242" s="101">
        <v>0.00013982420165579355</v>
      </c>
      <c r="V242" s="101">
        <v>7.21502447221035E-05</v>
      </c>
      <c r="W242" s="101">
        <v>4.2959498444523726E-05</v>
      </c>
      <c r="X242" s="101">
        <v>67.5</v>
      </c>
    </row>
    <row r="243" spans="1:24" s="101" customFormat="1" ht="12.75" hidden="1">
      <c r="A243" s="101">
        <v>1904</v>
      </c>
      <c r="B243" s="101">
        <v>108.54000091552734</v>
      </c>
      <c r="C243" s="101">
        <v>117.44000244140625</v>
      </c>
      <c r="D243" s="101">
        <v>8.65009593963623</v>
      </c>
      <c r="E243" s="101">
        <v>9.069517135620117</v>
      </c>
      <c r="F243" s="101">
        <v>14.311571329800216</v>
      </c>
      <c r="G243" s="101" t="s">
        <v>57</v>
      </c>
      <c r="H243" s="101">
        <v>-1.6852045886597011</v>
      </c>
      <c r="I243" s="101">
        <v>39.35479632686765</v>
      </c>
      <c r="J243" s="101" t="s">
        <v>60</v>
      </c>
      <c r="K243" s="101">
        <v>1.1175220030490045</v>
      </c>
      <c r="L243" s="101">
        <v>0.0020433413226421306</v>
      </c>
      <c r="M243" s="101">
        <v>-0.26636699715570966</v>
      </c>
      <c r="N243" s="101">
        <v>-0.0013056141526623822</v>
      </c>
      <c r="O243" s="101">
        <v>0.04458484315941784</v>
      </c>
      <c r="P243" s="101">
        <v>0.00023351025253188676</v>
      </c>
      <c r="Q243" s="101">
        <v>-0.005583985578964001</v>
      </c>
      <c r="R243" s="101">
        <v>-0.00010492876002224</v>
      </c>
      <c r="S243" s="101">
        <v>0.0005590567322971548</v>
      </c>
      <c r="T243" s="101">
        <v>1.6607885554424067E-05</v>
      </c>
      <c r="U243" s="101">
        <v>-0.00012715418359060776</v>
      </c>
      <c r="V243" s="101">
        <v>-8.269418289719383E-06</v>
      </c>
      <c r="W243" s="101">
        <v>3.400938275377887E-05</v>
      </c>
      <c r="X243" s="101">
        <v>67.5</v>
      </c>
    </row>
    <row r="244" spans="1:24" s="101" customFormat="1" ht="12.75" hidden="1">
      <c r="A244" s="101">
        <v>1903</v>
      </c>
      <c r="B244" s="101">
        <v>131.83999633789062</v>
      </c>
      <c r="C244" s="101">
        <v>147.24000549316406</v>
      </c>
      <c r="D244" s="101">
        <v>8.54611873626709</v>
      </c>
      <c r="E244" s="101">
        <v>8.921404838562012</v>
      </c>
      <c r="F244" s="101">
        <v>21.12496310920906</v>
      </c>
      <c r="G244" s="101" t="s">
        <v>58</v>
      </c>
      <c r="H244" s="101">
        <v>-5.484976055489454</v>
      </c>
      <c r="I244" s="101">
        <v>58.85502028240117</v>
      </c>
      <c r="J244" s="101" t="s">
        <v>61</v>
      </c>
      <c r="K244" s="101">
        <v>-0.6787913089480138</v>
      </c>
      <c r="L244" s="101">
        <v>0.375217374963368</v>
      </c>
      <c r="M244" s="101">
        <v>-0.15767627112627614</v>
      </c>
      <c r="N244" s="101">
        <v>-0.12628473356866596</v>
      </c>
      <c r="O244" s="101">
        <v>-0.027744024914389355</v>
      </c>
      <c r="P244" s="101">
        <v>0.010761228863478123</v>
      </c>
      <c r="Q244" s="101">
        <v>-0.00311066438730192</v>
      </c>
      <c r="R244" s="101">
        <v>-0.0019411590297175535</v>
      </c>
      <c r="S244" s="101">
        <v>-0.0004026596263456918</v>
      </c>
      <c r="T244" s="101">
        <v>0.00015752430015609814</v>
      </c>
      <c r="U244" s="101">
        <v>-5.816030402332882E-05</v>
      </c>
      <c r="V244" s="101">
        <v>-7.167478311518688E-05</v>
      </c>
      <c r="W244" s="101">
        <v>-2.6246531033871975E-05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1902</v>
      </c>
      <c r="B246" s="101">
        <v>98.34</v>
      </c>
      <c r="C246" s="101">
        <v>107.84</v>
      </c>
      <c r="D246" s="101">
        <v>8.734025416247714</v>
      </c>
      <c r="E246" s="101">
        <v>9.140499743081417</v>
      </c>
      <c r="F246" s="101">
        <v>19.529925632533924</v>
      </c>
      <c r="G246" s="101" t="s">
        <v>59</v>
      </c>
      <c r="H246" s="101">
        <v>22.325651561995834</v>
      </c>
      <c r="I246" s="101">
        <v>53.16565156199584</v>
      </c>
      <c r="J246" s="101" t="s">
        <v>73</v>
      </c>
      <c r="K246" s="101">
        <v>1.2526962293663444</v>
      </c>
      <c r="M246" s="101" t="s">
        <v>68</v>
      </c>
      <c r="N246" s="101">
        <v>0.6865307415337287</v>
      </c>
      <c r="X246" s="101">
        <v>67.5</v>
      </c>
    </row>
    <row r="247" spans="1:24" s="101" customFormat="1" ht="12.75" hidden="1">
      <c r="A247" s="101">
        <v>1901</v>
      </c>
      <c r="B247" s="101">
        <v>99.9800033569336</v>
      </c>
      <c r="C247" s="101">
        <v>103.27999877929688</v>
      </c>
      <c r="D247" s="101">
        <v>8.84454345703125</v>
      </c>
      <c r="E247" s="101">
        <v>9.356446266174316</v>
      </c>
      <c r="F247" s="101">
        <v>13.763821126779584</v>
      </c>
      <c r="G247" s="101" t="s">
        <v>56</v>
      </c>
      <c r="H247" s="101">
        <v>4.523134805293232</v>
      </c>
      <c r="I247" s="101">
        <v>37.003138162226826</v>
      </c>
      <c r="J247" s="101" t="s">
        <v>62</v>
      </c>
      <c r="K247" s="101">
        <v>1.0540506466154567</v>
      </c>
      <c r="L247" s="101">
        <v>0.2650562620659635</v>
      </c>
      <c r="M247" s="101">
        <v>0.2495316785290985</v>
      </c>
      <c r="N247" s="101">
        <v>0.08528847910863846</v>
      </c>
      <c r="O247" s="101">
        <v>0.04233240878885559</v>
      </c>
      <c r="P247" s="101">
        <v>0.007603512784174503</v>
      </c>
      <c r="Q247" s="101">
        <v>0.005152802654526062</v>
      </c>
      <c r="R247" s="101">
        <v>0.0013128313113611387</v>
      </c>
      <c r="S247" s="101">
        <v>0.0005554063618514916</v>
      </c>
      <c r="T247" s="101">
        <v>0.00011190236515925235</v>
      </c>
      <c r="U247" s="101">
        <v>0.00011270855788898874</v>
      </c>
      <c r="V247" s="101">
        <v>4.872894800343823E-05</v>
      </c>
      <c r="W247" s="101">
        <v>3.463260524932015E-05</v>
      </c>
      <c r="X247" s="101">
        <v>67.5</v>
      </c>
    </row>
    <row r="248" spans="1:24" s="101" customFormat="1" ht="12.75" hidden="1">
      <c r="A248" s="101">
        <v>1904</v>
      </c>
      <c r="B248" s="101">
        <v>115.72000122070312</v>
      </c>
      <c r="C248" s="101">
        <v>123.22000122070312</v>
      </c>
      <c r="D248" s="101">
        <v>8.680757522583008</v>
      </c>
      <c r="E248" s="101">
        <v>9.059812545776367</v>
      </c>
      <c r="F248" s="101">
        <v>15.901041527732772</v>
      </c>
      <c r="G248" s="101" t="s">
        <v>57</v>
      </c>
      <c r="H248" s="101">
        <v>-4.635679362340966</v>
      </c>
      <c r="I248" s="101">
        <v>43.58432185836215</v>
      </c>
      <c r="J248" s="101" t="s">
        <v>60</v>
      </c>
      <c r="K248" s="101">
        <v>1.0362468681662895</v>
      </c>
      <c r="L248" s="101">
        <v>0.0014433133062330317</v>
      </c>
      <c r="M248" s="101">
        <v>-0.24582026582226768</v>
      </c>
      <c r="N248" s="101">
        <v>-0.0008816580887702758</v>
      </c>
      <c r="O248" s="101">
        <v>0.04153138575242827</v>
      </c>
      <c r="P248" s="101">
        <v>0.00016489559706210288</v>
      </c>
      <c r="Q248" s="101">
        <v>-0.005097639831736307</v>
      </c>
      <c r="R248" s="101">
        <v>-7.085279772492182E-05</v>
      </c>
      <c r="S248" s="101">
        <v>0.0005363954304755405</v>
      </c>
      <c r="T248" s="101">
        <v>1.1726232571274845E-05</v>
      </c>
      <c r="U248" s="101">
        <v>-0.00011245405596124407</v>
      </c>
      <c r="V248" s="101">
        <v>-5.581026143108696E-06</v>
      </c>
      <c r="W248" s="101">
        <v>3.3131543242544304E-05</v>
      </c>
      <c r="X248" s="101">
        <v>67.5</v>
      </c>
    </row>
    <row r="249" spans="1:24" s="101" customFormat="1" ht="12.75" hidden="1">
      <c r="A249" s="101">
        <v>1903</v>
      </c>
      <c r="B249" s="101">
        <v>129.66000366210938</v>
      </c>
      <c r="C249" s="101">
        <v>143.75999450683594</v>
      </c>
      <c r="D249" s="101">
        <v>8.231210708618164</v>
      </c>
      <c r="E249" s="101">
        <v>8.625991821289062</v>
      </c>
      <c r="F249" s="101">
        <v>21.357066358183182</v>
      </c>
      <c r="G249" s="101" t="s">
        <v>58</v>
      </c>
      <c r="H249" s="101">
        <v>-0.38758736387143244</v>
      </c>
      <c r="I249" s="101">
        <v>61.77241629823794</v>
      </c>
      <c r="J249" s="101" t="s">
        <v>61</v>
      </c>
      <c r="K249" s="101">
        <v>-0.1929123994097285</v>
      </c>
      <c r="L249" s="101">
        <v>0.26505233239321013</v>
      </c>
      <c r="M249" s="101">
        <v>-0.04287721423575705</v>
      </c>
      <c r="N249" s="101">
        <v>-0.08528392197641456</v>
      </c>
      <c r="O249" s="101">
        <v>-0.008196147347978558</v>
      </c>
      <c r="P249" s="101">
        <v>0.007601724547836144</v>
      </c>
      <c r="Q249" s="101">
        <v>-0.0007519596680582514</v>
      </c>
      <c r="R249" s="101">
        <v>-0.0013109179734616344</v>
      </c>
      <c r="S249" s="101">
        <v>-0.00014407001405590853</v>
      </c>
      <c r="T249" s="101">
        <v>0.00011128627407690054</v>
      </c>
      <c r="U249" s="101">
        <v>-7.569961643292033E-06</v>
      </c>
      <c r="V249" s="101">
        <v>-4.8408289793295976E-05</v>
      </c>
      <c r="W249" s="101">
        <v>-1.0085543551175346E-05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1902</v>
      </c>
      <c r="B251" s="101">
        <v>106.28</v>
      </c>
      <c r="C251" s="101">
        <v>144.98</v>
      </c>
      <c r="D251" s="101">
        <v>8.48820105713136</v>
      </c>
      <c r="E251" s="101">
        <v>9.007444929323176</v>
      </c>
      <c r="F251" s="101">
        <v>22.413542089562217</v>
      </c>
      <c r="G251" s="101" t="s">
        <v>59</v>
      </c>
      <c r="H251" s="101">
        <v>24.023644407322024</v>
      </c>
      <c r="I251" s="101">
        <v>62.803644407322025</v>
      </c>
      <c r="J251" s="101" t="s">
        <v>73</v>
      </c>
      <c r="K251" s="101">
        <v>1.3331486313405334</v>
      </c>
      <c r="M251" s="101" t="s">
        <v>68</v>
      </c>
      <c r="N251" s="101">
        <v>0.7549063883425692</v>
      </c>
      <c r="X251" s="101">
        <v>67.5</v>
      </c>
    </row>
    <row r="252" spans="1:24" s="101" customFormat="1" ht="12.75" hidden="1">
      <c r="A252" s="101">
        <v>1901</v>
      </c>
      <c r="B252" s="101">
        <v>99.26000213623047</v>
      </c>
      <c r="C252" s="101">
        <v>120.86000061035156</v>
      </c>
      <c r="D252" s="101">
        <v>8.705772399902344</v>
      </c>
      <c r="E252" s="101">
        <v>9.181792259216309</v>
      </c>
      <c r="F252" s="101">
        <v>20.319879625104786</v>
      </c>
      <c r="G252" s="101" t="s">
        <v>56</v>
      </c>
      <c r="H252" s="101">
        <v>23.737780124151932</v>
      </c>
      <c r="I252" s="101">
        <v>55.4977822603824</v>
      </c>
      <c r="J252" s="101" t="s">
        <v>62</v>
      </c>
      <c r="K252" s="101">
        <v>1.0962392577941793</v>
      </c>
      <c r="L252" s="101">
        <v>0.12180404447396163</v>
      </c>
      <c r="M252" s="101">
        <v>0.25951882687220185</v>
      </c>
      <c r="N252" s="101">
        <v>0.21732700052253323</v>
      </c>
      <c r="O252" s="101">
        <v>0.044026845600483824</v>
      </c>
      <c r="P252" s="101">
        <v>0.0034938984611225243</v>
      </c>
      <c r="Q252" s="101">
        <v>0.00535919323360159</v>
      </c>
      <c r="R252" s="101">
        <v>0.0033452808277149378</v>
      </c>
      <c r="S252" s="101">
        <v>0.0005776580235856263</v>
      </c>
      <c r="T252" s="101">
        <v>5.1400675379469875E-05</v>
      </c>
      <c r="U252" s="101">
        <v>0.00011724736102242678</v>
      </c>
      <c r="V252" s="101">
        <v>0.0001241498954260328</v>
      </c>
      <c r="W252" s="101">
        <v>3.6014748168876446E-05</v>
      </c>
      <c r="X252" s="101">
        <v>67.5</v>
      </c>
    </row>
    <row r="253" spans="1:24" s="101" customFormat="1" ht="12.75" hidden="1">
      <c r="A253" s="101">
        <v>1904</v>
      </c>
      <c r="B253" s="101">
        <v>109.87999725341797</v>
      </c>
      <c r="C253" s="101">
        <v>140.3800048828125</v>
      </c>
      <c r="D253" s="101">
        <v>8.653122901916504</v>
      </c>
      <c r="E253" s="101">
        <v>8.899462699890137</v>
      </c>
      <c r="F253" s="101">
        <v>17.92543537035448</v>
      </c>
      <c r="G253" s="101" t="s">
        <v>57</v>
      </c>
      <c r="H253" s="101">
        <v>6.89794671223089</v>
      </c>
      <c r="I253" s="101">
        <v>49.27794396564886</v>
      </c>
      <c r="J253" s="101" t="s">
        <v>60</v>
      </c>
      <c r="K253" s="101">
        <v>0.6552767706646021</v>
      </c>
      <c r="L253" s="101">
        <v>0.0006654524132716711</v>
      </c>
      <c r="M253" s="101">
        <v>-0.15748182370848496</v>
      </c>
      <c r="N253" s="101">
        <v>-0.002247128768722685</v>
      </c>
      <c r="O253" s="101">
        <v>0.025934756407122547</v>
      </c>
      <c r="P253" s="101">
        <v>7.58680684973427E-05</v>
      </c>
      <c r="Q253" s="101">
        <v>-0.00336261461451228</v>
      </c>
      <c r="R253" s="101">
        <v>-0.00018062996818774652</v>
      </c>
      <c r="S253" s="101">
        <v>0.00030800275920477016</v>
      </c>
      <c r="T253" s="101">
        <v>5.380532095165453E-06</v>
      </c>
      <c r="U253" s="101">
        <v>-8.057085698661624E-05</v>
      </c>
      <c r="V253" s="101">
        <v>-1.4247268142285442E-05</v>
      </c>
      <c r="W253" s="101">
        <v>1.8186910423019886E-05</v>
      </c>
      <c r="X253" s="101">
        <v>67.5</v>
      </c>
    </row>
    <row r="254" spans="1:24" s="101" customFormat="1" ht="12.75" hidden="1">
      <c r="A254" s="101">
        <v>1903</v>
      </c>
      <c r="B254" s="101">
        <v>139.3000030517578</v>
      </c>
      <c r="C254" s="101">
        <v>151.5</v>
      </c>
      <c r="D254" s="101">
        <v>8.797552108764648</v>
      </c>
      <c r="E254" s="101">
        <v>8.905234336853027</v>
      </c>
      <c r="F254" s="101">
        <v>26.873969984995817</v>
      </c>
      <c r="G254" s="101" t="s">
        <v>58</v>
      </c>
      <c r="H254" s="101">
        <v>0.9549403111786035</v>
      </c>
      <c r="I254" s="101">
        <v>72.75494336293642</v>
      </c>
      <c r="J254" s="101" t="s">
        <v>61</v>
      </c>
      <c r="K254" s="101">
        <v>-0.8788360849194256</v>
      </c>
      <c r="L254" s="101">
        <v>0.12180222667628246</v>
      </c>
      <c r="M254" s="101">
        <v>-0.2062752934856076</v>
      </c>
      <c r="N254" s="101">
        <v>-0.21731538272386042</v>
      </c>
      <c r="O254" s="101">
        <v>-0.0355774021484433</v>
      </c>
      <c r="P254" s="101">
        <v>0.0034930746474727426</v>
      </c>
      <c r="Q254" s="101">
        <v>-0.00417298155631552</v>
      </c>
      <c r="R254" s="101">
        <v>-0.003340400669211649</v>
      </c>
      <c r="S254" s="101">
        <v>-0.0004886952962072587</v>
      </c>
      <c r="T254" s="101">
        <v>5.111828737192332E-05</v>
      </c>
      <c r="U254" s="101">
        <v>-8.517793535397249E-05</v>
      </c>
      <c r="V254" s="101">
        <v>-0.0001233296877672878</v>
      </c>
      <c r="W254" s="101">
        <v>-3.108534019329111E-05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1902</v>
      </c>
      <c r="B256" s="101">
        <v>115.44</v>
      </c>
      <c r="C256" s="101">
        <v>125.74</v>
      </c>
      <c r="D256" s="101">
        <v>8.46858827474955</v>
      </c>
      <c r="E256" s="101">
        <v>8.993188963230294</v>
      </c>
      <c r="F256" s="101">
        <v>22.150967065161186</v>
      </c>
      <c r="G256" s="101" t="s">
        <v>59</v>
      </c>
      <c r="H256" s="101">
        <v>14.29560394102117</v>
      </c>
      <c r="I256" s="101">
        <v>62.23560394102117</v>
      </c>
      <c r="J256" s="101" t="s">
        <v>73</v>
      </c>
      <c r="K256" s="101">
        <v>0.7419242653367711</v>
      </c>
      <c r="M256" s="101" t="s">
        <v>68</v>
      </c>
      <c r="N256" s="101">
        <v>0.4030446726826255</v>
      </c>
      <c r="X256" s="101">
        <v>67.5</v>
      </c>
    </row>
    <row r="257" spans="1:24" s="101" customFormat="1" ht="12.75" hidden="1">
      <c r="A257" s="101">
        <v>1901</v>
      </c>
      <c r="B257" s="101">
        <v>119.0199966430664</v>
      </c>
      <c r="C257" s="101">
        <v>118.5199966430664</v>
      </c>
      <c r="D257" s="101">
        <v>8.433820724487305</v>
      </c>
      <c r="E257" s="101">
        <v>9.168971061706543</v>
      </c>
      <c r="F257" s="101">
        <v>20.07138646964968</v>
      </c>
      <c r="G257" s="101" t="s">
        <v>56</v>
      </c>
      <c r="H257" s="101">
        <v>5.113787828044742</v>
      </c>
      <c r="I257" s="101">
        <v>56.63378447111115</v>
      </c>
      <c r="J257" s="101" t="s">
        <v>62</v>
      </c>
      <c r="K257" s="101">
        <v>0.812874053796068</v>
      </c>
      <c r="L257" s="101">
        <v>0.2036736972127304</v>
      </c>
      <c r="M257" s="101">
        <v>0.19243641212529047</v>
      </c>
      <c r="N257" s="101">
        <v>0.03910257354080656</v>
      </c>
      <c r="O257" s="101">
        <v>0.032646428814049444</v>
      </c>
      <c r="P257" s="101">
        <v>0.005842660837827213</v>
      </c>
      <c r="Q257" s="101">
        <v>0.003973811393712627</v>
      </c>
      <c r="R257" s="101">
        <v>0.000601914135749158</v>
      </c>
      <c r="S257" s="101">
        <v>0.00042831967251657143</v>
      </c>
      <c r="T257" s="101">
        <v>8.598464977457964E-05</v>
      </c>
      <c r="U257" s="101">
        <v>8.692119929281942E-05</v>
      </c>
      <c r="V257" s="101">
        <v>2.2342278932871796E-05</v>
      </c>
      <c r="W257" s="101">
        <v>2.6707225214560214E-05</v>
      </c>
      <c r="X257" s="101">
        <v>67.5</v>
      </c>
    </row>
    <row r="258" spans="1:24" s="101" customFormat="1" ht="12.75" hidden="1">
      <c r="A258" s="101">
        <v>1904</v>
      </c>
      <c r="B258" s="101">
        <v>131.10000610351562</v>
      </c>
      <c r="C258" s="101">
        <v>126.0999984741211</v>
      </c>
      <c r="D258" s="101">
        <v>8.493946075439453</v>
      </c>
      <c r="E258" s="101">
        <v>8.824498176574707</v>
      </c>
      <c r="F258" s="101">
        <v>21.23222308494067</v>
      </c>
      <c r="G258" s="101" t="s">
        <v>57</v>
      </c>
      <c r="H258" s="101">
        <v>-4.084662081850411</v>
      </c>
      <c r="I258" s="101">
        <v>59.51534402166521</v>
      </c>
      <c r="J258" s="101" t="s">
        <v>60</v>
      </c>
      <c r="K258" s="101">
        <v>0.7053773374868618</v>
      </c>
      <c r="L258" s="101">
        <v>0.001108858055133323</v>
      </c>
      <c r="M258" s="101">
        <v>-0.1680645459510094</v>
      </c>
      <c r="N258" s="101">
        <v>-0.0004040978182008717</v>
      </c>
      <c r="O258" s="101">
        <v>0.028152462729793368</v>
      </c>
      <c r="P258" s="101">
        <v>0.00012672617413362003</v>
      </c>
      <c r="Q258" s="101">
        <v>-0.0035201115165421786</v>
      </c>
      <c r="R258" s="101">
        <v>-3.2468102585623096E-05</v>
      </c>
      <c r="S258" s="101">
        <v>0.0003538762825206965</v>
      </c>
      <c r="T258" s="101">
        <v>9.013725708148978E-06</v>
      </c>
      <c r="U258" s="101">
        <v>-7.994952166881961E-05</v>
      </c>
      <c r="V258" s="101">
        <v>-2.555685912106486E-06</v>
      </c>
      <c r="W258" s="101">
        <v>2.155426848800348E-05</v>
      </c>
      <c r="X258" s="101">
        <v>67.5</v>
      </c>
    </row>
    <row r="259" spans="1:24" s="101" customFormat="1" ht="12.75" hidden="1">
      <c r="A259" s="101">
        <v>1903</v>
      </c>
      <c r="B259" s="101">
        <v>137.55999755859375</v>
      </c>
      <c r="C259" s="101">
        <v>141.55999755859375</v>
      </c>
      <c r="D259" s="101">
        <v>8.71645450592041</v>
      </c>
      <c r="E259" s="101">
        <v>8.828438758850098</v>
      </c>
      <c r="F259" s="101">
        <v>23.695359593006206</v>
      </c>
      <c r="G259" s="101" t="s">
        <v>58</v>
      </c>
      <c r="H259" s="101">
        <v>-5.31827743974641</v>
      </c>
      <c r="I259" s="101">
        <v>64.74172011884734</v>
      </c>
      <c r="J259" s="101" t="s">
        <v>61</v>
      </c>
      <c r="K259" s="101">
        <v>-0.4039889096185671</v>
      </c>
      <c r="L259" s="101">
        <v>0.20367067871963443</v>
      </c>
      <c r="M259" s="101">
        <v>-0.09373409788297797</v>
      </c>
      <c r="N259" s="101">
        <v>-0.03910048545053515</v>
      </c>
      <c r="O259" s="101">
        <v>-0.01652961453145212</v>
      </c>
      <c r="P259" s="101">
        <v>0.005841286343149876</v>
      </c>
      <c r="Q259" s="101">
        <v>-0.0018439066960959315</v>
      </c>
      <c r="R259" s="101">
        <v>-0.0006010378100661765</v>
      </c>
      <c r="S259" s="101">
        <v>-0.00024130751860237422</v>
      </c>
      <c r="T259" s="101">
        <v>8.551089255595086E-05</v>
      </c>
      <c r="U259" s="101">
        <v>-3.41081936113447E-05</v>
      </c>
      <c r="V259" s="101">
        <v>-2.2195627890035175E-05</v>
      </c>
      <c r="W259" s="101">
        <v>-1.576988866822785E-05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10.305625878243394</v>
      </c>
      <c r="G260" s="102"/>
      <c r="H260" s="102"/>
      <c r="I260" s="115"/>
      <c r="J260" s="115" t="s">
        <v>158</v>
      </c>
      <c r="K260" s="102">
        <f>AVERAGE(K258,K253,K248,K243,K238,K233)</f>
        <v>0.9788868018564018</v>
      </c>
      <c r="L260" s="102">
        <f>AVERAGE(L258,L253,L248,L243,L238,L233)</f>
        <v>0.002113564883926193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26.873969984995817</v>
      </c>
      <c r="G261" s="102"/>
      <c r="H261" s="102"/>
      <c r="I261" s="115"/>
      <c r="J261" s="115" t="s">
        <v>159</v>
      </c>
      <c r="K261" s="102">
        <f>AVERAGE(K259,K254,K249,K244,K239,K234)</f>
        <v>-0.33203001616448363</v>
      </c>
      <c r="L261" s="102">
        <f>AVERAGE(L259,L254,L249,L244,L239,L234)</f>
        <v>0.3881648984146731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0.6118042511602511</v>
      </c>
      <c r="L262" s="102">
        <f>ABS(L260/$H$33)</f>
        <v>0.005871013566461648</v>
      </c>
      <c r="M262" s="115" t="s">
        <v>111</v>
      </c>
      <c r="N262" s="102">
        <f>K262+L262+L263+K263</f>
        <v>1.0489317445111581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0.1886534182752748</v>
      </c>
      <c r="L263" s="102">
        <f>ABS(L261/$H$34)</f>
        <v>0.2426030615091707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2004-12-17T06:46:47Z</dcterms:modified>
  <cp:category/>
  <cp:version/>
  <cp:contentType/>
  <cp:contentStatus/>
</cp:coreProperties>
</file>