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<sst xmlns="http://schemas.openxmlformats.org/spreadsheetml/2006/main" count="711" uniqueCount="166">
  <si>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</si>
  <si>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</si>
  <si>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</si>
  <si>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</si>
  <si>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</si>
  <si>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</si>
  <si>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</si>
  <si>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</si>
  <si>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</si>
  <si>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</si>
  <si>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</si>
  <si>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</si>
  <si>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</si>
  <si>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</si>
  <si>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</si>
  <si>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</si>
  <si>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</si>
  <si>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</si>
  <si>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</si>
  <si>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</si>
  <si>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</si>
  <si>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</si>
  <si>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</si>
  <si>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</si>
  <si>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</si>
  <si>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</si>
  <si>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</si>
  <si>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</si>
  <si>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</si>
  <si>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</si>
  <si>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</si>
  <si>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</si>
  <si>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</si>
  <si>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</si>
  <si>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</si>
  <si>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</si>
  <si>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</si>
  <si>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</si>
  <si>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</si>
  <si>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</si>
  <si>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</si>
  <si>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</si>
  <si>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</si>
  <si>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</si>
  <si>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</si>
  <si>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</si>
  <si>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</si>
  <si>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</si>
  <si>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</si>
  <si>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</si>
  <si>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</si>
  <si>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</si>
  <si>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</si>
  <si>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</si>
  <si>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</si>
  <si>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</si>
  <si>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</si>
  <si>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</si>
  <si>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</si>
  <si>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</si>
  <si>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</si>
  <si>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</si>
  <si>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</si>
  <si>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</si>
  <si>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</si>
  <si>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</si>
  <si>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</si>
  <si>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</si>
  <si>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</si>
  <si>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</si>
  <si>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</si>
  <si>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</si>
  <si>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</si>
  <si>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</si>
  <si>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</si>
  <si>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</si>
  <si>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</si>
  <si>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</si>
  <si>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</si>
  <si>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</si>
  <si>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</si>
  <si>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</si>
  <si>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</si>
  <si>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</si>
  <si>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</si>
  <si>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</si>
  <si>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</si>
  <si>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</si>
  <si>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</si>
  <si>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</si>
  <si>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</si>
  <si>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</si>
  <si>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</si>
  <si>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</si>
  <si>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</si>
  <si>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</si>
  <si>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</si>
  <si>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</si>
  <si>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</si>
  <si>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</si>
  <si>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</si>
  <si>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</si>
  <si>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</si>
  <si>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</si>
  <si>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</si>
  <si>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</si>
  <si>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</si>
  <si>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</si>
  <si>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</si>
  <si>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</si>
  <si>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</si>
  <si>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</si>
  <si>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</si>
  <si>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</si>
  <si>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</si>
  <si>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</si>
  <si>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</si>
  <si>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</si>
  <si>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</si>
  <si>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</si>
  <si>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</si>
  <si>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</si>
  <si>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</si>
  <si>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</si>
  <si>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</si>
  <si>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</si>
  <si>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</si>
  <si>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</si>
  <si>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</si>
  <si>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</si>
  <si>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</si>
  <si>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</si>
  <si>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</si>
  <si>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</si>
  <si>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</si>
  <si>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</si>
  <si>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</si>
  <si>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</si>
  <si>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</si>
  <si>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</si>
  <si>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</si>
  <si>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</si>
  <si>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</si>
  <si>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</si>
  <si>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</si>
  <si>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</si>
  <si>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</si>
  <si>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</si>
  <si>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</si>
  <si>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</si>
  <si>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</si>
  <si>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</si>
  <si>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</si>
  <si>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</si>
  <si>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</si>
  <si>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</si>
  <si>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</si>
  <si>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</si>
  <si>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</si>
  <si>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</si>
  <si>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</si>
  <si>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</si>
  <si>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</si>
  <si>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2</t>
  </si>
  <si>
    <t>AP 456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</si>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</sst>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107.4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101.7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107.8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109.0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102.5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108.4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92.95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8.27067536648282</v>
      </c>
      <c r="C41" s="2">
        <f aca="true" t="shared" si="0" ref="C41:C55">($B$41*H41+$B$42*J41+$B$43*L41+$B$44*N41+$B$45*P41+$B$46*R41+$B$47*T41+$B$48*V41)/100</f>
        <v>-2.653188601513709E-09</v>
      </c>
      <c r="D41" s="2">
        <f aca="true" t="shared" si="1" ref="D41:D55">($B$41*I41+$B$42*K41+$B$43*M41+$B$44*O41+$B$45*Q41+$B$46*S41+$B$47*U41+$B$48*W41)/100</f>
        <v>-1.896680639675906E-08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3.422581448002063</v>
      </c>
      <c r="C42" s="2">
        <f t="shared" si="0"/>
        <v>-1.0634440672689397E-10</v>
      </c>
      <c r="D42" s="2">
        <f t="shared" si="1"/>
        <v>-3.963740857269559E-08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2.3287805538012947</v>
      </c>
      <c r="C43" s="2">
        <f t="shared" si="0"/>
        <v>0.03075921769960187</v>
      </c>
      <c r="D43" s="2">
        <f t="shared" si="1"/>
        <v>-0.22866001200730285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4.245426580458137</v>
      </c>
      <c r="C44" s="2">
        <f t="shared" si="0"/>
        <v>-0.0003110632882010082</v>
      </c>
      <c r="D44" s="2">
        <f t="shared" si="1"/>
        <v>-0.05732440809760307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8.27067536648282</v>
      </c>
      <c r="C45" s="2">
        <f t="shared" si="0"/>
        <v>-0.007896401229481285</v>
      </c>
      <c r="D45" s="2">
        <f t="shared" si="1"/>
        <v>-0.05404586167877776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3.422581448002063</v>
      </c>
      <c r="C46" s="2">
        <f t="shared" si="0"/>
        <v>-0.0007381595033217478</v>
      </c>
      <c r="D46" s="2">
        <f t="shared" si="1"/>
        <v>-0.07138099958262084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2.3287805538012947</v>
      </c>
      <c r="C47" s="2">
        <f t="shared" si="0"/>
        <v>0.0011362248100984193</v>
      </c>
      <c r="D47" s="2">
        <f t="shared" si="1"/>
        <v>-0.009196161091881287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4.245426580458137</v>
      </c>
      <c r="C48" s="2">
        <f t="shared" si="0"/>
        <v>-3.5648727580132164E-05</v>
      </c>
      <c r="D48" s="2">
        <f t="shared" si="1"/>
        <v>-0.0016441728202642504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-0.0001922813641000704</v>
      </c>
      <c r="D49" s="2">
        <f t="shared" si="1"/>
        <v>-0.001111449995201832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-5.9340782814011636E-05</v>
      </c>
      <c r="D50" s="2">
        <f t="shared" si="1"/>
        <v>-0.0010972102871732712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6.737390735464218E-06</v>
      </c>
      <c r="D51" s="2">
        <f t="shared" si="1"/>
        <v>-0.00012139223971073141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-2.5438830150115643E-06</v>
      </c>
      <c r="D52" s="2">
        <f t="shared" si="1"/>
        <v>-2.4073046748601367E-05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-6.12529807485492E-06</v>
      </c>
      <c r="D53" s="2">
        <f t="shared" si="1"/>
        <v>-2.3905862386266628E-05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-4.682266204369434E-06</v>
      </c>
      <c r="D54" s="2">
        <f t="shared" si="1"/>
        <v>-4.050844665765721E-05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1.6963402345020174E-07</v>
      </c>
      <c r="D55" s="2">
        <f t="shared" si="1"/>
        <v>-7.576618503758864E-06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10" sqref="F10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1968</v>
      </c>
      <c r="B3" s="31">
        <v>101.76666666666667</v>
      </c>
      <c r="C3" s="31">
        <v>107.45</v>
      </c>
      <c r="D3" s="31">
        <v>9.140771476151318</v>
      </c>
      <c r="E3" s="31">
        <v>9.478905467606909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1967</v>
      </c>
      <c r="B4" s="36">
        <v>92.95333333333333</v>
      </c>
      <c r="C4" s="36">
        <v>107.80333333333334</v>
      </c>
      <c r="D4" s="36">
        <v>8.898773256159982</v>
      </c>
      <c r="E4" s="36">
        <v>9.184067037092216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1965</v>
      </c>
      <c r="B5" s="41">
        <v>102.51333333333334</v>
      </c>
      <c r="C5" s="41">
        <v>109.01333333333332</v>
      </c>
      <c r="D5" s="41">
        <v>8.81050883804576</v>
      </c>
      <c r="E5" s="41">
        <v>9.580826541344459</v>
      </c>
      <c r="F5" s="37" t="s">
        <v>71</v>
      </c>
      <c r="I5" s="42">
        <v>3207</v>
      </c>
    </row>
    <row r="6" spans="1:6" s="33" customFormat="1" ht="13.5" thickBot="1">
      <c r="A6" s="43">
        <v>1966</v>
      </c>
      <c r="B6" s="44">
        <v>108.47333333333334</v>
      </c>
      <c r="C6" s="44">
        <v>110.02333333333333</v>
      </c>
      <c r="D6" s="44">
        <v>8.669597093273653</v>
      </c>
      <c r="E6" s="44">
        <v>9.199888476774774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3294</v>
      </c>
      <c r="K15" s="42">
        <v>2962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8.27067536648282</v>
      </c>
      <c r="C19" s="62">
        <v>33.72400869981615</v>
      </c>
      <c r="D19" s="63">
        <v>12.624748469284384</v>
      </c>
      <c r="K19" s="64" t="s">
        <v>93</v>
      </c>
    </row>
    <row r="20" spans="1:11" ht="12.75">
      <c r="A20" s="61" t="s">
        <v>57</v>
      </c>
      <c r="B20" s="62">
        <v>3.422581448002063</v>
      </c>
      <c r="C20" s="62">
        <v>38.435914781335406</v>
      </c>
      <c r="D20" s="63">
        <v>14.240229474132288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2.3287805538012947</v>
      </c>
      <c r="C21" s="62">
        <v>43.302113887134645</v>
      </c>
      <c r="D21" s="63">
        <v>15.782578418736051</v>
      </c>
      <c r="F21" s="39" t="s">
        <v>96</v>
      </c>
    </row>
    <row r="22" spans="1:11" ht="16.5" thickBot="1">
      <c r="A22" s="67" t="s">
        <v>59</v>
      </c>
      <c r="B22" s="68">
        <v>4.245426580458137</v>
      </c>
      <c r="C22" s="68">
        <v>38.5120932471248</v>
      </c>
      <c r="D22" s="69">
        <v>14.803771978707314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9.692811060983095</v>
      </c>
      <c r="I23" s="42">
        <v>3315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0.03075921769960187</v>
      </c>
      <c r="C27" s="78">
        <v>-0.0003110632882010082</v>
      </c>
      <c r="D27" s="78">
        <v>-0.007896401229481285</v>
      </c>
      <c r="E27" s="78">
        <v>-0.0007381595033217478</v>
      </c>
      <c r="F27" s="78">
        <v>0.0011362248100984193</v>
      </c>
      <c r="G27" s="78">
        <v>-3.5648727580132164E-05</v>
      </c>
      <c r="H27" s="78">
        <v>-0.0001922813641000704</v>
      </c>
      <c r="I27" s="79">
        <v>-5.9340782814011636E-05</v>
      </c>
    </row>
    <row r="28" spans="1:9" ht="13.5" thickBot="1">
      <c r="A28" s="80" t="s">
        <v>61</v>
      </c>
      <c r="B28" s="81">
        <v>-0.22866001200730285</v>
      </c>
      <c r="C28" s="81">
        <v>-0.05732440809760307</v>
      </c>
      <c r="D28" s="81">
        <v>-0.05404586167877776</v>
      </c>
      <c r="E28" s="81">
        <v>-0.07138099958262084</v>
      </c>
      <c r="F28" s="81">
        <v>-0.009196161091881287</v>
      </c>
      <c r="G28" s="81">
        <v>-0.0016441728202642504</v>
      </c>
      <c r="H28" s="81">
        <v>-0.001111449995201832</v>
      </c>
      <c r="I28" s="82">
        <v>-0.0010972102871732712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1968</v>
      </c>
      <c r="B39" s="89">
        <v>101.76666666666667</v>
      </c>
      <c r="C39" s="89">
        <v>107.45</v>
      </c>
      <c r="D39" s="89">
        <v>9.140771476151318</v>
      </c>
      <c r="E39" s="89">
        <v>9.478905467606909</v>
      </c>
      <c r="F39" s="90">
        <f>I39*D39/(23678+B39)*1000</f>
        <v>14.803771978707314</v>
      </c>
      <c r="G39" s="91" t="s">
        <v>59</v>
      </c>
      <c r="H39" s="92">
        <f>I39-B39+X39</f>
        <v>4.245426580458137</v>
      </c>
      <c r="I39" s="92">
        <f>(B39+C42-2*X39)*(23678+B39)*E42/((23678+C42)*D39+E42*(23678+B39))</f>
        <v>38.5120932471248</v>
      </c>
      <c r="J39" s="39" t="s">
        <v>73</v>
      </c>
      <c r="K39" s="39">
        <f>(K40*K40+L40*L40+M40*M40+N40*N40+O40*O40+P40*P40+Q40*Q40+R40*R40+S40*S40+T40*T40+U40*U40+V40*V40+W40*W40)</f>
        <v>0.0646878777290779</v>
      </c>
      <c r="M39" s="39" t="s">
        <v>68</v>
      </c>
      <c r="N39" s="39">
        <f>(K44*K44+L44*L44+M44*M44+N44*N44+O44*O44+P44*P44+Q44*Q44+R44*R44+S44*S44+T44*T44+U44*U44+V44*V44+W44*W44)</f>
        <v>0.04126327253321419</v>
      </c>
      <c r="X39" s="28">
        <f>(1-$H$2)*1000</f>
        <v>67.5</v>
      </c>
    </row>
    <row r="40" spans="1:24" ht="12.75">
      <c r="A40" s="86">
        <v>1967</v>
      </c>
      <c r="B40" s="89">
        <v>92.95333333333333</v>
      </c>
      <c r="C40" s="89">
        <v>107.80333333333334</v>
      </c>
      <c r="D40" s="89">
        <v>8.898773256159982</v>
      </c>
      <c r="E40" s="89">
        <v>9.184067037092216</v>
      </c>
      <c r="F40" s="90">
        <f>I40*D40/(23678+B40)*1000</f>
        <v>12.624748469284384</v>
      </c>
      <c r="G40" s="91" t="s">
        <v>56</v>
      </c>
      <c r="H40" s="92">
        <f>I40-B40+X40</f>
        <v>8.27067536648282</v>
      </c>
      <c r="I40" s="92">
        <f>(B40+C39-2*X40)*(23678+B40)*E39/((23678+C39)*D40+E39*(23678+B40))</f>
        <v>33.72400869981615</v>
      </c>
      <c r="J40" s="39" t="s">
        <v>62</v>
      </c>
      <c r="K40" s="73">
        <f aca="true" t="shared" si="0" ref="K40:W40">SQRT(K41*K41+K42*K42)</f>
        <v>0.23071959293625538</v>
      </c>
      <c r="L40" s="73">
        <f t="shared" si="0"/>
        <v>0.05732525206320341</v>
      </c>
      <c r="M40" s="73">
        <f t="shared" si="0"/>
        <v>0.05461966968939424</v>
      </c>
      <c r="N40" s="73">
        <f t="shared" si="0"/>
        <v>0.0713848161786977</v>
      </c>
      <c r="O40" s="73">
        <f t="shared" si="0"/>
        <v>0.009266087936498036</v>
      </c>
      <c r="P40" s="73">
        <f t="shared" si="0"/>
        <v>0.0016445592402445652</v>
      </c>
      <c r="Q40" s="73">
        <f t="shared" si="0"/>
        <v>0.0011279597576218472</v>
      </c>
      <c r="R40" s="73">
        <f t="shared" si="0"/>
        <v>0.0010988137889487153</v>
      </c>
      <c r="S40" s="73">
        <f t="shared" si="0"/>
        <v>0.00012157906191408945</v>
      </c>
      <c r="T40" s="73">
        <f t="shared" si="0"/>
        <v>2.420708409855287E-05</v>
      </c>
      <c r="U40" s="73">
        <f t="shared" si="0"/>
        <v>2.467811850479973E-05</v>
      </c>
      <c r="V40" s="73">
        <f t="shared" si="0"/>
        <v>4.077815429154242E-05</v>
      </c>
      <c r="W40" s="73">
        <f t="shared" si="0"/>
        <v>7.578517246362452E-06</v>
      </c>
      <c r="X40" s="28">
        <f>(1-$H$2)*1000</f>
        <v>67.5</v>
      </c>
    </row>
    <row r="41" spans="1:24" ht="12.75">
      <c r="A41" s="86">
        <v>1965</v>
      </c>
      <c r="B41" s="89">
        <v>102.51333333333334</v>
      </c>
      <c r="C41" s="89">
        <v>109.01333333333332</v>
      </c>
      <c r="D41" s="89">
        <v>8.81050883804576</v>
      </c>
      <c r="E41" s="89">
        <v>9.580826541344459</v>
      </c>
      <c r="F41" s="90">
        <f>I41*D41/(23678+B41)*1000</f>
        <v>14.240229474132288</v>
      </c>
      <c r="G41" s="91" t="s">
        <v>57</v>
      </c>
      <c r="H41" s="92">
        <f>I41-B41+X41</f>
        <v>3.422581448002063</v>
      </c>
      <c r="I41" s="92">
        <f>(B41+C40-2*X41)*(23678+B41)*E40/((23678+C40)*D41+E40*(23678+B41))</f>
        <v>38.435914781335406</v>
      </c>
      <c r="J41" s="39" t="s">
        <v>60</v>
      </c>
      <c r="K41" s="73">
        <f>'calcul config'!C43</f>
        <v>0.03075921769960187</v>
      </c>
      <c r="L41" s="73">
        <f>'calcul config'!C44</f>
        <v>-0.0003110632882010082</v>
      </c>
      <c r="M41" s="73">
        <f>'calcul config'!C45</f>
        <v>-0.007896401229481285</v>
      </c>
      <c r="N41" s="73">
        <f>'calcul config'!C46</f>
        <v>-0.0007381595033217478</v>
      </c>
      <c r="O41" s="73">
        <f>'calcul config'!C47</f>
        <v>0.0011362248100984193</v>
      </c>
      <c r="P41" s="73">
        <f>'calcul config'!C48</f>
        <v>-3.5648727580132164E-05</v>
      </c>
      <c r="Q41" s="73">
        <f>'calcul config'!C49</f>
        <v>-0.0001922813641000704</v>
      </c>
      <c r="R41" s="73">
        <f>'calcul config'!C50</f>
        <v>-5.9340782814011636E-05</v>
      </c>
      <c r="S41" s="73">
        <f>'calcul config'!C51</f>
        <v>6.737390735464218E-06</v>
      </c>
      <c r="T41" s="73">
        <f>'calcul config'!C52</f>
        <v>-2.5438830150115643E-06</v>
      </c>
      <c r="U41" s="73">
        <f>'calcul config'!C53</f>
        <v>-6.12529807485492E-06</v>
      </c>
      <c r="V41" s="73">
        <f>'calcul config'!C54</f>
        <v>-4.682266204369434E-06</v>
      </c>
      <c r="W41" s="73">
        <f>'calcul config'!C55</f>
        <v>1.6963402345020174E-07</v>
      </c>
      <c r="X41" s="28">
        <f>(1-$H$2)*1000</f>
        <v>67.5</v>
      </c>
    </row>
    <row r="42" spans="1:24" ht="12.75">
      <c r="A42" s="86">
        <v>1966</v>
      </c>
      <c r="B42" s="89">
        <v>108.47333333333334</v>
      </c>
      <c r="C42" s="89">
        <v>110.02333333333333</v>
      </c>
      <c r="D42" s="89">
        <v>8.669597093273653</v>
      </c>
      <c r="E42" s="89">
        <v>9.199888476774774</v>
      </c>
      <c r="F42" s="90">
        <f>I42*D42/(23678+B42)*1000</f>
        <v>15.782578418736051</v>
      </c>
      <c r="G42" s="91" t="s">
        <v>58</v>
      </c>
      <c r="H42" s="92">
        <f>I42-B42+X42</f>
        <v>2.3287805538012947</v>
      </c>
      <c r="I42" s="92">
        <f>(B42+C41-2*X42)*(23678+B42)*E41/((23678+C41)*D42+E41*(23678+B42))</f>
        <v>43.302113887134645</v>
      </c>
      <c r="J42" s="39" t="s">
        <v>61</v>
      </c>
      <c r="K42" s="73">
        <f>'calcul config'!D43</f>
        <v>-0.22866001200730285</v>
      </c>
      <c r="L42" s="73">
        <f>'calcul config'!D44</f>
        <v>-0.05732440809760307</v>
      </c>
      <c r="M42" s="73">
        <f>'calcul config'!D45</f>
        <v>-0.05404586167877776</v>
      </c>
      <c r="N42" s="73">
        <f>'calcul config'!D46</f>
        <v>-0.07138099958262084</v>
      </c>
      <c r="O42" s="73">
        <f>'calcul config'!D47</f>
        <v>-0.009196161091881287</v>
      </c>
      <c r="P42" s="73">
        <f>'calcul config'!D48</f>
        <v>-0.0016441728202642504</v>
      </c>
      <c r="Q42" s="73">
        <f>'calcul config'!D49</f>
        <v>-0.001111449995201832</v>
      </c>
      <c r="R42" s="73">
        <f>'calcul config'!D50</f>
        <v>-0.0010972102871732712</v>
      </c>
      <c r="S42" s="73">
        <f>'calcul config'!D51</f>
        <v>-0.00012139223971073141</v>
      </c>
      <c r="T42" s="73">
        <f>'calcul config'!D52</f>
        <v>-2.4073046748601367E-05</v>
      </c>
      <c r="U42" s="73">
        <f>'calcul config'!D53</f>
        <v>-2.3905862386266628E-05</v>
      </c>
      <c r="V42" s="73">
        <f>'calcul config'!D54</f>
        <v>-4.050844665765721E-05</v>
      </c>
      <c r="W42" s="73">
        <f>'calcul config'!D55</f>
        <v>-7.576618503758864E-06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0</v>
      </c>
      <c r="J44" s="39" t="s">
        <v>67</v>
      </c>
      <c r="K44" s="73">
        <f>K40/(K43*1.5)</f>
        <v>0.15381306195750358</v>
      </c>
      <c r="L44" s="73">
        <f>L40/(L43*1.5)</f>
        <v>0.05459547815543182</v>
      </c>
      <c r="M44" s="73">
        <f aca="true" t="shared" si="1" ref="M44:W44">M40/(M43*1.5)</f>
        <v>0.06068852187710472</v>
      </c>
      <c r="N44" s="73">
        <f t="shared" si="1"/>
        <v>0.09517975490493026</v>
      </c>
      <c r="O44" s="73">
        <f t="shared" si="1"/>
        <v>0.041182613051102386</v>
      </c>
      <c r="P44" s="73">
        <f t="shared" si="1"/>
        <v>0.0109637282682971</v>
      </c>
      <c r="Q44" s="73">
        <f t="shared" si="1"/>
        <v>0.00751973171747898</v>
      </c>
      <c r="R44" s="73">
        <f t="shared" si="1"/>
        <v>0.002441808419886034</v>
      </c>
      <c r="S44" s="73">
        <f t="shared" si="1"/>
        <v>0.0016210541588545257</v>
      </c>
      <c r="T44" s="73">
        <f t="shared" si="1"/>
        <v>0.0003227611213140382</v>
      </c>
      <c r="U44" s="73">
        <f t="shared" si="1"/>
        <v>0.00032904158006399637</v>
      </c>
      <c r="V44" s="73">
        <f t="shared" si="1"/>
        <v>0.0005437087238872322</v>
      </c>
      <c r="W44" s="73">
        <f t="shared" si="1"/>
        <v>0.000101046896618166</v>
      </c>
      <c r="X44" s="73"/>
      <c r="Y44" s="73"/>
    </row>
    <row r="45" s="101" customFormat="1" ht="12.75"/>
    <row r="46" spans="1:24" s="101" customFormat="1" ht="12.75">
      <c r="A46" s="101">
        <v>1968</v>
      </c>
      <c r="B46" s="101">
        <v>108.86</v>
      </c>
      <c r="C46" s="101">
        <v>105.66</v>
      </c>
      <c r="D46" s="101">
        <v>8.874356128260672</v>
      </c>
      <c r="E46" s="101">
        <v>9.372332350648517</v>
      </c>
      <c r="F46" s="101">
        <v>14.944402981007759</v>
      </c>
      <c r="G46" s="101" t="s">
        <v>59</v>
      </c>
      <c r="H46" s="101">
        <v>-1.3029619056220412</v>
      </c>
      <c r="I46" s="101">
        <v>40.05703809437796</v>
      </c>
      <c r="J46" s="101" t="s">
        <v>73</v>
      </c>
      <c r="K46" s="101">
        <v>0.5196698613615</v>
      </c>
      <c r="M46" s="101" t="s">
        <v>68</v>
      </c>
      <c r="N46" s="101">
        <v>0.2856639972003808</v>
      </c>
      <c r="X46" s="101">
        <v>67.5</v>
      </c>
    </row>
    <row r="47" spans="1:24" s="101" customFormat="1" ht="12.75">
      <c r="A47" s="101">
        <v>1965</v>
      </c>
      <c r="B47" s="101">
        <v>117.68000030517578</v>
      </c>
      <c r="C47" s="101">
        <v>113.68000030517578</v>
      </c>
      <c r="D47" s="101">
        <v>8.424201965332031</v>
      </c>
      <c r="E47" s="101">
        <v>9.221211433410645</v>
      </c>
      <c r="F47" s="101">
        <v>16.474192941419986</v>
      </c>
      <c r="G47" s="101" t="s">
        <v>56</v>
      </c>
      <c r="H47" s="101">
        <v>-3.645666832335621</v>
      </c>
      <c r="I47" s="101">
        <v>46.53433347284016</v>
      </c>
      <c r="J47" s="101" t="s">
        <v>62</v>
      </c>
      <c r="K47" s="101">
        <v>0.675625036794254</v>
      </c>
      <c r="L47" s="101">
        <v>0.18756228753566692</v>
      </c>
      <c r="M47" s="101">
        <v>0.1599450071623555</v>
      </c>
      <c r="N47" s="101">
        <v>0.04076741879505533</v>
      </c>
      <c r="O47" s="101">
        <v>0.02713447279094635</v>
      </c>
      <c r="P47" s="101">
        <v>0.005380523611048239</v>
      </c>
      <c r="Q47" s="101">
        <v>0.0033028630034928185</v>
      </c>
      <c r="R47" s="101">
        <v>0.0006274954995656925</v>
      </c>
      <c r="S47" s="101">
        <v>0.0003560006052336751</v>
      </c>
      <c r="T47" s="101">
        <v>7.917192302644566E-05</v>
      </c>
      <c r="U47" s="101">
        <v>7.22411219825634E-05</v>
      </c>
      <c r="V47" s="101">
        <v>2.3289645667427794E-05</v>
      </c>
      <c r="W47" s="101">
        <v>2.220063404111118E-05</v>
      </c>
      <c r="X47" s="101">
        <v>67.5</v>
      </c>
    </row>
    <row r="48" spans="1:24" s="101" customFormat="1" ht="12.75">
      <c r="A48" s="101">
        <v>1966</v>
      </c>
      <c r="B48" s="101">
        <v>112</v>
      </c>
      <c r="C48" s="101">
        <v>116.0999984741211</v>
      </c>
      <c r="D48" s="101">
        <v>8.868104934692383</v>
      </c>
      <c r="E48" s="101">
        <v>9.344568252563477</v>
      </c>
      <c r="F48" s="101">
        <v>17.230531940040223</v>
      </c>
      <c r="G48" s="101" t="s">
        <v>57</v>
      </c>
      <c r="H48" s="101">
        <v>1.723444340397407</v>
      </c>
      <c r="I48" s="101">
        <v>46.22344434039741</v>
      </c>
      <c r="J48" s="101" t="s">
        <v>60</v>
      </c>
      <c r="K48" s="101">
        <v>-0.11381177431204456</v>
      </c>
      <c r="L48" s="101">
        <v>-0.0010203351945880861</v>
      </c>
      <c r="M48" s="101">
        <v>0.028733630640668396</v>
      </c>
      <c r="N48" s="101">
        <v>-0.0004216973362247486</v>
      </c>
      <c r="O48" s="101">
        <v>-0.004282093641046733</v>
      </c>
      <c r="P48" s="101">
        <v>-0.00011676764963524262</v>
      </c>
      <c r="Q48" s="101">
        <v>0.0006784135992309105</v>
      </c>
      <c r="R48" s="101">
        <v>-3.390865187550305E-05</v>
      </c>
      <c r="S48" s="101">
        <v>-3.231094571590884E-05</v>
      </c>
      <c r="T48" s="101">
        <v>-8.314839556395083E-06</v>
      </c>
      <c r="U48" s="101">
        <v>2.0396394305498628E-05</v>
      </c>
      <c r="V48" s="101">
        <v>-2.675987343812591E-06</v>
      </c>
      <c r="W48" s="101">
        <v>-1.2784745753092806E-06</v>
      </c>
      <c r="X48" s="101">
        <v>67.5</v>
      </c>
    </row>
    <row r="49" spans="1:24" s="101" customFormat="1" ht="12.75">
      <c r="A49" s="101">
        <v>1967</v>
      </c>
      <c r="B49" s="101">
        <v>90.36000061035156</v>
      </c>
      <c r="C49" s="101">
        <v>104.86000061035156</v>
      </c>
      <c r="D49" s="101">
        <v>8.931807518005371</v>
      </c>
      <c r="E49" s="101">
        <v>9.192793846130371</v>
      </c>
      <c r="F49" s="101">
        <v>13.722793188041194</v>
      </c>
      <c r="G49" s="101" t="s">
        <v>58</v>
      </c>
      <c r="H49" s="101">
        <v>13.657612207633306</v>
      </c>
      <c r="I49" s="101">
        <v>36.51761281798487</v>
      </c>
      <c r="J49" s="101" t="s">
        <v>61</v>
      </c>
      <c r="K49" s="101">
        <v>0.6659700221265078</v>
      </c>
      <c r="L49" s="101">
        <v>-0.1875595122133316</v>
      </c>
      <c r="M49" s="101">
        <v>0.15734288603674332</v>
      </c>
      <c r="N49" s="101">
        <v>-0.04076523772245234</v>
      </c>
      <c r="O49" s="101">
        <v>0.026794463750780963</v>
      </c>
      <c r="P49" s="101">
        <v>-0.0053792564212023055</v>
      </c>
      <c r="Q49" s="101">
        <v>0.003232438554438454</v>
      </c>
      <c r="R49" s="101">
        <v>-0.000626578650532544</v>
      </c>
      <c r="S49" s="101">
        <v>0.00035453128735513117</v>
      </c>
      <c r="T49" s="101">
        <v>-7.873408943308383E-05</v>
      </c>
      <c r="U49" s="101">
        <v>6.930199711865618E-05</v>
      </c>
      <c r="V49" s="101">
        <v>-2.3135399003477185E-05</v>
      </c>
      <c r="W49" s="101">
        <v>2.2163791521028893E-05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1968</v>
      </c>
      <c r="B56" s="101">
        <v>111.34</v>
      </c>
      <c r="C56" s="101">
        <v>114.84</v>
      </c>
      <c r="D56" s="101">
        <v>8.953771894664103</v>
      </c>
      <c r="E56" s="101">
        <v>9.362957091843272</v>
      </c>
      <c r="F56" s="101">
        <v>19.290159024838374</v>
      </c>
      <c r="G56" s="101" t="s">
        <v>59</v>
      </c>
      <c r="H56" s="101">
        <v>7.41216021746375</v>
      </c>
      <c r="I56" s="101">
        <v>51.252160217463754</v>
      </c>
      <c r="J56" s="101" t="s">
        <v>73</v>
      </c>
      <c r="K56" s="101">
        <v>0.08685717727628758</v>
      </c>
      <c r="M56" s="101" t="s">
        <v>68</v>
      </c>
      <c r="N56" s="101">
        <v>0.06047542487605563</v>
      </c>
      <c r="X56" s="101">
        <v>67.5</v>
      </c>
    </row>
    <row r="57" spans="1:24" s="101" customFormat="1" ht="12.75" hidden="1">
      <c r="A57" s="101">
        <v>1967</v>
      </c>
      <c r="B57" s="101">
        <v>95.16000366210938</v>
      </c>
      <c r="C57" s="101">
        <v>110.86000061035156</v>
      </c>
      <c r="D57" s="101">
        <v>9.036813735961914</v>
      </c>
      <c r="E57" s="101">
        <v>9.4813232421875</v>
      </c>
      <c r="F57" s="101">
        <v>14.50152861246959</v>
      </c>
      <c r="G57" s="101" t="s">
        <v>56</v>
      </c>
      <c r="H57" s="101">
        <v>10.489190298811359</v>
      </c>
      <c r="I57" s="101">
        <v>38.149193960920734</v>
      </c>
      <c r="J57" s="101" t="s">
        <v>62</v>
      </c>
      <c r="K57" s="101">
        <v>0.2600599868491028</v>
      </c>
      <c r="L57" s="101">
        <v>0.06695066962152141</v>
      </c>
      <c r="M57" s="101">
        <v>0.061565411236250485</v>
      </c>
      <c r="N57" s="101">
        <v>0.104097576420479</v>
      </c>
      <c r="O57" s="101">
        <v>0.010444424967496967</v>
      </c>
      <c r="P57" s="101">
        <v>0.0019207089540010706</v>
      </c>
      <c r="Q57" s="101">
        <v>0.001271395200267943</v>
      </c>
      <c r="R57" s="101">
        <v>0.0016023517081820411</v>
      </c>
      <c r="S57" s="101">
        <v>0.000137045027109568</v>
      </c>
      <c r="T57" s="101">
        <v>2.8270859508098312E-05</v>
      </c>
      <c r="U57" s="101">
        <v>2.781996876944784E-05</v>
      </c>
      <c r="V57" s="101">
        <v>5.946605181664537E-05</v>
      </c>
      <c r="W57" s="101">
        <v>8.542440010529384E-06</v>
      </c>
      <c r="X57" s="101">
        <v>67.5</v>
      </c>
    </row>
    <row r="58" spans="1:24" s="101" customFormat="1" ht="12.75" hidden="1">
      <c r="A58" s="101">
        <v>1966</v>
      </c>
      <c r="B58" s="101">
        <v>106.27999877929688</v>
      </c>
      <c r="C58" s="101">
        <v>121.08000183105469</v>
      </c>
      <c r="D58" s="101">
        <v>8.63892650604248</v>
      </c>
      <c r="E58" s="101">
        <v>9.379837036132812</v>
      </c>
      <c r="F58" s="101">
        <v>15.60951360252214</v>
      </c>
      <c r="G58" s="101" t="s">
        <v>57</v>
      </c>
      <c r="H58" s="101">
        <v>4.195368809194925</v>
      </c>
      <c r="I58" s="101">
        <v>42.9753675884918</v>
      </c>
      <c r="J58" s="101" t="s">
        <v>60</v>
      </c>
      <c r="K58" s="101">
        <v>0.12283401209502115</v>
      </c>
      <c r="L58" s="101">
        <v>-0.00036307149184403584</v>
      </c>
      <c r="M58" s="101">
        <v>-0.029693867460429017</v>
      </c>
      <c r="N58" s="101">
        <v>-0.0010764206351180385</v>
      </c>
      <c r="O58" s="101">
        <v>0.0048336443557425324</v>
      </c>
      <c r="P58" s="101">
        <v>-4.1641212384118386E-05</v>
      </c>
      <c r="Q58" s="101">
        <v>-0.0006421750309248558</v>
      </c>
      <c r="R58" s="101">
        <v>-8.653230755060075E-05</v>
      </c>
      <c r="S58" s="101">
        <v>5.508598890164003E-05</v>
      </c>
      <c r="T58" s="101">
        <v>-2.9735550614193124E-06</v>
      </c>
      <c r="U58" s="101">
        <v>-1.5912070486538413E-05</v>
      </c>
      <c r="V58" s="101">
        <v>-6.826949888281995E-06</v>
      </c>
      <c r="W58" s="101">
        <v>3.174867833059291E-06</v>
      </c>
      <c r="X58" s="101">
        <v>67.5</v>
      </c>
    </row>
    <row r="59" spans="1:24" s="101" customFormat="1" ht="12.75" hidden="1">
      <c r="A59" s="101">
        <v>1965</v>
      </c>
      <c r="B59" s="101">
        <v>116.04000091552734</v>
      </c>
      <c r="C59" s="101">
        <v>123.83999633789062</v>
      </c>
      <c r="D59" s="101">
        <v>8.663412094116211</v>
      </c>
      <c r="E59" s="101">
        <v>9.384050369262695</v>
      </c>
      <c r="F59" s="101">
        <v>19.32715741327398</v>
      </c>
      <c r="G59" s="101" t="s">
        <v>58</v>
      </c>
      <c r="H59" s="101">
        <v>4.541989367233803</v>
      </c>
      <c r="I59" s="101">
        <v>53.08199028276115</v>
      </c>
      <c r="J59" s="101" t="s">
        <v>61</v>
      </c>
      <c r="K59" s="101">
        <v>-0.22922260410482145</v>
      </c>
      <c r="L59" s="101">
        <v>-0.06694968515132778</v>
      </c>
      <c r="M59" s="101">
        <v>-0.05393119779803812</v>
      </c>
      <c r="N59" s="101">
        <v>-0.10409201090974156</v>
      </c>
      <c r="O59" s="101">
        <v>-0.009258611944771872</v>
      </c>
      <c r="P59" s="101">
        <v>-0.001920257507578363</v>
      </c>
      <c r="Q59" s="101">
        <v>-0.001097295304337453</v>
      </c>
      <c r="R59" s="101">
        <v>-0.0016000134863381225</v>
      </c>
      <c r="S59" s="101">
        <v>-0.00012548654621986622</v>
      </c>
      <c r="T59" s="101">
        <v>-2.8114043957128267E-05</v>
      </c>
      <c r="U59" s="101">
        <v>-2.282009367124698E-05</v>
      </c>
      <c r="V59" s="101">
        <v>-5.907287087896473E-05</v>
      </c>
      <c r="W59" s="101">
        <v>-7.930541947187385E-06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1968</v>
      </c>
      <c r="B61" s="101">
        <v>112.14</v>
      </c>
      <c r="C61" s="101">
        <v>110.44</v>
      </c>
      <c r="D61" s="101">
        <v>9.364618723227</v>
      </c>
      <c r="E61" s="101">
        <v>9.628760298867665</v>
      </c>
      <c r="F61" s="101">
        <v>18.64036745188454</v>
      </c>
      <c r="G61" s="101" t="s">
        <v>59</v>
      </c>
      <c r="H61" s="101">
        <v>2.71451217377097</v>
      </c>
      <c r="I61" s="101">
        <v>47.354512173770964</v>
      </c>
      <c r="J61" s="101" t="s">
        <v>73</v>
      </c>
      <c r="K61" s="101">
        <v>0.3522304060949629</v>
      </c>
      <c r="M61" s="101" t="s">
        <v>68</v>
      </c>
      <c r="N61" s="101">
        <v>0.20482758147170899</v>
      </c>
      <c r="X61" s="101">
        <v>67.5</v>
      </c>
    </row>
    <row r="62" spans="1:24" s="101" customFormat="1" ht="12.75" hidden="1">
      <c r="A62" s="101">
        <v>1967</v>
      </c>
      <c r="B62" s="101">
        <v>88.04000091552734</v>
      </c>
      <c r="C62" s="101">
        <v>100.83999633789062</v>
      </c>
      <c r="D62" s="101">
        <v>8.818581581115723</v>
      </c>
      <c r="E62" s="101">
        <v>8.992583274841309</v>
      </c>
      <c r="F62" s="101">
        <v>12.289091651603883</v>
      </c>
      <c r="G62" s="101" t="s">
        <v>56</v>
      </c>
      <c r="H62" s="101">
        <v>12.579049022431413</v>
      </c>
      <c r="I62" s="101">
        <v>33.119049937958756</v>
      </c>
      <c r="J62" s="101" t="s">
        <v>62</v>
      </c>
      <c r="K62" s="101">
        <v>0.5358957585491857</v>
      </c>
      <c r="L62" s="101">
        <v>0.21420509626321205</v>
      </c>
      <c r="M62" s="101">
        <v>0.1268658843396981</v>
      </c>
      <c r="N62" s="101">
        <v>0.05058476610709891</v>
      </c>
      <c r="O62" s="101">
        <v>0.02152265718369025</v>
      </c>
      <c r="P62" s="101">
        <v>0.0061449702640527</v>
      </c>
      <c r="Q62" s="101">
        <v>0.002619831649164851</v>
      </c>
      <c r="R62" s="101">
        <v>0.000778669971090354</v>
      </c>
      <c r="S62" s="101">
        <v>0.0002823917389538938</v>
      </c>
      <c r="T62" s="101">
        <v>9.042561066159611E-05</v>
      </c>
      <c r="U62" s="101">
        <v>5.730395396974259E-05</v>
      </c>
      <c r="V62" s="101">
        <v>2.8899333547511374E-05</v>
      </c>
      <c r="W62" s="101">
        <v>1.760777462969532E-05</v>
      </c>
      <c r="X62" s="101">
        <v>67.5</v>
      </c>
    </row>
    <row r="63" spans="1:24" s="101" customFormat="1" ht="12.75" hidden="1">
      <c r="A63" s="101">
        <v>1966</v>
      </c>
      <c r="B63" s="101">
        <v>105.44000244140625</v>
      </c>
      <c r="C63" s="101">
        <v>108.73999786376953</v>
      </c>
      <c r="D63" s="101">
        <v>8.70583438873291</v>
      </c>
      <c r="E63" s="101">
        <v>9.159289360046387</v>
      </c>
      <c r="F63" s="101">
        <v>13.258511304294599</v>
      </c>
      <c r="G63" s="101" t="s">
        <v>57</v>
      </c>
      <c r="H63" s="101">
        <v>-1.71911952000751</v>
      </c>
      <c r="I63" s="101">
        <v>36.22088292139874</v>
      </c>
      <c r="J63" s="101" t="s">
        <v>60</v>
      </c>
      <c r="K63" s="101">
        <v>0.16854927468827555</v>
      </c>
      <c r="L63" s="101">
        <v>-0.0011647385136532233</v>
      </c>
      <c r="M63" s="101">
        <v>-0.04126779618415691</v>
      </c>
      <c r="N63" s="101">
        <v>-0.0005228949901119563</v>
      </c>
      <c r="O63" s="101">
        <v>0.006548525632270591</v>
      </c>
      <c r="P63" s="101">
        <v>-0.00013332396792994008</v>
      </c>
      <c r="Q63" s="101">
        <v>-0.0009168888423238788</v>
      </c>
      <c r="R63" s="101">
        <v>-4.2037766774796466E-05</v>
      </c>
      <c r="S63" s="101">
        <v>6.75589207905932E-05</v>
      </c>
      <c r="T63" s="101">
        <v>-9.500660984447317E-06</v>
      </c>
      <c r="U63" s="101">
        <v>-2.424570104911374E-05</v>
      </c>
      <c r="V63" s="101">
        <v>-3.3163798658415804E-06</v>
      </c>
      <c r="W63" s="101">
        <v>3.6410459837371063E-06</v>
      </c>
      <c r="X63" s="101">
        <v>67.5</v>
      </c>
    </row>
    <row r="64" spans="1:24" s="101" customFormat="1" ht="12.75" hidden="1">
      <c r="A64" s="101">
        <v>1965</v>
      </c>
      <c r="B64" s="101">
        <v>111.94000244140625</v>
      </c>
      <c r="C64" s="101">
        <v>116.04000091552734</v>
      </c>
      <c r="D64" s="101">
        <v>8.754776000976562</v>
      </c>
      <c r="E64" s="101">
        <v>9.678667068481445</v>
      </c>
      <c r="F64" s="101">
        <v>16.12231218591348</v>
      </c>
      <c r="G64" s="101" t="s">
        <v>58</v>
      </c>
      <c r="H64" s="101">
        <v>-0.6297622295803649</v>
      </c>
      <c r="I64" s="101">
        <v>43.810240211825885</v>
      </c>
      <c r="J64" s="101" t="s">
        <v>61</v>
      </c>
      <c r="K64" s="101">
        <v>-0.5086997208895081</v>
      </c>
      <c r="L64" s="101">
        <v>-0.2142019296115858</v>
      </c>
      <c r="M64" s="101">
        <v>-0.1199663353086879</v>
      </c>
      <c r="N64" s="101">
        <v>-0.05058206345078479</v>
      </c>
      <c r="O64" s="101">
        <v>-0.020502233641487667</v>
      </c>
      <c r="P64" s="101">
        <v>-0.0061435237661839745</v>
      </c>
      <c r="Q64" s="101">
        <v>-0.002454146026785652</v>
      </c>
      <c r="R64" s="101">
        <v>-0.0007775344044107891</v>
      </c>
      <c r="S64" s="101">
        <v>-0.0002741913318305567</v>
      </c>
      <c r="T64" s="101">
        <v>-8.992512721359456E-05</v>
      </c>
      <c r="U64" s="101">
        <v>-5.192195220909343E-05</v>
      </c>
      <c r="V64" s="101">
        <v>-2.8708415213587756E-05</v>
      </c>
      <c r="W64" s="101">
        <v>-1.7227202661908115E-05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1968</v>
      </c>
      <c r="B66" s="101">
        <v>83.28</v>
      </c>
      <c r="C66" s="101">
        <v>111.58</v>
      </c>
      <c r="D66" s="101">
        <v>9.332658335920138</v>
      </c>
      <c r="E66" s="101">
        <v>9.472067779051816</v>
      </c>
      <c r="F66" s="101">
        <v>9.304276789661577</v>
      </c>
      <c r="G66" s="101" t="s">
        <v>59</v>
      </c>
      <c r="H66" s="101">
        <v>7.909019573955362</v>
      </c>
      <c r="I66" s="101">
        <v>23.68901957395536</v>
      </c>
      <c r="J66" s="101" t="s">
        <v>73</v>
      </c>
      <c r="K66" s="101">
        <v>0.12303317727007895</v>
      </c>
      <c r="M66" s="101" t="s">
        <v>68</v>
      </c>
      <c r="N66" s="101">
        <v>0.0970465352618309</v>
      </c>
      <c r="X66" s="101">
        <v>67.5</v>
      </c>
    </row>
    <row r="67" spans="1:24" s="101" customFormat="1" ht="12.75" hidden="1">
      <c r="A67" s="101">
        <v>1967</v>
      </c>
      <c r="B67" s="101">
        <v>92.62000274658203</v>
      </c>
      <c r="C67" s="101">
        <v>104.72000122070312</v>
      </c>
      <c r="D67" s="101">
        <v>8.8331937789917</v>
      </c>
      <c r="E67" s="101">
        <v>9.084900856018066</v>
      </c>
      <c r="F67" s="101">
        <v>13.301024513977417</v>
      </c>
      <c r="G67" s="101" t="s">
        <v>56</v>
      </c>
      <c r="H67" s="101">
        <v>10.673800409977403</v>
      </c>
      <c r="I67" s="101">
        <v>35.793803156559434</v>
      </c>
      <c r="J67" s="101" t="s">
        <v>62</v>
      </c>
      <c r="K67" s="101">
        <v>0.256722257864923</v>
      </c>
      <c r="L67" s="101">
        <v>0.20108981065715148</v>
      </c>
      <c r="M67" s="101">
        <v>0.060775150029940536</v>
      </c>
      <c r="N67" s="101">
        <v>0.11336619868434149</v>
      </c>
      <c r="O67" s="101">
        <v>0.010310423205218446</v>
      </c>
      <c r="P67" s="101">
        <v>0.0057687322631974425</v>
      </c>
      <c r="Q67" s="101">
        <v>0.0012550061178179485</v>
      </c>
      <c r="R67" s="101">
        <v>0.0017450226894997736</v>
      </c>
      <c r="S67" s="101">
        <v>0.00013528833895420914</v>
      </c>
      <c r="T67" s="101">
        <v>8.488823815602832E-05</v>
      </c>
      <c r="U67" s="101">
        <v>2.745519913434785E-05</v>
      </c>
      <c r="V67" s="101">
        <v>6.476387686874217E-05</v>
      </c>
      <c r="W67" s="101">
        <v>8.435246573679314E-06</v>
      </c>
      <c r="X67" s="101">
        <v>67.5</v>
      </c>
    </row>
    <row r="68" spans="1:24" s="101" customFormat="1" ht="12.75" hidden="1">
      <c r="A68" s="101">
        <v>1966</v>
      </c>
      <c r="B68" s="101">
        <v>104.05999755859375</v>
      </c>
      <c r="C68" s="101">
        <v>101.66000366210938</v>
      </c>
      <c r="D68" s="101">
        <v>8.547109603881836</v>
      </c>
      <c r="E68" s="101">
        <v>9.124135971069336</v>
      </c>
      <c r="F68" s="101">
        <v>13.662210152540599</v>
      </c>
      <c r="G68" s="101" t="s">
        <v>57</v>
      </c>
      <c r="H68" s="101">
        <v>1.454666650159112</v>
      </c>
      <c r="I68" s="101">
        <v>38.01466420875286</v>
      </c>
      <c r="J68" s="101" t="s">
        <v>60</v>
      </c>
      <c r="K68" s="101">
        <v>0.247991975322522</v>
      </c>
      <c r="L68" s="101">
        <v>-0.0010928518041414415</v>
      </c>
      <c r="M68" s="101">
        <v>-0.05888324274771645</v>
      </c>
      <c r="N68" s="101">
        <v>-0.0011722044693797764</v>
      </c>
      <c r="O68" s="101">
        <v>0.00993047999974566</v>
      </c>
      <c r="P68" s="101">
        <v>-0.0001251711169475191</v>
      </c>
      <c r="Q68" s="101">
        <v>-0.0012236532155103918</v>
      </c>
      <c r="R68" s="101">
        <v>-9.423482046708423E-05</v>
      </c>
      <c r="S68" s="101">
        <v>0.0001275460832044747</v>
      </c>
      <c r="T68" s="101">
        <v>-8.923441034725063E-06</v>
      </c>
      <c r="U68" s="101">
        <v>-2.7167457964701798E-05</v>
      </c>
      <c r="V68" s="101">
        <v>-7.43359687591231E-06</v>
      </c>
      <c r="W68" s="101">
        <v>7.85619218440826E-06</v>
      </c>
      <c r="X68" s="101">
        <v>67.5</v>
      </c>
    </row>
    <row r="69" spans="1:24" s="101" customFormat="1" ht="12.75" hidden="1">
      <c r="A69" s="101">
        <v>1965</v>
      </c>
      <c r="B69" s="101">
        <v>83.91999816894531</v>
      </c>
      <c r="C69" s="101">
        <v>97.91999816894531</v>
      </c>
      <c r="D69" s="101">
        <v>9.043318748474121</v>
      </c>
      <c r="E69" s="101">
        <v>9.827104568481445</v>
      </c>
      <c r="F69" s="101">
        <v>9.664100710483048</v>
      </c>
      <c r="G69" s="101" t="s">
        <v>58</v>
      </c>
      <c r="H69" s="101">
        <v>8.973067620701059</v>
      </c>
      <c r="I69" s="101">
        <v>25.39306578964637</v>
      </c>
      <c r="J69" s="101" t="s">
        <v>61</v>
      </c>
      <c r="K69" s="101">
        <v>-0.06637995072985252</v>
      </c>
      <c r="L69" s="101">
        <v>-0.2010868410042368</v>
      </c>
      <c r="M69" s="101">
        <v>-0.015046015574738687</v>
      </c>
      <c r="N69" s="101">
        <v>-0.11336013823571121</v>
      </c>
      <c r="O69" s="101">
        <v>-0.00277315589993755</v>
      </c>
      <c r="P69" s="101">
        <v>-0.005767374109240461</v>
      </c>
      <c r="Q69" s="101">
        <v>-0.00027877080896599837</v>
      </c>
      <c r="R69" s="101">
        <v>-0.0017424763945260665</v>
      </c>
      <c r="S69" s="101">
        <v>-4.511021299202877E-05</v>
      </c>
      <c r="T69" s="101">
        <v>-8.441791976431525E-05</v>
      </c>
      <c r="U69" s="101">
        <v>-3.964490792378724E-06</v>
      </c>
      <c r="V69" s="101">
        <v>-6.43358483627598E-05</v>
      </c>
      <c r="W69" s="101">
        <v>-3.0714213518192456E-06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1968</v>
      </c>
      <c r="B71" s="101">
        <v>95.1</v>
      </c>
      <c r="C71" s="101">
        <v>104.4</v>
      </c>
      <c r="D71" s="101">
        <v>9.154105035925284</v>
      </c>
      <c r="E71" s="101">
        <v>9.541455898785657</v>
      </c>
      <c r="F71" s="101">
        <v>11.60022113479539</v>
      </c>
      <c r="G71" s="101" t="s">
        <v>59</v>
      </c>
      <c r="H71" s="101">
        <v>2.525633907119527</v>
      </c>
      <c r="I71" s="101">
        <v>30.125633907119525</v>
      </c>
      <c r="J71" s="101" t="s">
        <v>73</v>
      </c>
      <c r="K71" s="101">
        <v>0.038528003497327885</v>
      </c>
      <c r="M71" s="101" t="s">
        <v>68</v>
      </c>
      <c r="N71" s="101">
        <v>0.0272256384712492</v>
      </c>
      <c r="X71" s="101">
        <v>67.5</v>
      </c>
    </row>
    <row r="72" spans="1:24" s="101" customFormat="1" ht="12.75" hidden="1">
      <c r="A72" s="101">
        <v>1967</v>
      </c>
      <c r="B72" s="101">
        <v>100.94000244140625</v>
      </c>
      <c r="C72" s="101">
        <v>109.94000244140625</v>
      </c>
      <c r="D72" s="101">
        <v>9.018423080444336</v>
      </c>
      <c r="E72" s="101">
        <v>9.21733283996582</v>
      </c>
      <c r="F72" s="101">
        <v>13.7135311000254</v>
      </c>
      <c r="G72" s="101" t="s">
        <v>56</v>
      </c>
      <c r="H72" s="101">
        <v>2.7185621258541914</v>
      </c>
      <c r="I72" s="101">
        <v>36.158564567260434</v>
      </c>
      <c r="J72" s="101" t="s">
        <v>62</v>
      </c>
      <c r="K72" s="101">
        <v>0.1508541181755731</v>
      </c>
      <c r="L72" s="101">
        <v>0.11430893274672059</v>
      </c>
      <c r="M72" s="101">
        <v>0.035712665395022325</v>
      </c>
      <c r="N72" s="101">
        <v>0.03715874008434876</v>
      </c>
      <c r="O72" s="101">
        <v>0.006058594075930635</v>
      </c>
      <c r="P72" s="101">
        <v>0.003279185540609715</v>
      </c>
      <c r="Q72" s="101">
        <v>0.0007374475376545563</v>
      </c>
      <c r="R72" s="101">
        <v>0.0005719755787338054</v>
      </c>
      <c r="S72" s="101">
        <v>7.948846638158687E-05</v>
      </c>
      <c r="T72" s="101">
        <v>4.8250626323790094E-05</v>
      </c>
      <c r="U72" s="101">
        <v>1.6128123671135844E-05</v>
      </c>
      <c r="V72" s="101">
        <v>2.1229287995752622E-05</v>
      </c>
      <c r="W72" s="101">
        <v>4.95705908871815E-06</v>
      </c>
      <c r="X72" s="101">
        <v>67.5</v>
      </c>
    </row>
    <row r="73" spans="1:24" s="101" customFormat="1" ht="12.75" hidden="1">
      <c r="A73" s="101">
        <v>1966</v>
      </c>
      <c r="B73" s="101">
        <v>114.4800033569336</v>
      </c>
      <c r="C73" s="101">
        <v>101.27999877929688</v>
      </c>
      <c r="D73" s="101">
        <v>8.591239929199219</v>
      </c>
      <c r="E73" s="101">
        <v>9.102477073669434</v>
      </c>
      <c r="F73" s="101">
        <v>16.713483000331134</v>
      </c>
      <c r="G73" s="101" t="s">
        <v>57</v>
      </c>
      <c r="H73" s="101">
        <v>-0.693877797768863</v>
      </c>
      <c r="I73" s="101">
        <v>46.28612555916474</v>
      </c>
      <c r="J73" s="101" t="s">
        <v>60</v>
      </c>
      <c r="K73" s="101">
        <v>0.12416357470864076</v>
      </c>
      <c r="L73" s="101">
        <v>-0.000621563136099648</v>
      </c>
      <c r="M73" s="101">
        <v>-0.029161525601720313</v>
      </c>
      <c r="N73" s="101">
        <v>-0.0003842055005566353</v>
      </c>
      <c r="O73" s="101">
        <v>0.005023465844692645</v>
      </c>
      <c r="P73" s="101">
        <v>-7.116897470913486E-05</v>
      </c>
      <c r="Q73" s="101">
        <v>-0.0005907992289576493</v>
      </c>
      <c r="R73" s="101">
        <v>-3.088776672886392E-05</v>
      </c>
      <c r="S73" s="101">
        <v>6.876024882018669E-05</v>
      </c>
      <c r="T73" s="101">
        <v>-5.071486361995799E-06</v>
      </c>
      <c r="U73" s="101">
        <v>-1.2115930423686142E-05</v>
      </c>
      <c r="V73" s="101">
        <v>-2.436104514558442E-06</v>
      </c>
      <c r="W73" s="101">
        <v>4.3677152784902E-06</v>
      </c>
      <c r="X73" s="101">
        <v>67.5</v>
      </c>
    </row>
    <row r="74" spans="1:24" s="101" customFormat="1" ht="12.75" hidden="1">
      <c r="A74" s="101">
        <v>1965</v>
      </c>
      <c r="B74" s="101">
        <v>91.5</v>
      </c>
      <c r="C74" s="101">
        <v>98.4000015258789</v>
      </c>
      <c r="D74" s="101">
        <v>9.055594444274902</v>
      </c>
      <c r="E74" s="101">
        <v>9.72044563293457</v>
      </c>
      <c r="F74" s="101">
        <v>11.032532414480592</v>
      </c>
      <c r="G74" s="101" t="s">
        <v>58</v>
      </c>
      <c r="H74" s="101">
        <v>4.95864880430765</v>
      </c>
      <c r="I74" s="101">
        <v>28.95864880430765</v>
      </c>
      <c r="J74" s="101" t="s">
        <v>61</v>
      </c>
      <c r="K74" s="101">
        <v>0.08567596912846423</v>
      </c>
      <c r="L74" s="101">
        <v>-0.11430724283684798</v>
      </c>
      <c r="M74" s="101">
        <v>0.020615525561989343</v>
      </c>
      <c r="N74" s="101">
        <v>-0.03715675377087629</v>
      </c>
      <c r="O74" s="101">
        <v>0.003386938600581385</v>
      </c>
      <c r="P74" s="101">
        <v>-0.003278413150715248</v>
      </c>
      <c r="Q74" s="101">
        <v>0.00044134469732377585</v>
      </c>
      <c r="R74" s="101">
        <v>-0.000571140970807011</v>
      </c>
      <c r="S74" s="101">
        <v>3.988037700276517E-05</v>
      </c>
      <c r="T74" s="101">
        <v>-4.798336135284935E-05</v>
      </c>
      <c r="U74" s="101">
        <v>1.064521503398822E-05</v>
      </c>
      <c r="V74" s="101">
        <v>-2.108905079895144E-05</v>
      </c>
      <c r="W74" s="101">
        <v>2.3442478655394967E-06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1968</v>
      </c>
      <c r="B76" s="101">
        <v>99.88</v>
      </c>
      <c r="C76" s="101">
        <v>97.78</v>
      </c>
      <c r="D76" s="101">
        <v>9.165118738910715</v>
      </c>
      <c r="E76" s="101">
        <v>9.49585938644452</v>
      </c>
      <c r="F76" s="101">
        <v>13.657634938772697</v>
      </c>
      <c r="G76" s="101" t="s">
        <v>59</v>
      </c>
      <c r="H76" s="101">
        <v>3.053213023112619</v>
      </c>
      <c r="I76" s="101">
        <v>35.43321302311261</v>
      </c>
      <c r="J76" s="101" t="s">
        <v>73</v>
      </c>
      <c r="K76" s="101">
        <v>0.05308506278510584</v>
      </c>
      <c r="M76" s="101" t="s">
        <v>68</v>
      </c>
      <c r="N76" s="101">
        <v>0.041887646611026584</v>
      </c>
      <c r="X76" s="101">
        <v>67.5</v>
      </c>
    </row>
    <row r="77" spans="1:24" s="101" customFormat="1" ht="12.75" hidden="1">
      <c r="A77" s="101">
        <v>1967</v>
      </c>
      <c r="B77" s="101">
        <v>90.5999984741211</v>
      </c>
      <c r="C77" s="101">
        <v>115.5999984741211</v>
      </c>
      <c r="D77" s="101">
        <v>8.753820419311523</v>
      </c>
      <c r="E77" s="101">
        <v>9.135468482971191</v>
      </c>
      <c r="F77" s="101">
        <v>10.227952208011237</v>
      </c>
      <c r="G77" s="101" t="s">
        <v>56</v>
      </c>
      <c r="H77" s="101">
        <v>4.671202349170315</v>
      </c>
      <c r="I77" s="101">
        <v>27.771200823291405</v>
      </c>
      <c r="J77" s="101" t="s">
        <v>62</v>
      </c>
      <c r="K77" s="101">
        <v>0.17617243050787948</v>
      </c>
      <c r="L77" s="101">
        <v>0.11524167523888573</v>
      </c>
      <c r="M77" s="101">
        <v>0.041706484125291134</v>
      </c>
      <c r="N77" s="101">
        <v>0.08345576820190488</v>
      </c>
      <c r="O77" s="101">
        <v>0.007075512086340068</v>
      </c>
      <c r="P77" s="101">
        <v>0.003305960906256325</v>
      </c>
      <c r="Q77" s="101">
        <v>0.0008611885704817401</v>
      </c>
      <c r="R77" s="101">
        <v>0.001284601005595573</v>
      </c>
      <c r="S77" s="101">
        <v>9.282044881996182E-05</v>
      </c>
      <c r="T77" s="101">
        <v>4.865346515036865E-05</v>
      </c>
      <c r="U77" s="101">
        <v>1.8828610758041513E-05</v>
      </c>
      <c r="V77" s="101">
        <v>4.767371415966064E-05</v>
      </c>
      <c r="W77" s="101">
        <v>5.790856922841112E-06</v>
      </c>
      <c r="X77" s="101">
        <v>67.5</v>
      </c>
    </row>
    <row r="78" spans="1:24" s="101" customFormat="1" ht="12.75" hidden="1">
      <c r="A78" s="101">
        <v>1966</v>
      </c>
      <c r="B78" s="101">
        <v>108.58000183105469</v>
      </c>
      <c r="C78" s="101">
        <v>111.27999877929688</v>
      </c>
      <c r="D78" s="101">
        <v>8.666366577148438</v>
      </c>
      <c r="E78" s="101">
        <v>9.089022636413574</v>
      </c>
      <c r="F78" s="101">
        <v>16.671557668173694</v>
      </c>
      <c r="G78" s="101" t="s">
        <v>57</v>
      </c>
      <c r="H78" s="101">
        <v>4.678429536804266</v>
      </c>
      <c r="I78" s="101">
        <v>45.758431367858954</v>
      </c>
      <c r="J78" s="101" t="s">
        <v>60</v>
      </c>
      <c r="K78" s="101">
        <v>-0.06186774078421178</v>
      </c>
      <c r="L78" s="101">
        <v>-0.0006262079706929794</v>
      </c>
      <c r="M78" s="101">
        <v>0.0150894535523714</v>
      </c>
      <c r="N78" s="101">
        <v>-0.0008630785878877352</v>
      </c>
      <c r="O78" s="101">
        <v>-0.00241310381175453</v>
      </c>
      <c r="P78" s="101">
        <v>-7.17072834830949E-05</v>
      </c>
      <c r="Q78" s="101">
        <v>0.000332570927681396</v>
      </c>
      <c r="R78" s="101">
        <v>-6.938690183904481E-05</v>
      </c>
      <c r="S78" s="101">
        <v>-2.5682012844955313E-05</v>
      </c>
      <c r="T78" s="101">
        <v>-5.11040252547643E-06</v>
      </c>
      <c r="U78" s="101">
        <v>8.62249815077678E-06</v>
      </c>
      <c r="V78" s="101">
        <v>-5.475367449376244E-06</v>
      </c>
      <c r="W78" s="101">
        <v>-1.413941437908977E-06</v>
      </c>
      <c r="X78" s="101">
        <v>67.5</v>
      </c>
    </row>
    <row r="79" spans="1:24" s="101" customFormat="1" ht="12.75" hidden="1">
      <c r="A79" s="101">
        <v>1965</v>
      </c>
      <c r="B79" s="101">
        <v>94</v>
      </c>
      <c r="C79" s="101">
        <v>104.19999694824219</v>
      </c>
      <c r="D79" s="101">
        <v>8.92175006866455</v>
      </c>
      <c r="E79" s="101">
        <v>9.653481483459473</v>
      </c>
      <c r="F79" s="101">
        <v>13.305909482735883</v>
      </c>
      <c r="G79" s="101" t="s">
        <v>58</v>
      </c>
      <c r="H79" s="101">
        <v>8.953591256109227</v>
      </c>
      <c r="I79" s="101">
        <v>35.45359125610923</v>
      </c>
      <c r="J79" s="101" t="s">
        <v>61</v>
      </c>
      <c r="K79" s="101">
        <v>0.16495183515593637</v>
      </c>
      <c r="L79" s="101">
        <v>-0.11523997386081901</v>
      </c>
      <c r="M79" s="101">
        <v>0.0388810906429332</v>
      </c>
      <c r="N79" s="101">
        <v>-0.08345130521160952</v>
      </c>
      <c r="O79" s="101">
        <v>0.006651300720734264</v>
      </c>
      <c r="P79" s="101">
        <v>-0.003305183138525098</v>
      </c>
      <c r="Q79" s="101">
        <v>0.0007943817293905486</v>
      </c>
      <c r="R79" s="101">
        <v>-0.001282725692200143</v>
      </c>
      <c r="S79" s="101">
        <v>8.919680451322627E-05</v>
      </c>
      <c r="T79" s="101">
        <v>-4.8384330698747306E-05</v>
      </c>
      <c r="U79" s="101">
        <v>1.673825285738292E-05</v>
      </c>
      <c r="V79" s="101">
        <v>-4.7358245037916454E-05</v>
      </c>
      <c r="W79" s="101">
        <v>5.615584877016884E-06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1968</v>
      </c>
      <c r="B81" s="101">
        <v>108.86</v>
      </c>
      <c r="C81" s="101">
        <v>105.66</v>
      </c>
      <c r="D81" s="101">
        <v>8.874356128260672</v>
      </c>
      <c r="E81" s="101">
        <v>9.372332350648517</v>
      </c>
      <c r="F81" s="101">
        <v>16.6409798829862</v>
      </c>
      <c r="G81" s="101" t="s">
        <v>59</v>
      </c>
      <c r="H81" s="101">
        <v>3.244549673057932</v>
      </c>
      <c r="I81" s="101">
        <v>44.60454967305793</v>
      </c>
      <c r="J81" s="101" t="s">
        <v>73</v>
      </c>
      <c r="K81" s="101">
        <v>0.16387191972341258</v>
      </c>
      <c r="M81" s="101" t="s">
        <v>68</v>
      </c>
      <c r="N81" s="101">
        <v>0.10226922792264855</v>
      </c>
      <c r="X81" s="101">
        <v>67.5</v>
      </c>
    </row>
    <row r="82" spans="1:24" s="101" customFormat="1" ht="12.75" hidden="1">
      <c r="A82" s="101">
        <v>1967</v>
      </c>
      <c r="B82" s="101">
        <v>90.36000061035156</v>
      </c>
      <c r="C82" s="101">
        <v>104.86000061035156</v>
      </c>
      <c r="D82" s="101">
        <v>8.931807518005371</v>
      </c>
      <c r="E82" s="101">
        <v>9.192793846130371</v>
      </c>
      <c r="F82" s="101">
        <v>11.737464890856074</v>
      </c>
      <c r="G82" s="101" t="s">
        <v>56</v>
      </c>
      <c r="H82" s="101">
        <v>8.374471298946034</v>
      </c>
      <c r="I82" s="101">
        <v>31.2344719092976</v>
      </c>
      <c r="J82" s="101" t="s">
        <v>62</v>
      </c>
      <c r="K82" s="101">
        <v>0.3450832746469118</v>
      </c>
      <c r="L82" s="101">
        <v>0.19022961624654425</v>
      </c>
      <c r="M82" s="101">
        <v>0.08169356325428748</v>
      </c>
      <c r="N82" s="101">
        <v>0.04126933529508868</v>
      </c>
      <c r="O82" s="101">
        <v>0.013859236804121013</v>
      </c>
      <c r="P82" s="101">
        <v>0.0054571562223114725</v>
      </c>
      <c r="Q82" s="101">
        <v>0.0016869929994636787</v>
      </c>
      <c r="R82" s="101">
        <v>0.0006352698941284464</v>
      </c>
      <c r="S82" s="101">
        <v>0.00018184109337169633</v>
      </c>
      <c r="T82" s="101">
        <v>8.02993180798201E-05</v>
      </c>
      <c r="U82" s="101">
        <v>3.689813316186689E-05</v>
      </c>
      <c r="V82" s="101">
        <v>2.3578962271163207E-05</v>
      </c>
      <c r="W82" s="101">
        <v>1.1337501021383437E-05</v>
      </c>
      <c r="X82" s="101">
        <v>67.5</v>
      </c>
    </row>
    <row r="83" spans="1:24" s="101" customFormat="1" ht="12.75" hidden="1">
      <c r="A83" s="101">
        <v>1966</v>
      </c>
      <c r="B83" s="101">
        <v>112</v>
      </c>
      <c r="C83" s="101">
        <v>116.0999984741211</v>
      </c>
      <c r="D83" s="101">
        <v>8.868104934692383</v>
      </c>
      <c r="E83" s="101">
        <v>9.344568252563477</v>
      </c>
      <c r="F83" s="101">
        <v>15.533892371617227</v>
      </c>
      <c r="G83" s="101" t="s">
        <v>57</v>
      </c>
      <c r="H83" s="101">
        <v>-2.8280416456198765</v>
      </c>
      <c r="I83" s="101">
        <v>41.67195835438012</v>
      </c>
      <c r="J83" s="101" t="s">
        <v>60</v>
      </c>
      <c r="K83" s="101">
        <v>0.23257478999299916</v>
      </c>
      <c r="L83" s="101">
        <v>-0.001034463791541379</v>
      </c>
      <c r="M83" s="101">
        <v>-0.055741214550508865</v>
      </c>
      <c r="N83" s="101">
        <v>-0.0004265857452153897</v>
      </c>
      <c r="O83" s="101">
        <v>0.009229669299122856</v>
      </c>
      <c r="P83" s="101">
        <v>-0.00011842667142743327</v>
      </c>
      <c r="Q83" s="101">
        <v>-0.0011830149838807388</v>
      </c>
      <c r="R83" s="101">
        <v>-3.429453098981418E-05</v>
      </c>
      <c r="S83" s="101">
        <v>0.00011165720067276189</v>
      </c>
      <c r="T83" s="101">
        <v>-8.439196665365679E-06</v>
      </c>
      <c r="U83" s="101">
        <v>-2.7876871097179278E-05</v>
      </c>
      <c r="V83" s="101">
        <v>-2.704486921118797E-06</v>
      </c>
      <c r="W83" s="101">
        <v>6.660002742370048E-06</v>
      </c>
      <c r="X83" s="101">
        <v>67.5</v>
      </c>
    </row>
    <row r="84" spans="1:24" s="101" customFormat="1" ht="12.75" hidden="1">
      <c r="A84" s="101">
        <v>1965</v>
      </c>
      <c r="B84" s="101">
        <v>117.68000030517578</v>
      </c>
      <c r="C84" s="101">
        <v>113.68000030517578</v>
      </c>
      <c r="D84" s="101">
        <v>8.424201965332031</v>
      </c>
      <c r="E84" s="101">
        <v>9.221211433410645</v>
      </c>
      <c r="F84" s="101">
        <v>18.391417683973454</v>
      </c>
      <c r="G84" s="101" t="s">
        <v>58</v>
      </c>
      <c r="H84" s="101">
        <v>1.7698807352815606</v>
      </c>
      <c r="I84" s="101">
        <v>51.94988104045735</v>
      </c>
      <c r="J84" s="101" t="s">
        <v>61</v>
      </c>
      <c r="K84" s="101">
        <v>-0.2549341748388166</v>
      </c>
      <c r="L84" s="101">
        <v>-0.19022680353191945</v>
      </c>
      <c r="M84" s="101">
        <v>-0.05972231808642735</v>
      </c>
      <c r="N84" s="101">
        <v>-0.0412671305072261</v>
      </c>
      <c r="O84" s="101">
        <v>-0.010338841783368746</v>
      </c>
      <c r="P84" s="101">
        <v>-0.005455871072359339</v>
      </c>
      <c r="Q84" s="101">
        <v>-0.0012026724109885929</v>
      </c>
      <c r="R84" s="101">
        <v>-0.0006343435374701598</v>
      </c>
      <c r="S84" s="101">
        <v>-0.00014352300434612066</v>
      </c>
      <c r="T84" s="101">
        <v>-7.985462067862701E-05</v>
      </c>
      <c r="U84" s="101">
        <v>-2.417337975257311E-05</v>
      </c>
      <c r="V84" s="101">
        <v>-2.342334758907094E-05</v>
      </c>
      <c r="W84" s="101">
        <v>-9.175145387485362E-06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9.304276789661577</v>
      </c>
      <c r="G85" s="102"/>
      <c r="H85" s="102"/>
      <c r="I85" s="115"/>
      <c r="J85" s="115" t="s">
        <v>158</v>
      </c>
      <c r="K85" s="102">
        <f>AVERAGE(K83,K78,K73,K68,K63,K58)</f>
        <v>0.1390409810038745</v>
      </c>
      <c r="L85" s="102">
        <f>AVERAGE(L83,L78,L73,L68,L63,L58)</f>
        <v>-0.0008171494513287844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19.32715741327398</v>
      </c>
      <c r="G86" s="102"/>
      <c r="H86" s="102"/>
      <c r="I86" s="115"/>
      <c r="J86" s="115" t="s">
        <v>159</v>
      </c>
      <c r="K86" s="102">
        <f>AVERAGE(K84,K79,K74,K69,K64,K59)</f>
        <v>-0.1347681077130997</v>
      </c>
      <c r="L86" s="102">
        <f>AVERAGE(L84,L79,L74,L69,L64,L59)</f>
        <v>-0.1503354126661228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0.08690061312742155</v>
      </c>
      <c r="L87" s="102">
        <f>ABS(L85/$H$33)</f>
        <v>0.0022698595870244012</v>
      </c>
      <c r="M87" s="115" t="s">
        <v>111</v>
      </c>
      <c r="N87" s="102">
        <f>K87+L87+L88+K88</f>
        <v>0.2597028941041248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0.0765727884733521</v>
      </c>
      <c r="L88" s="102">
        <f>ABS(L86/$H$34)</f>
        <v>0.09395963291632674</v>
      </c>
      <c r="M88" s="102"/>
      <c r="N88" s="102"/>
    </row>
    <row r="89" s="101" customFormat="1" ht="12.75"/>
    <row r="90" s="116" customFormat="1" ht="12.75">
      <c r="A90" s="116" t="s">
        <v>117</v>
      </c>
    </row>
    <row r="91" spans="1:24" s="116" customFormat="1" ht="12.75">
      <c r="A91" s="116">
        <v>1968</v>
      </c>
      <c r="B91" s="116">
        <v>111.34</v>
      </c>
      <c r="C91" s="116">
        <v>114.84</v>
      </c>
      <c r="D91" s="116">
        <v>8.953771894664103</v>
      </c>
      <c r="E91" s="116">
        <v>9.362957091843272</v>
      </c>
      <c r="F91" s="116">
        <v>18.75565626496377</v>
      </c>
      <c r="G91" s="116" t="s">
        <v>59</v>
      </c>
      <c r="H91" s="116">
        <v>5.9920360468700125</v>
      </c>
      <c r="I91" s="116">
        <v>49.832036046870016</v>
      </c>
      <c r="J91" s="116" t="s">
        <v>73</v>
      </c>
      <c r="K91" s="116">
        <v>0.17201315894746688</v>
      </c>
      <c r="M91" s="116" t="s">
        <v>68</v>
      </c>
      <c r="N91" s="116">
        <v>0.14302811077313268</v>
      </c>
      <c r="X91" s="116">
        <v>67.5</v>
      </c>
    </row>
    <row r="92" spans="1:24" s="116" customFormat="1" ht="12.75">
      <c r="A92" s="116">
        <v>1967</v>
      </c>
      <c r="B92" s="116">
        <v>95.16000366210938</v>
      </c>
      <c r="C92" s="116">
        <v>110.86000061035156</v>
      </c>
      <c r="D92" s="116">
        <v>9.036813735961914</v>
      </c>
      <c r="E92" s="116">
        <v>9.4813232421875</v>
      </c>
      <c r="F92" s="116">
        <v>14.50152861246959</v>
      </c>
      <c r="G92" s="116" t="s">
        <v>56</v>
      </c>
      <c r="H92" s="116">
        <v>10.489190298811359</v>
      </c>
      <c r="I92" s="116">
        <v>38.149193960920734</v>
      </c>
      <c r="J92" s="116" t="s">
        <v>62</v>
      </c>
      <c r="K92" s="116">
        <v>0.25039491019708043</v>
      </c>
      <c r="L92" s="116">
        <v>0.30779106693879205</v>
      </c>
      <c r="M92" s="116">
        <v>0.05927734922757328</v>
      </c>
      <c r="N92" s="116">
        <v>0.1043225507444089</v>
      </c>
      <c r="O92" s="116">
        <v>0.01005634746533194</v>
      </c>
      <c r="P92" s="116">
        <v>0.008829641329880122</v>
      </c>
      <c r="Q92" s="116">
        <v>0.0012240539395045392</v>
      </c>
      <c r="R92" s="116">
        <v>0.0016058194836469765</v>
      </c>
      <c r="S92" s="116">
        <v>0.00013194793011574589</v>
      </c>
      <c r="T92" s="116">
        <v>0.00012992640839560622</v>
      </c>
      <c r="U92" s="116">
        <v>2.6772782577096486E-05</v>
      </c>
      <c r="V92" s="116">
        <v>5.959915857012646E-05</v>
      </c>
      <c r="W92" s="116">
        <v>8.227230811941389E-06</v>
      </c>
      <c r="X92" s="116">
        <v>67.5</v>
      </c>
    </row>
    <row r="93" spans="1:24" s="116" customFormat="1" ht="12.75">
      <c r="A93" s="116">
        <v>1965</v>
      </c>
      <c r="B93" s="116">
        <v>116.04000091552734</v>
      </c>
      <c r="C93" s="116">
        <v>123.83999633789062</v>
      </c>
      <c r="D93" s="116">
        <v>8.663412094116211</v>
      </c>
      <c r="E93" s="116">
        <v>9.384050369262695</v>
      </c>
      <c r="F93" s="116">
        <v>17.48637405198034</v>
      </c>
      <c r="G93" s="116" t="s">
        <v>57</v>
      </c>
      <c r="H93" s="116">
        <v>-0.5137176054712427</v>
      </c>
      <c r="I93" s="116">
        <v>48.0262833100561</v>
      </c>
      <c r="J93" s="116" t="s">
        <v>60</v>
      </c>
      <c r="K93" s="116">
        <v>0.25025929694469473</v>
      </c>
      <c r="L93" s="116">
        <v>-0.001673529424557731</v>
      </c>
      <c r="M93" s="116">
        <v>-0.05921923561143697</v>
      </c>
      <c r="N93" s="116">
        <v>-0.0010786540319489737</v>
      </c>
      <c r="O93" s="116">
        <v>0.010053884998367837</v>
      </c>
      <c r="P93" s="116">
        <v>-0.00019160408791803521</v>
      </c>
      <c r="Q93" s="116">
        <v>-0.0012210159013271084</v>
      </c>
      <c r="R93" s="116">
        <v>-8.671763583678726E-05</v>
      </c>
      <c r="S93" s="116">
        <v>0.00013181103858360706</v>
      </c>
      <c r="T93" s="116">
        <v>-1.3653645639654342E-05</v>
      </c>
      <c r="U93" s="116">
        <v>-2.647372927005583E-05</v>
      </c>
      <c r="V93" s="116">
        <v>-6.840530041299652E-06</v>
      </c>
      <c r="W93" s="116">
        <v>8.201976764570244E-06</v>
      </c>
      <c r="X93" s="116">
        <v>67.5</v>
      </c>
    </row>
    <row r="94" spans="1:24" s="116" customFormat="1" ht="12.75">
      <c r="A94" s="116">
        <v>1966</v>
      </c>
      <c r="B94" s="116">
        <v>106.27999877929688</v>
      </c>
      <c r="C94" s="116">
        <v>121.08000183105469</v>
      </c>
      <c r="D94" s="116">
        <v>8.63892650604248</v>
      </c>
      <c r="E94" s="116">
        <v>9.379837036132812</v>
      </c>
      <c r="F94" s="116">
        <v>17.982568751819564</v>
      </c>
      <c r="G94" s="116" t="s">
        <v>58</v>
      </c>
      <c r="H94" s="116">
        <v>10.728750946889583</v>
      </c>
      <c r="I94" s="116">
        <v>49.50874972618646</v>
      </c>
      <c r="J94" s="116" t="s">
        <v>61</v>
      </c>
      <c r="K94" s="116">
        <v>0.008239863187642214</v>
      </c>
      <c r="L94" s="116">
        <v>-0.30778651722677053</v>
      </c>
      <c r="M94" s="116">
        <v>0.0026241694009338907</v>
      </c>
      <c r="N94" s="116">
        <v>-0.10431697416671522</v>
      </c>
      <c r="O94" s="116">
        <v>0.00022253265621545307</v>
      </c>
      <c r="P94" s="116">
        <v>-0.008827562171280376</v>
      </c>
      <c r="Q94" s="116">
        <v>8.618709603491242E-05</v>
      </c>
      <c r="R94" s="116">
        <v>-0.0016034763065586972</v>
      </c>
      <c r="S94" s="116">
        <v>-6.008857573666686E-06</v>
      </c>
      <c r="T94" s="116">
        <v>-0.00012920700274880075</v>
      </c>
      <c r="U94" s="116">
        <v>3.990431738079269E-06</v>
      </c>
      <c r="V94" s="116">
        <v>-5.9205294113120956E-05</v>
      </c>
      <c r="W94" s="116">
        <v>-6.441304110252722E-07</v>
      </c>
      <c r="X94" s="116">
        <v>67.5</v>
      </c>
    </row>
    <row r="95" s="116" customFormat="1" ht="12.75">
      <c r="A95" s="116" t="s">
        <v>123</v>
      </c>
    </row>
    <row r="96" spans="1:24" s="116" customFormat="1" ht="12.75">
      <c r="A96" s="116">
        <v>1968</v>
      </c>
      <c r="B96" s="116">
        <v>112.14</v>
      </c>
      <c r="C96" s="116">
        <v>110.44</v>
      </c>
      <c r="D96" s="116">
        <v>9.364618723227</v>
      </c>
      <c r="E96" s="116">
        <v>9.628760298867665</v>
      </c>
      <c r="F96" s="116">
        <v>16.716512149012516</v>
      </c>
      <c r="G96" s="116" t="s">
        <v>59</v>
      </c>
      <c r="H96" s="116">
        <v>-2.172903784931961</v>
      </c>
      <c r="I96" s="116">
        <v>42.46709621506804</v>
      </c>
      <c r="J96" s="116" t="s">
        <v>73</v>
      </c>
      <c r="K96" s="116">
        <v>0.3406613464854125</v>
      </c>
      <c r="M96" s="116" t="s">
        <v>68</v>
      </c>
      <c r="N96" s="116">
        <v>0.3012687261687097</v>
      </c>
      <c r="X96" s="116">
        <v>67.5</v>
      </c>
    </row>
    <row r="97" spans="1:24" s="116" customFormat="1" ht="12.75">
      <c r="A97" s="116">
        <v>1967</v>
      </c>
      <c r="B97" s="116">
        <v>88.04000091552734</v>
      </c>
      <c r="C97" s="116">
        <v>100.83999633789062</v>
      </c>
      <c r="D97" s="116">
        <v>8.818581581115723</v>
      </c>
      <c r="E97" s="116">
        <v>8.992583274841309</v>
      </c>
      <c r="F97" s="116">
        <v>12.289091651603883</v>
      </c>
      <c r="G97" s="116" t="s">
        <v>56</v>
      </c>
      <c r="H97" s="116">
        <v>12.579049022431413</v>
      </c>
      <c r="I97" s="116">
        <v>33.119049937958756</v>
      </c>
      <c r="J97" s="116" t="s">
        <v>62</v>
      </c>
      <c r="K97" s="116">
        <v>0.2213186038778823</v>
      </c>
      <c r="L97" s="116">
        <v>0.5348375730061903</v>
      </c>
      <c r="M97" s="116">
        <v>0.05239408385855245</v>
      </c>
      <c r="N97" s="116">
        <v>0.05066354498942133</v>
      </c>
      <c r="O97" s="116">
        <v>0.0088887088138251</v>
      </c>
      <c r="P97" s="116">
        <v>0.015342871353807852</v>
      </c>
      <c r="Q97" s="116">
        <v>0.0010819697958585673</v>
      </c>
      <c r="R97" s="116">
        <v>0.0007798839988542231</v>
      </c>
      <c r="S97" s="116">
        <v>0.00011663959242705595</v>
      </c>
      <c r="T97" s="116">
        <v>0.00022576687436567816</v>
      </c>
      <c r="U97" s="116">
        <v>2.365923445516085E-05</v>
      </c>
      <c r="V97" s="116">
        <v>2.894770442110306E-05</v>
      </c>
      <c r="W97" s="116">
        <v>7.271949366336002E-06</v>
      </c>
      <c r="X97" s="116">
        <v>67.5</v>
      </c>
    </row>
    <row r="98" spans="1:24" s="116" customFormat="1" ht="12.75">
      <c r="A98" s="116">
        <v>1965</v>
      </c>
      <c r="B98" s="116">
        <v>111.94000244140625</v>
      </c>
      <c r="C98" s="116">
        <v>116.04000091552734</v>
      </c>
      <c r="D98" s="116">
        <v>8.754776000976562</v>
      </c>
      <c r="E98" s="116">
        <v>9.678667068481445</v>
      </c>
      <c r="F98" s="116">
        <v>14.50675653288357</v>
      </c>
      <c r="G98" s="116" t="s">
        <v>57</v>
      </c>
      <c r="H98" s="116">
        <v>-5.019819959429697</v>
      </c>
      <c r="I98" s="116">
        <v>39.42018248197655</v>
      </c>
      <c r="J98" s="116" t="s">
        <v>60</v>
      </c>
      <c r="K98" s="116">
        <v>0.10874968024093948</v>
      </c>
      <c r="L98" s="116">
        <v>-0.0029094032901344773</v>
      </c>
      <c r="M98" s="116">
        <v>-0.026261936693625136</v>
      </c>
      <c r="N98" s="116">
        <v>-0.0005236780783956419</v>
      </c>
      <c r="O98" s="116">
        <v>0.004283946339033822</v>
      </c>
      <c r="P98" s="116">
        <v>-0.00033293618049736053</v>
      </c>
      <c r="Q98" s="116">
        <v>-0.0005666865285491468</v>
      </c>
      <c r="R98" s="116">
        <v>-4.211170707689213E-05</v>
      </c>
      <c r="S98" s="116">
        <v>4.917174919792876E-05</v>
      </c>
      <c r="T98" s="116">
        <v>-2.371425414868047E-05</v>
      </c>
      <c r="U98" s="116">
        <v>-1.3945932463238569E-05</v>
      </c>
      <c r="V98" s="116">
        <v>-3.3228796400472435E-06</v>
      </c>
      <c r="W98" s="116">
        <v>2.842054746677086E-06</v>
      </c>
      <c r="X98" s="116">
        <v>67.5</v>
      </c>
    </row>
    <row r="99" spans="1:24" s="116" customFormat="1" ht="12.75">
      <c r="A99" s="116">
        <v>1966</v>
      </c>
      <c r="B99" s="116">
        <v>105.44000244140625</v>
      </c>
      <c r="C99" s="116">
        <v>108.73999786376953</v>
      </c>
      <c r="D99" s="116">
        <v>8.70583438873291</v>
      </c>
      <c r="E99" s="116">
        <v>9.159289360046387</v>
      </c>
      <c r="F99" s="116">
        <v>16.66185969791425</v>
      </c>
      <c r="G99" s="116" t="s">
        <v>58</v>
      </c>
      <c r="H99" s="116">
        <v>7.5784766336495295</v>
      </c>
      <c r="I99" s="116">
        <v>45.51847907505578</v>
      </c>
      <c r="J99" s="116" t="s">
        <v>61</v>
      </c>
      <c r="K99" s="116">
        <v>-0.19275744206112613</v>
      </c>
      <c r="L99" s="116">
        <v>-0.5348296596783384</v>
      </c>
      <c r="M99" s="116">
        <v>-0.04533707869368132</v>
      </c>
      <c r="N99" s="116">
        <v>-0.05066083844712133</v>
      </c>
      <c r="O99" s="116">
        <v>-0.0077882570669727345</v>
      </c>
      <c r="P99" s="116">
        <v>-0.015339258615696308</v>
      </c>
      <c r="Q99" s="116">
        <v>-0.0009216968143110548</v>
      </c>
      <c r="R99" s="116">
        <v>-0.0007787462075643925</v>
      </c>
      <c r="S99" s="116">
        <v>-0.00010576830150080751</v>
      </c>
      <c r="T99" s="116">
        <v>-0.00022451796300300718</v>
      </c>
      <c r="U99" s="116">
        <v>-1.91120470576822E-05</v>
      </c>
      <c r="V99" s="116">
        <v>-2.8756356899811026E-05</v>
      </c>
      <c r="W99" s="116">
        <v>-6.693576951335125E-06</v>
      </c>
      <c r="X99" s="116">
        <v>67.5</v>
      </c>
    </row>
    <row r="100" s="116" customFormat="1" ht="12.75">
      <c r="A100" s="116" t="s">
        <v>129</v>
      </c>
    </row>
    <row r="101" spans="1:24" s="116" customFormat="1" ht="12.75">
      <c r="A101" s="116">
        <v>1968</v>
      </c>
      <c r="B101" s="116">
        <v>83.28</v>
      </c>
      <c r="C101" s="116">
        <v>111.58</v>
      </c>
      <c r="D101" s="116">
        <v>9.332658335920138</v>
      </c>
      <c r="E101" s="116">
        <v>9.472067779051816</v>
      </c>
      <c r="F101" s="116">
        <v>9.692811060983095</v>
      </c>
      <c r="G101" s="116" t="s">
        <v>59</v>
      </c>
      <c r="H101" s="116">
        <v>8.89824164532741</v>
      </c>
      <c r="I101" s="116">
        <v>24.67824164532741</v>
      </c>
      <c r="J101" s="116" t="s">
        <v>73</v>
      </c>
      <c r="K101" s="116">
        <v>0.254313079292651</v>
      </c>
      <c r="M101" s="116" t="s">
        <v>68</v>
      </c>
      <c r="N101" s="116">
        <v>0.16239119910874103</v>
      </c>
      <c r="X101" s="116">
        <v>67.5</v>
      </c>
    </row>
    <row r="102" spans="1:24" s="116" customFormat="1" ht="12.75">
      <c r="A102" s="116">
        <v>1967</v>
      </c>
      <c r="B102" s="116">
        <v>92.62000274658203</v>
      </c>
      <c r="C102" s="116">
        <v>104.72000122070312</v>
      </c>
      <c r="D102" s="116">
        <v>8.8331937789917</v>
      </c>
      <c r="E102" s="116">
        <v>9.084900856018066</v>
      </c>
      <c r="F102" s="116">
        <v>13.301024513977417</v>
      </c>
      <c r="G102" s="116" t="s">
        <v>56</v>
      </c>
      <c r="H102" s="116">
        <v>10.673800409977403</v>
      </c>
      <c r="I102" s="116">
        <v>35.793803156559434</v>
      </c>
      <c r="J102" s="116" t="s">
        <v>62</v>
      </c>
      <c r="K102" s="116">
        <v>0.44275947377803754</v>
      </c>
      <c r="L102" s="116">
        <v>0.1839528909435026</v>
      </c>
      <c r="M102" s="116">
        <v>0.10481738333995776</v>
      </c>
      <c r="N102" s="116">
        <v>0.11445470226617716</v>
      </c>
      <c r="O102" s="116">
        <v>0.017781920454839253</v>
      </c>
      <c r="P102" s="116">
        <v>0.005276901487820283</v>
      </c>
      <c r="Q102" s="116">
        <v>0.002164595848346467</v>
      </c>
      <c r="R102" s="116">
        <v>0.0017617672525604116</v>
      </c>
      <c r="S102" s="116">
        <v>0.0002332954850705202</v>
      </c>
      <c r="T102" s="116">
        <v>7.763012394757893E-05</v>
      </c>
      <c r="U102" s="116">
        <v>4.735673880215063E-05</v>
      </c>
      <c r="V102" s="116">
        <v>6.537707381518115E-05</v>
      </c>
      <c r="W102" s="116">
        <v>1.4541112418025901E-05</v>
      </c>
      <c r="X102" s="116">
        <v>67.5</v>
      </c>
    </row>
    <row r="103" spans="1:24" s="116" customFormat="1" ht="12.75">
      <c r="A103" s="116">
        <v>1965</v>
      </c>
      <c r="B103" s="116">
        <v>83.91999816894531</v>
      </c>
      <c r="C103" s="116">
        <v>97.91999816894531</v>
      </c>
      <c r="D103" s="116">
        <v>9.043318748474121</v>
      </c>
      <c r="E103" s="116">
        <v>9.827104568481445</v>
      </c>
      <c r="F103" s="116">
        <v>10.226111167642122</v>
      </c>
      <c r="G103" s="116" t="s">
        <v>57</v>
      </c>
      <c r="H103" s="116">
        <v>10.449787383940809</v>
      </c>
      <c r="I103" s="116">
        <v>26.86978555288612</v>
      </c>
      <c r="J103" s="116" t="s">
        <v>60</v>
      </c>
      <c r="K103" s="116">
        <v>-0.06138183792307789</v>
      </c>
      <c r="L103" s="116">
        <v>0.0010022319472236462</v>
      </c>
      <c r="M103" s="116">
        <v>0.013350938487874773</v>
      </c>
      <c r="N103" s="116">
        <v>-0.0011836542252928028</v>
      </c>
      <c r="O103" s="116">
        <v>-0.00265505849976441</v>
      </c>
      <c r="P103" s="116">
        <v>0.00011459751223756991</v>
      </c>
      <c r="Q103" s="116">
        <v>0.00021928164979751274</v>
      </c>
      <c r="R103" s="116">
        <v>-9.514753622070685E-05</v>
      </c>
      <c r="S103" s="116">
        <v>-5.030526363106368E-05</v>
      </c>
      <c r="T103" s="116">
        <v>8.153506200875587E-06</v>
      </c>
      <c r="U103" s="116">
        <v>1.0305262147703211E-06</v>
      </c>
      <c r="V103" s="116">
        <v>-7.508216286536438E-06</v>
      </c>
      <c r="W103" s="116">
        <v>-3.6026353925798657E-06</v>
      </c>
      <c r="X103" s="116">
        <v>67.5</v>
      </c>
    </row>
    <row r="104" spans="1:24" s="116" customFormat="1" ht="12.75">
      <c r="A104" s="116">
        <v>1966</v>
      </c>
      <c r="B104" s="116">
        <v>104.05999755859375</v>
      </c>
      <c r="C104" s="116">
        <v>101.66000366210938</v>
      </c>
      <c r="D104" s="116">
        <v>8.547109603881836</v>
      </c>
      <c r="E104" s="116">
        <v>9.124135971069336</v>
      </c>
      <c r="F104" s="116">
        <v>12.876086381867013</v>
      </c>
      <c r="G104" s="116" t="s">
        <v>58</v>
      </c>
      <c r="H104" s="116">
        <v>-0.7326976807224241</v>
      </c>
      <c r="I104" s="116">
        <v>35.82729987787132</v>
      </c>
      <c r="J104" s="116" t="s">
        <v>61</v>
      </c>
      <c r="K104" s="116">
        <v>-0.4384840038056003</v>
      </c>
      <c r="L104" s="116">
        <v>0.18395016068923703</v>
      </c>
      <c r="M104" s="116">
        <v>-0.10396362965830232</v>
      </c>
      <c r="N104" s="116">
        <v>-0.11444858161425245</v>
      </c>
      <c r="O104" s="116">
        <v>-0.01758258682404439</v>
      </c>
      <c r="P104" s="116">
        <v>0.005275656994379835</v>
      </c>
      <c r="Q104" s="116">
        <v>-0.0021534601795113</v>
      </c>
      <c r="R104" s="116">
        <v>-0.0017591960659759875</v>
      </c>
      <c r="S104" s="116">
        <v>-0.00022780729532940444</v>
      </c>
      <c r="T104" s="116">
        <v>7.720075440530844E-05</v>
      </c>
      <c r="U104" s="116">
        <v>-4.734552487506913E-05</v>
      </c>
      <c r="V104" s="116">
        <v>-6.494450299163304E-05</v>
      </c>
      <c r="W104" s="116">
        <v>-1.4087759530237518E-05</v>
      </c>
      <c r="X104" s="116">
        <v>67.5</v>
      </c>
    </row>
    <row r="105" s="116" customFormat="1" ht="12.75">
      <c r="A105" s="116" t="s">
        <v>135</v>
      </c>
    </row>
    <row r="106" spans="1:24" s="116" customFormat="1" ht="12.75">
      <c r="A106" s="116">
        <v>1968</v>
      </c>
      <c r="B106" s="116">
        <v>95.1</v>
      </c>
      <c r="C106" s="116">
        <v>104.4</v>
      </c>
      <c r="D106" s="116">
        <v>9.154105035925284</v>
      </c>
      <c r="E106" s="116">
        <v>9.541455898785657</v>
      </c>
      <c r="F106" s="116">
        <v>11.78258180098144</v>
      </c>
      <c r="G106" s="116" t="s">
        <v>59</v>
      </c>
      <c r="H106" s="116">
        <v>2.999222350369166</v>
      </c>
      <c r="I106" s="116">
        <v>30.59922235036916</v>
      </c>
      <c r="J106" s="116" t="s">
        <v>73</v>
      </c>
      <c r="K106" s="116">
        <v>0.26734597553448786</v>
      </c>
      <c r="M106" s="116" t="s">
        <v>68</v>
      </c>
      <c r="N106" s="116">
        <v>0.17864689690274638</v>
      </c>
      <c r="X106" s="116">
        <v>67.5</v>
      </c>
    </row>
    <row r="107" spans="1:24" s="116" customFormat="1" ht="12.75">
      <c r="A107" s="116">
        <v>1967</v>
      </c>
      <c r="B107" s="116">
        <v>100.94000244140625</v>
      </c>
      <c r="C107" s="116">
        <v>109.94000244140625</v>
      </c>
      <c r="D107" s="116">
        <v>9.018423080444336</v>
      </c>
      <c r="E107" s="116">
        <v>9.21733283996582</v>
      </c>
      <c r="F107" s="116">
        <v>13.7135311000254</v>
      </c>
      <c r="G107" s="116" t="s">
        <v>56</v>
      </c>
      <c r="H107" s="116">
        <v>2.7185621258541914</v>
      </c>
      <c r="I107" s="116">
        <v>36.158564567260434</v>
      </c>
      <c r="J107" s="116" t="s">
        <v>62</v>
      </c>
      <c r="K107" s="116">
        <v>0.4068645106080861</v>
      </c>
      <c r="L107" s="116">
        <v>0.30129433956582286</v>
      </c>
      <c r="M107" s="116">
        <v>0.09631993349412957</v>
      </c>
      <c r="N107" s="116">
        <v>0.03748828039956005</v>
      </c>
      <c r="O107" s="116">
        <v>0.01634037978782312</v>
      </c>
      <c r="P107" s="116">
        <v>0.00864313405683438</v>
      </c>
      <c r="Q107" s="116">
        <v>0.0019890521746061068</v>
      </c>
      <c r="R107" s="116">
        <v>0.0005770361464651604</v>
      </c>
      <c r="S107" s="116">
        <v>0.00021436974317313025</v>
      </c>
      <c r="T107" s="116">
        <v>0.0001271655558596985</v>
      </c>
      <c r="U107" s="116">
        <v>4.3503721755750875E-05</v>
      </c>
      <c r="V107" s="116">
        <v>2.1407752226269118E-05</v>
      </c>
      <c r="W107" s="116">
        <v>1.3362714230651903E-05</v>
      </c>
      <c r="X107" s="116">
        <v>67.5</v>
      </c>
    </row>
    <row r="108" spans="1:24" s="116" customFormat="1" ht="12.75">
      <c r="A108" s="116">
        <v>1965</v>
      </c>
      <c r="B108" s="116">
        <v>91.5</v>
      </c>
      <c r="C108" s="116">
        <v>98.4000015258789</v>
      </c>
      <c r="D108" s="116">
        <v>9.055594444274902</v>
      </c>
      <c r="E108" s="116">
        <v>9.72044563293457</v>
      </c>
      <c r="F108" s="116">
        <v>12.763117452350443</v>
      </c>
      <c r="G108" s="116" t="s">
        <v>57</v>
      </c>
      <c r="H108" s="116">
        <v>9.501160211016433</v>
      </c>
      <c r="I108" s="116">
        <v>33.50116021101643</v>
      </c>
      <c r="J108" s="116" t="s">
        <v>60</v>
      </c>
      <c r="K108" s="116">
        <v>-0.2513248987141322</v>
      </c>
      <c r="L108" s="116">
        <v>0.0016397909717611693</v>
      </c>
      <c r="M108" s="116">
        <v>0.0586331711389151</v>
      </c>
      <c r="N108" s="116">
        <v>-0.00038783773857076486</v>
      </c>
      <c r="O108" s="116">
        <v>-0.01023172869662143</v>
      </c>
      <c r="P108" s="116">
        <v>0.00018763605255710567</v>
      </c>
      <c r="Q108" s="116">
        <v>0.0011689505472237162</v>
      </c>
      <c r="R108" s="116">
        <v>-3.117201041870097E-05</v>
      </c>
      <c r="S108" s="116">
        <v>-0.00014520315924450173</v>
      </c>
      <c r="T108" s="116">
        <v>1.3361761099315236E-05</v>
      </c>
      <c r="U108" s="116">
        <v>2.268326896254222E-05</v>
      </c>
      <c r="V108" s="116">
        <v>-2.4617192471864816E-06</v>
      </c>
      <c r="W108" s="116">
        <v>-9.372121461245178E-06</v>
      </c>
      <c r="X108" s="116">
        <v>67.5</v>
      </c>
    </row>
    <row r="109" spans="1:24" s="116" customFormat="1" ht="12.75">
      <c r="A109" s="116">
        <v>1966</v>
      </c>
      <c r="B109" s="116">
        <v>114.4800033569336</v>
      </c>
      <c r="C109" s="116">
        <v>101.27999877929688</v>
      </c>
      <c r="D109" s="116">
        <v>8.591239929199219</v>
      </c>
      <c r="E109" s="116">
        <v>9.102477073669434</v>
      </c>
      <c r="F109" s="116">
        <v>14.932677568618145</v>
      </c>
      <c r="G109" s="116" t="s">
        <v>58</v>
      </c>
      <c r="H109" s="116">
        <v>-5.625619661931893</v>
      </c>
      <c r="I109" s="116">
        <v>41.35438369500171</v>
      </c>
      <c r="J109" s="116" t="s">
        <v>61</v>
      </c>
      <c r="K109" s="116">
        <v>-0.31996019327205155</v>
      </c>
      <c r="L109" s="116">
        <v>0.3012898772610429</v>
      </c>
      <c r="M109" s="116">
        <v>-0.07641780440779647</v>
      </c>
      <c r="N109" s="116">
        <v>-0.03748627414407277</v>
      </c>
      <c r="O109" s="116">
        <v>-0.012740476423157492</v>
      </c>
      <c r="P109" s="116">
        <v>0.008641097096792229</v>
      </c>
      <c r="Q109" s="116">
        <v>-0.0016093113966695995</v>
      </c>
      <c r="R109" s="116">
        <v>-0.0005761935613088873</v>
      </c>
      <c r="S109" s="116">
        <v>-0.00015770361230336386</v>
      </c>
      <c r="T109" s="116">
        <v>0.00012646162238968362</v>
      </c>
      <c r="U109" s="116">
        <v>-3.712200312179774E-05</v>
      </c>
      <c r="V109" s="116">
        <v>-2.1265742256722713E-05</v>
      </c>
      <c r="W109" s="116">
        <v>-9.524991912108608E-06</v>
      </c>
      <c r="X109" s="116">
        <v>67.5</v>
      </c>
    </row>
    <row r="110" s="116" customFormat="1" ht="12.75">
      <c r="A110" s="116" t="s">
        <v>141</v>
      </c>
    </row>
    <row r="111" spans="1:24" s="116" customFormat="1" ht="12.75">
      <c r="A111" s="116">
        <v>1968</v>
      </c>
      <c r="B111" s="116">
        <v>99.88</v>
      </c>
      <c r="C111" s="116">
        <v>97.78</v>
      </c>
      <c r="D111" s="116">
        <v>9.165118738910715</v>
      </c>
      <c r="E111" s="116">
        <v>9.49585938644452</v>
      </c>
      <c r="F111" s="116">
        <v>14.61312632852465</v>
      </c>
      <c r="G111" s="116" t="s">
        <v>59</v>
      </c>
      <c r="H111" s="116">
        <v>5.532129036507918</v>
      </c>
      <c r="I111" s="116">
        <v>37.91212903650791</v>
      </c>
      <c r="J111" s="116" t="s">
        <v>73</v>
      </c>
      <c r="K111" s="116">
        <v>0.14988151768265853</v>
      </c>
      <c r="M111" s="116" t="s">
        <v>68</v>
      </c>
      <c r="N111" s="116">
        <v>0.11040898923396551</v>
      </c>
      <c r="X111" s="116">
        <v>67.5</v>
      </c>
    </row>
    <row r="112" spans="1:24" s="116" customFormat="1" ht="12.75">
      <c r="A112" s="116">
        <v>1967</v>
      </c>
      <c r="B112" s="116">
        <v>90.5999984741211</v>
      </c>
      <c r="C112" s="116">
        <v>115.5999984741211</v>
      </c>
      <c r="D112" s="116">
        <v>8.753820419311523</v>
      </c>
      <c r="E112" s="116">
        <v>9.135468482971191</v>
      </c>
      <c r="F112" s="116">
        <v>10.227952208011237</v>
      </c>
      <c r="G112" s="116" t="s">
        <v>56</v>
      </c>
      <c r="H112" s="116">
        <v>4.671202349170315</v>
      </c>
      <c r="I112" s="116">
        <v>27.771200823291405</v>
      </c>
      <c r="J112" s="116" t="s">
        <v>62</v>
      </c>
      <c r="K112" s="116">
        <v>0.28545431025700524</v>
      </c>
      <c r="L112" s="116">
        <v>0.23811082564006705</v>
      </c>
      <c r="M112" s="116">
        <v>0.0675777685951881</v>
      </c>
      <c r="N112" s="116">
        <v>0.08337935354325826</v>
      </c>
      <c r="O112" s="116">
        <v>0.01146430229629879</v>
      </c>
      <c r="P112" s="116">
        <v>0.006830578911217719</v>
      </c>
      <c r="Q112" s="116">
        <v>0.0013955445117229182</v>
      </c>
      <c r="R112" s="116">
        <v>0.0012834182862459795</v>
      </c>
      <c r="S112" s="116">
        <v>0.00015039048040352802</v>
      </c>
      <c r="T112" s="116">
        <v>0.0001004927768178971</v>
      </c>
      <c r="U112" s="116">
        <v>3.0519647792702465E-05</v>
      </c>
      <c r="V112" s="116">
        <v>4.762367520107606E-05</v>
      </c>
      <c r="W112" s="116">
        <v>9.371337970039986E-06</v>
      </c>
      <c r="X112" s="116">
        <v>67.5</v>
      </c>
    </row>
    <row r="113" spans="1:24" s="116" customFormat="1" ht="12.75">
      <c r="A113" s="116">
        <v>1965</v>
      </c>
      <c r="B113" s="116">
        <v>94</v>
      </c>
      <c r="C113" s="116">
        <v>104.19999694824219</v>
      </c>
      <c r="D113" s="116">
        <v>8.92175006866455</v>
      </c>
      <c r="E113" s="116">
        <v>9.653481483459473</v>
      </c>
      <c r="F113" s="116">
        <v>14.158204832245266</v>
      </c>
      <c r="G113" s="116" t="s">
        <v>57</v>
      </c>
      <c r="H113" s="116">
        <v>11.224531922750181</v>
      </c>
      <c r="I113" s="116">
        <v>37.72453192275018</v>
      </c>
      <c r="J113" s="116" t="s">
        <v>60</v>
      </c>
      <c r="K113" s="116">
        <v>-0.2196525987509123</v>
      </c>
      <c r="L113" s="116">
        <v>0.0012964569845975097</v>
      </c>
      <c r="M113" s="116">
        <v>0.05150616248210613</v>
      </c>
      <c r="N113" s="116">
        <v>-0.0008624135102018856</v>
      </c>
      <c r="O113" s="116">
        <v>-0.008900155327011501</v>
      </c>
      <c r="P113" s="116">
        <v>0.00014830859177424212</v>
      </c>
      <c r="Q113" s="116">
        <v>0.0010395400310474626</v>
      </c>
      <c r="R113" s="116">
        <v>-6.932453119934517E-05</v>
      </c>
      <c r="S113" s="116">
        <v>-0.00012288120939037863</v>
      </c>
      <c r="T113" s="116">
        <v>1.0558418683160996E-05</v>
      </c>
      <c r="U113" s="116">
        <v>2.1035055380974862E-05</v>
      </c>
      <c r="V113" s="116">
        <v>-5.471713669798782E-06</v>
      </c>
      <c r="W113" s="116">
        <v>-7.833053658900226E-06</v>
      </c>
      <c r="X113" s="116">
        <v>67.5</v>
      </c>
    </row>
    <row r="114" spans="1:24" s="116" customFormat="1" ht="12.75">
      <c r="A114" s="116">
        <v>1966</v>
      </c>
      <c r="B114" s="116">
        <v>108.58000183105469</v>
      </c>
      <c r="C114" s="116">
        <v>111.27999877929688</v>
      </c>
      <c r="D114" s="116">
        <v>8.666366577148438</v>
      </c>
      <c r="E114" s="116">
        <v>9.089022636413574</v>
      </c>
      <c r="F114" s="116">
        <v>14.93388887985488</v>
      </c>
      <c r="G114" s="116" t="s">
        <v>58</v>
      </c>
      <c r="H114" s="116">
        <v>-0.09095071985578329</v>
      </c>
      <c r="I114" s="116">
        <v>40.989051111198904</v>
      </c>
      <c r="J114" s="116" t="s">
        <v>61</v>
      </c>
      <c r="K114" s="116">
        <v>-0.18230989854166815</v>
      </c>
      <c r="L114" s="116">
        <v>0.23810729616347648</v>
      </c>
      <c r="M114" s="116">
        <v>-0.043747800340950584</v>
      </c>
      <c r="N114" s="116">
        <v>-0.08337489334463388</v>
      </c>
      <c r="O114" s="116">
        <v>-0.007226165116850743</v>
      </c>
      <c r="P114" s="116">
        <v>0.006828968650094843</v>
      </c>
      <c r="Q114" s="116">
        <v>-0.0009310751892569142</v>
      </c>
      <c r="R114" s="116">
        <v>-0.0012815446175785524</v>
      </c>
      <c r="S114" s="116">
        <v>-8.670354649471884E-05</v>
      </c>
      <c r="T114" s="116">
        <v>9.99365698204754E-05</v>
      </c>
      <c r="U114" s="116">
        <v>-2.2112786945790637E-05</v>
      </c>
      <c r="V114" s="116">
        <v>-4.730829514126803E-05</v>
      </c>
      <c r="W114" s="116">
        <v>-5.144438329448897E-06</v>
      </c>
      <c r="X114" s="116">
        <v>67.5</v>
      </c>
    </row>
    <row r="115" s="116" customFormat="1" ht="12.75">
      <c r="A115" s="116" t="s">
        <v>147</v>
      </c>
    </row>
    <row r="116" spans="1:24" s="116" customFormat="1" ht="12.75">
      <c r="A116" s="116">
        <v>1968</v>
      </c>
      <c r="B116" s="116">
        <v>108.86</v>
      </c>
      <c r="C116" s="116">
        <v>105.66</v>
      </c>
      <c r="D116" s="116">
        <v>8.874356128260672</v>
      </c>
      <c r="E116" s="116">
        <v>9.372332350648517</v>
      </c>
      <c r="F116" s="116">
        <v>17.211602225071548</v>
      </c>
      <c r="G116" s="116" t="s">
        <v>59</v>
      </c>
      <c r="H116" s="116">
        <v>4.774048102902498</v>
      </c>
      <c r="I116" s="116">
        <v>46.1340481029025</v>
      </c>
      <c r="J116" s="116" t="s">
        <v>73</v>
      </c>
      <c r="K116" s="116">
        <v>0.24195642422417707</v>
      </c>
      <c r="M116" s="116" t="s">
        <v>68</v>
      </c>
      <c r="N116" s="116">
        <v>0.14282140208120261</v>
      </c>
      <c r="X116" s="116">
        <v>67.5</v>
      </c>
    </row>
    <row r="117" spans="1:24" s="116" customFormat="1" ht="12.75">
      <c r="A117" s="116">
        <v>1967</v>
      </c>
      <c r="B117" s="116">
        <v>90.36000061035156</v>
      </c>
      <c r="C117" s="116">
        <v>104.86000061035156</v>
      </c>
      <c r="D117" s="116">
        <v>8.931807518005371</v>
      </c>
      <c r="E117" s="116">
        <v>9.192793846130371</v>
      </c>
      <c r="F117" s="116">
        <v>11.737464890856074</v>
      </c>
      <c r="G117" s="116" t="s">
        <v>56</v>
      </c>
      <c r="H117" s="116">
        <v>8.374471298946034</v>
      </c>
      <c r="I117" s="116">
        <v>31.2344719092976</v>
      </c>
      <c r="J117" s="116" t="s">
        <v>62</v>
      </c>
      <c r="K117" s="116">
        <v>0.4385927930693759</v>
      </c>
      <c r="L117" s="116">
        <v>0.19188533397176508</v>
      </c>
      <c r="M117" s="116">
        <v>0.10383062233909582</v>
      </c>
      <c r="N117" s="116">
        <v>0.04057555820458359</v>
      </c>
      <c r="O117" s="116">
        <v>0.017614741869982638</v>
      </c>
      <c r="P117" s="116">
        <v>0.0055046575659126185</v>
      </c>
      <c r="Q117" s="116">
        <v>0.002144112825548807</v>
      </c>
      <c r="R117" s="116">
        <v>0.0006245937143836437</v>
      </c>
      <c r="S117" s="116">
        <v>0.00023110998285271681</v>
      </c>
      <c r="T117" s="116">
        <v>8.099467202836714E-05</v>
      </c>
      <c r="U117" s="116">
        <v>4.6894690817821454E-05</v>
      </c>
      <c r="V117" s="116">
        <v>2.3184134865760697E-05</v>
      </c>
      <c r="W117" s="116">
        <v>1.4409348434304333E-05</v>
      </c>
      <c r="X117" s="116">
        <v>67.5</v>
      </c>
    </row>
    <row r="118" spans="1:24" s="116" customFormat="1" ht="12.75">
      <c r="A118" s="116">
        <v>1965</v>
      </c>
      <c r="B118" s="116">
        <v>117.68000030517578</v>
      </c>
      <c r="C118" s="116">
        <v>113.68000030517578</v>
      </c>
      <c r="D118" s="116">
        <v>8.424201965332031</v>
      </c>
      <c r="E118" s="116">
        <v>9.221211433410645</v>
      </c>
      <c r="F118" s="116">
        <v>16.175762662659533</v>
      </c>
      <c r="G118" s="116" t="s">
        <v>57</v>
      </c>
      <c r="H118" s="116">
        <v>-4.488637056103954</v>
      </c>
      <c r="I118" s="116">
        <v>45.691363249071834</v>
      </c>
      <c r="J118" s="116" t="s">
        <v>60</v>
      </c>
      <c r="K118" s="116">
        <v>0.3552646239925445</v>
      </c>
      <c r="L118" s="116">
        <v>-0.001043457202313823</v>
      </c>
      <c r="M118" s="116">
        <v>-0.08479058064489697</v>
      </c>
      <c r="N118" s="116">
        <v>-0.0004193605622687002</v>
      </c>
      <c r="O118" s="116">
        <v>0.01415583666539531</v>
      </c>
      <c r="P118" s="116">
        <v>-0.00011947599119402562</v>
      </c>
      <c r="Q118" s="116">
        <v>-0.001782787003453499</v>
      </c>
      <c r="R118" s="116">
        <v>-3.371199054756817E-05</v>
      </c>
      <c r="S118" s="116">
        <v>0.00017601156929648005</v>
      </c>
      <c r="T118" s="116">
        <v>-8.515182778847969E-06</v>
      </c>
      <c r="U118" s="116">
        <v>-4.09326734109468E-05</v>
      </c>
      <c r="V118" s="116">
        <v>-2.6574301145729656E-06</v>
      </c>
      <c r="W118" s="116">
        <v>1.0657299118563534E-05</v>
      </c>
      <c r="X118" s="116">
        <v>67.5</v>
      </c>
    </row>
    <row r="119" spans="1:24" s="116" customFormat="1" ht="12.75">
      <c r="A119" s="116">
        <v>1966</v>
      </c>
      <c r="B119" s="116">
        <v>112</v>
      </c>
      <c r="C119" s="116">
        <v>116.0999984741211</v>
      </c>
      <c r="D119" s="116">
        <v>8.868104934692383</v>
      </c>
      <c r="E119" s="116">
        <v>9.344568252563477</v>
      </c>
      <c r="F119" s="116">
        <v>17.230531940040223</v>
      </c>
      <c r="G119" s="116" t="s">
        <v>58</v>
      </c>
      <c r="H119" s="116">
        <v>1.723444340397407</v>
      </c>
      <c r="I119" s="116">
        <v>46.22344434039741</v>
      </c>
      <c r="J119" s="116" t="s">
        <v>61</v>
      </c>
      <c r="K119" s="116">
        <v>-0.2571977547954732</v>
      </c>
      <c r="L119" s="116">
        <v>-0.19188249683210493</v>
      </c>
      <c r="M119" s="116">
        <v>-0.059927919780559426</v>
      </c>
      <c r="N119" s="116">
        <v>-0.04057339103812207</v>
      </c>
      <c r="O119" s="116">
        <v>-0.010482910829000183</v>
      </c>
      <c r="P119" s="116">
        <v>-0.005503360828210998</v>
      </c>
      <c r="Q119" s="116">
        <v>-0.0011911718217789493</v>
      </c>
      <c r="R119" s="116">
        <v>-0.0006236832607509018</v>
      </c>
      <c r="S119" s="116">
        <v>-0.00014977233271860815</v>
      </c>
      <c r="T119" s="116">
        <v>-8.054581652218549E-05</v>
      </c>
      <c r="U119" s="116">
        <v>-2.2882925388416508E-05</v>
      </c>
      <c r="V119" s="116">
        <v>-2.3031330284200726E-05</v>
      </c>
      <c r="W119" s="116">
        <v>-9.698004835978051E-06</v>
      </c>
      <c r="X119" s="116">
        <v>67.5</v>
      </c>
    </row>
    <row r="120" spans="1:14" s="116" customFormat="1" ht="12.75">
      <c r="A120" s="116" t="s">
        <v>153</v>
      </c>
      <c r="E120" s="117" t="s">
        <v>106</v>
      </c>
      <c r="F120" s="117">
        <f>MIN(F91:F119)</f>
        <v>9.692811060983095</v>
      </c>
      <c r="G120" s="117"/>
      <c r="H120" s="117"/>
      <c r="I120" s="118"/>
      <c r="J120" s="118" t="s">
        <v>158</v>
      </c>
      <c r="K120" s="117">
        <f>AVERAGE(K118,K113,K108,K103,K98,K93)</f>
        <v>0.030319044298342715</v>
      </c>
      <c r="L120" s="117">
        <f>AVERAGE(L118,L113,L108,L103,L98,L93)</f>
        <v>-0.0002813183355706177</v>
      </c>
      <c r="M120" s="118" t="s">
        <v>108</v>
      </c>
      <c r="N120" s="117" t="e">
        <f>Mittelwert(K116,K111,K106,K101,K96,K91)</f>
        <v>#NAME?</v>
      </c>
    </row>
    <row r="121" spans="5:14" s="116" customFormat="1" ht="12.75">
      <c r="E121" s="117" t="s">
        <v>107</v>
      </c>
      <c r="F121" s="117">
        <f>MAX(F91:F119)</f>
        <v>18.75565626496377</v>
      </c>
      <c r="G121" s="117"/>
      <c r="H121" s="117"/>
      <c r="I121" s="118"/>
      <c r="J121" s="118" t="s">
        <v>159</v>
      </c>
      <c r="K121" s="117">
        <f>AVERAGE(K119,K114,K109,K104,K99,K94)</f>
        <v>-0.23041157154804623</v>
      </c>
      <c r="L121" s="117">
        <f>AVERAGE(L119,L114,L109,L104,L99,L94)</f>
        <v>-0.05185855660390957</v>
      </c>
      <c r="M121" s="117"/>
      <c r="N121" s="117"/>
    </row>
    <row r="122" spans="5:14" s="116" customFormat="1" ht="12.75">
      <c r="E122" s="117"/>
      <c r="F122" s="117"/>
      <c r="G122" s="117"/>
      <c r="H122" s="117"/>
      <c r="I122" s="117"/>
      <c r="J122" s="118" t="s">
        <v>112</v>
      </c>
      <c r="K122" s="117">
        <f>ABS(K120/$G$33)</f>
        <v>0.018949402686464195</v>
      </c>
      <c r="L122" s="117">
        <f>ABS(L120/$H$33)</f>
        <v>0.0007814398210294936</v>
      </c>
      <c r="M122" s="118" t="s">
        <v>111</v>
      </c>
      <c r="N122" s="117">
        <f>K122+L122+L123+K123</f>
        <v>0.18305810603723616</v>
      </c>
    </row>
    <row r="123" spans="5:14" s="116" customFormat="1" ht="12.75">
      <c r="E123" s="117"/>
      <c r="F123" s="117"/>
      <c r="G123" s="117"/>
      <c r="H123" s="117"/>
      <c r="I123" s="117"/>
      <c r="J123" s="117"/>
      <c r="K123" s="117">
        <f>ABS(K121/$G$34)</f>
        <v>0.13091566565229898</v>
      </c>
      <c r="L123" s="117">
        <f>ABS(L121/$H$34)</f>
        <v>0.03241159787744348</v>
      </c>
      <c r="M123" s="117"/>
      <c r="N123" s="117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1968</v>
      </c>
      <c r="B126" s="101">
        <v>111.34</v>
      </c>
      <c r="C126" s="101">
        <v>114.84</v>
      </c>
      <c r="D126" s="101">
        <v>8.953771894664103</v>
      </c>
      <c r="E126" s="101">
        <v>9.362957091843272</v>
      </c>
      <c r="F126" s="101">
        <v>19.290159024838374</v>
      </c>
      <c r="G126" s="101" t="s">
        <v>59</v>
      </c>
      <c r="H126" s="101">
        <v>7.41216021746375</v>
      </c>
      <c r="I126" s="101">
        <v>51.252160217463754</v>
      </c>
      <c r="J126" s="101" t="s">
        <v>73</v>
      </c>
      <c r="K126" s="101">
        <v>0.23236017240907036</v>
      </c>
      <c r="M126" s="101" t="s">
        <v>68</v>
      </c>
      <c r="N126" s="101">
        <v>0.17348196751279404</v>
      </c>
      <c r="X126" s="101">
        <v>67.5</v>
      </c>
    </row>
    <row r="127" spans="1:24" s="101" customFormat="1" ht="12.75" hidden="1">
      <c r="A127" s="101">
        <v>1966</v>
      </c>
      <c r="B127" s="101">
        <v>106.27999877929688</v>
      </c>
      <c r="C127" s="101">
        <v>121.08000183105469</v>
      </c>
      <c r="D127" s="101">
        <v>8.63892650604248</v>
      </c>
      <c r="E127" s="101">
        <v>9.379837036132812</v>
      </c>
      <c r="F127" s="101">
        <v>16.266490632595733</v>
      </c>
      <c r="G127" s="101" t="s">
        <v>56</v>
      </c>
      <c r="H127" s="101">
        <v>6.004126601625202</v>
      </c>
      <c r="I127" s="101">
        <v>44.78412538092208</v>
      </c>
      <c r="J127" s="101" t="s">
        <v>62</v>
      </c>
      <c r="K127" s="101">
        <v>0.34818239131866935</v>
      </c>
      <c r="L127" s="101">
        <v>0.30537626558738984</v>
      </c>
      <c r="M127" s="101">
        <v>0.08242784522951889</v>
      </c>
      <c r="N127" s="101">
        <v>0.1039345402400752</v>
      </c>
      <c r="O127" s="101">
        <v>0.013983549239784107</v>
      </c>
      <c r="P127" s="101">
        <v>0.008760191561149856</v>
      </c>
      <c r="Q127" s="101">
        <v>0.0017022218766237578</v>
      </c>
      <c r="R127" s="101">
        <v>0.0015998156226330019</v>
      </c>
      <c r="S127" s="101">
        <v>0.00018343945118825012</v>
      </c>
      <c r="T127" s="101">
        <v>0.00012888285004005492</v>
      </c>
      <c r="U127" s="101">
        <v>3.7229075646951884E-05</v>
      </c>
      <c r="V127" s="101">
        <v>5.9364394206539166E-05</v>
      </c>
      <c r="W127" s="101">
        <v>1.1430492324749372E-05</v>
      </c>
      <c r="X127" s="101">
        <v>67.5</v>
      </c>
    </row>
    <row r="128" spans="1:24" s="101" customFormat="1" ht="12.75" hidden="1">
      <c r="A128" s="101">
        <v>1967</v>
      </c>
      <c r="B128" s="101">
        <v>95.16000366210938</v>
      </c>
      <c r="C128" s="101">
        <v>110.86000061035156</v>
      </c>
      <c r="D128" s="101">
        <v>9.036813735961914</v>
      </c>
      <c r="E128" s="101">
        <v>9.4813232421875</v>
      </c>
      <c r="F128" s="101">
        <v>15.71993395089829</v>
      </c>
      <c r="G128" s="101" t="s">
        <v>57</v>
      </c>
      <c r="H128" s="101">
        <v>13.69445112481624</v>
      </c>
      <c r="I128" s="101">
        <v>41.354454786925615</v>
      </c>
      <c r="J128" s="101" t="s">
        <v>60</v>
      </c>
      <c r="K128" s="101">
        <v>-0.2426034484627767</v>
      </c>
      <c r="L128" s="101">
        <v>0.0016626820244393394</v>
      </c>
      <c r="M128" s="101">
        <v>0.056757730657013755</v>
      </c>
      <c r="N128" s="101">
        <v>-0.0010750073920540542</v>
      </c>
      <c r="O128" s="101">
        <v>-0.009851079694321023</v>
      </c>
      <c r="P128" s="101">
        <v>0.00019019904573975093</v>
      </c>
      <c r="Q128" s="101">
        <v>0.0011392663978846093</v>
      </c>
      <c r="R128" s="101">
        <v>-8.641299654865744E-05</v>
      </c>
      <c r="S128" s="101">
        <v>-0.00013771362973423378</v>
      </c>
      <c r="T128" s="101">
        <v>1.3540415605835844E-05</v>
      </c>
      <c r="U128" s="101">
        <v>2.2626972411114812E-05</v>
      </c>
      <c r="V128" s="101">
        <v>-6.820223431342729E-06</v>
      </c>
      <c r="W128" s="101">
        <v>-8.827752245370194E-06</v>
      </c>
      <c r="X128" s="101">
        <v>67.5</v>
      </c>
    </row>
    <row r="129" spans="1:24" s="101" customFormat="1" ht="12.75" hidden="1">
      <c r="A129" s="101">
        <v>1965</v>
      </c>
      <c r="B129" s="101">
        <v>116.04000091552734</v>
      </c>
      <c r="C129" s="101">
        <v>123.83999633789062</v>
      </c>
      <c r="D129" s="101">
        <v>8.663412094116211</v>
      </c>
      <c r="E129" s="101">
        <v>9.384050369262695</v>
      </c>
      <c r="F129" s="101">
        <v>17.48637405198034</v>
      </c>
      <c r="G129" s="101" t="s">
        <v>58</v>
      </c>
      <c r="H129" s="101">
        <v>-0.5137176054712427</v>
      </c>
      <c r="I129" s="101">
        <v>48.0262833100561</v>
      </c>
      <c r="J129" s="101" t="s">
        <v>61</v>
      </c>
      <c r="K129" s="101">
        <v>-0.24974896279735745</v>
      </c>
      <c r="L129" s="101">
        <v>0.3053717391517847</v>
      </c>
      <c r="M129" s="101">
        <v>-0.059773821024319676</v>
      </c>
      <c r="N129" s="101">
        <v>-0.1039289806263048</v>
      </c>
      <c r="O129" s="101">
        <v>-0.009924508965062338</v>
      </c>
      <c r="P129" s="101">
        <v>0.008758126541163975</v>
      </c>
      <c r="Q129" s="101">
        <v>-0.0012647653505324752</v>
      </c>
      <c r="R129" s="101">
        <v>-0.0015974801471217417</v>
      </c>
      <c r="S129" s="101">
        <v>-0.00012118163407739956</v>
      </c>
      <c r="T129" s="101">
        <v>0.0001281695992802838</v>
      </c>
      <c r="U129" s="101">
        <v>-2.9563900166133613E-05</v>
      </c>
      <c r="V129" s="101">
        <v>-5.8971313804730046E-05</v>
      </c>
      <c r="W129" s="101">
        <v>-7.261332183595227E-06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1968</v>
      </c>
      <c r="B131" s="101">
        <v>112.14</v>
      </c>
      <c r="C131" s="101">
        <v>110.44</v>
      </c>
      <c r="D131" s="101">
        <v>9.364618723227</v>
      </c>
      <c r="E131" s="101">
        <v>9.628760298867665</v>
      </c>
      <c r="F131" s="101">
        <v>18.64036745188454</v>
      </c>
      <c r="G131" s="101" t="s">
        <v>59</v>
      </c>
      <c r="H131" s="101">
        <v>2.71451217377097</v>
      </c>
      <c r="I131" s="101">
        <v>47.354512173770964</v>
      </c>
      <c r="J131" s="101" t="s">
        <v>73</v>
      </c>
      <c r="K131" s="101">
        <v>0.32713573098603094</v>
      </c>
      <c r="M131" s="101" t="s">
        <v>68</v>
      </c>
      <c r="N131" s="101">
        <v>0.20492799457312874</v>
      </c>
      <c r="X131" s="101">
        <v>67.5</v>
      </c>
    </row>
    <row r="132" spans="1:24" s="101" customFormat="1" ht="12.75" hidden="1">
      <c r="A132" s="101">
        <v>1966</v>
      </c>
      <c r="B132" s="101">
        <v>105.44000244140625</v>
      </c>
      <c r="C132" s="101">
        <v>108.73999786376953</v>
      </c>
      <c r="D132" s="101">
        <v>8.70583438873291</v>
      </c>
      <c r="E132" s="101">
        <v>9.159289360046387</v>
      </c>
      <c r="F132" s="101">
        <v>15.546498788918031</v>
      </c>
      <c r="G132" s="101" t="s">
        <v>56</v>
      </c>
      <c r="H132" s="101">
        <v>4.531425877146347</v>
      </c>
      <c r="I132" s="101">
        <v>42.4714283185526</v>
      </c>
      <c r="J132" s="101" t="s">
        <v>62</v>
      </c>
      <c r="K132" s="101">
        <v>0.48436145660917035</v>
      </c>
      <c r="L132" s="101">
        <v>0.27621364951618155</v>
      </c>
      <c r="M132" s="101">
        <v>0.1146663540116004</v>
      </c>
      <c r="N132" s="101">
        <v>0.05137944660673839</v>
      </c>
      <c r="O132" s="101">
        <v>0.01945278622650602</v>
      </c>
      <c r="P132" s="101">
        <v>0.007923635002405244</v>
      </c>
      <c r="Q132" s="101">
        <v>0.0023679157632458324</v>
      </c>
      <c r="R132" s="101">
        <v>0.0007908596291595328</v>
      </c>
      <c r="S132" s="101">
        <v>0.0002552038278416849</v>
      </c>
      <c r="T132" s="101">
        <v>0.00011657476822793358</v>
      </c>
      <c r="U132" s="101">
        <v>5.178939742543246E-05</v>
      </c>
      <c r="V132" s="101">
        <v>2.934229140737956E-05</v>
      </c>
      <c r="W132" s="101">
        <v>1.590833047749036E-05</v>
      </c>
      <c r="X132" s="101">
        <v>67.5</v>
      </c>
    </row>
    <row r="133" spans="1:24" s="101" customFormat="1" ht="12.75" hidden="1">
      <c r="A133" s="101">
        <v>1967</v>
      </c>
      <c r="B133" s="101">
        <v>88.04000091552734</v>
      </c>
      <c r="C133" s="101">
        <v>100.83999633789062</v>
      </c>
      <c r="D133" s="101">
        <v>8.818581581115723</v>
      </c>
      <c r="E133" s="101">
        <v>8.992583274841309</v>
      </c>
      <c r="F133" s="101">
        <v>11.67421857798249</v>
      </c>
      <c r="G133" s="101" t="s">
        <v>57</v>
      </c>
      <c r="H133" s="101">
        <v>10.921968693950397</v>
      </c>
      <c r="I133" s="101">
        <v>31.46196960947774</v>
      </c>
      <c r="J133" s="101" t="s">
        <v>60</v>
      </c>
      <c r="K133" s="101">
        <v>-0.31710280280437686</v>
      </c>
      <c r="L133" s="101">
        <v>0.001503479520078826</v>
      </c>
      <c r="M133" s="101">
        <v>0.07407999631020774</v>
      </c>
      <c r="N133" s="101">
        <v>-0.0005315040863019906</v>
      </c>
      <c r="O133" s="101">
        <v>-0.012893324226972844</v>
      </c>
      <c r="P133" s="101">
        <v>0.00017204085435809077</v>
      </c>
      <c r="Q133" s="101">
        <v>0.0014817994884834696</v>
      </c>
      <c r="R133" s="101">
        <v>-4.272280569095337E-05</v>
      </c>
      <c r="S133" s="101">
        <v>-0.00018165821552539082</v>
      </c>
      <c r="T133" s="101">
        <v>1.2250911286895668E-05</v>
      </c>
      <c r="U133" s="101">
        <v>2.909083919773489E-05</v>
      </c>
      <c r="V133" s="101">
        <v>-3.3737984018316155E-06</v>
      </c>
      <c r="W133" s="101">
        <v>-1.168833107217077E-05</v>
      </c>
      <c r="X133" s="101">
        <v>67.5</v>
      </c>
    </row>
    <row r="134" spans="1:24" s="101" customFormat="1" ht="12.75" hidden="1">
      <c r="A134" s="101">
        <v>1965</v>
      </c>
      <c r="B134" s="101">
        <v>111.94000244140625</v>
      </c>
      <c r="C134" s="101">
        <v>116.04000091552734</v>
      </c>
      <c r="D134" s="101">
        <v>8.754776000976562</v>
      </c>
      <c r="E134" s="101">
        <v>9.678667068481445</v>
      </c>
      <c r="F134" s="101">
        <v>14.50675653288357</v>
      </c>
      <c r="G134" s="101" t="s">
        <v>58</v>
      </c>
      <c r="H134" s="101">
        <v>-5.019819959429697</v>
      </c>
      <c r="I134" s="101">
        <v>39.42018248197655</v>
      </c>
      <c r="J134" s="101" t="s">
        <v>61</v>
      </c>
      <c r="K134" s="101">
        <v>-0.3661308961316509</v>
      </c>
      <c r="L134" s="101">
        <v>0.2762095576340194</v>
      </c>
      <c r="M134" s="101">
        <v>-0.0875244359535854</v>
      </c>
      <c r="N134" s="101">
        <v>-0.051376697412551985</v>
      </c>
      <c r="O134" s="101">
        <v>-0.01456616223829384</v>
      </c>
      <c r="P134" s="101">
        <v>0.007921767075329423</v>
      </c>
      <c r="Q134" s="101">
        <v>-0.001846969230322536</v>
      </c>
      <c r="R134" s="101">
        <v>-0.0007897048277098518</v>
      </c>
      <c r="S134" s="101">
        <v>-0.00017924644062624788</v>
      </c>
      <c r="T134" s="101">
        <v>0.00011592925325403009</v>
      </c>
      <c r="U134" s="101">
        <v>-4.2846992431918976E-05</v>
      </c>
      <c r="V134" s="101">
        <v>-2.91476851461549E-05</v>
      </c>
      <c r="W134" s="101">
        <v>-1.0791565934950118E-05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1968</v>
      </c>
      <c r="B136" s="101">
        <v>83.28</v>
      </c>
      <c r="C136" s="101">
        <v>111.58</v>
      </c>
      <c r="D136" s="101">
        <v>9.332658335920138</v>
      </c>
      <c r="E136" s="101">
        <v>9.472067779051816</v>
      </c>
      <c r="F136" s="101">
        <v>9.304276789661577</v>
      </c>
      <c r="G136" s="101" t="s">
        <v>59</v>
      </c>
      <c r="H136" s="101">
        <v>7.909019573955362</v>
      </c>
      <c r="I136" s="101">
        <v>23.68901957395536</v>
      </c>
      <c r="J136" s="101" t="s">
        <v>73</v>
      </c>
      <c r="K136" s="101">
        <v>0.06412806351499388</v>
      </c>
      <c r="M136" s="101" t="s">
        <v>68</v>
      </c>
      <c r="N136" s="101">
        <v>0.05139931627865641</v>
      </c>
      <c r="X136" s="101">
        <v>67.5</v>
      </c>
    </row>
    <row r="137" spans="1:24" s="101" customFormat="1" ht="12.75" hidden="1">
      <c r="A137" s="101">
        <v>1966</v>
      </c>
      <c r="B137" s="101">
        <v>104.05999755859375</v>
      </c>
      <c r="C137" s="101">
        <v>101.66000366210938</v>
      </c>
      <c r="D137" s="101">
        <v>8.547109603881836</v>
      </c>
      <c r="E137" s="101">
        <v>9.124135971069336</v>
      </c>
      <c r="F137" s="101">
        <v>15.232283415226624</v>
      </c>
      <c r="G137" s="101" t="s">
        <v>56</v>
      </c>
      <c r="H137" s="101">
        <v>5.823345450861879</v>
      </c>
      <c r="I137" s="101">
        <v>42.38334300945563</v>
      </c>
      <c r="J137" s="101" t="s">
        <v>62</v>
      </c>
      <c r="K137" s="101">
        <v>0.21030665040297936</v>
      </c>
      <c r="L137" s="101">
        <v>0.06589229903882436</v>
      </c>
      <c r="M137" s="101">
        <v>0.04978720363896035</v>
      </c>
      <c r="N137" s="101">
        <v>0.11401555028197743</v>
      </c>
      <c r="O137" s="101">
        <v>0.008446414323892861</v>
      </c>
      <c r="P137" s="101">
        <v>0.0018903089150814406</v>
      </c>
      <c r="Q137" s="101">
        <v>0.0010280260969970456</v>
      </c>
      <c r="R137" s="101">
        <v>0.0017549970783522501</v>
      </c>
      <c r="S137" s="101">
        <v>0.0001108235044399705</v>
      </c>
      <c r="T137" s="101">
        <v>2.7820417658087756E-05</v>
      </c>
      <c r="U137" s="101">
        <v>2.2480819236724433E-05</v>
      </c>
      <c r="V137" s="101">
        <v>6.513211217896184E-05</v>
      </c>
      <c r="W137" s="101">
        <v>6.916006647653712E-06</v>
      </c>
      <c r="X137" s="101">
        <v>67.5</v>
      </c>
    </row>
    <row r="138" spans="1:24" s="101" customFormat="1" ht="12.75" hidden="1">
      <c r="A138" s="101">
        <v>1967</v>
      </c>
      <c r="B138" s="101">
        <v>92.62000274658203</v>
      </c>
      <c r="C138" s="101">
        <v>104.72000122070312</v>
      </c>
      <c r="D138" s="101">
        <v>8.8331937789917</v>
      </c>
      <c r="E138" s="101">
        <v>9.084900856018066</v>
      </c>
      <c r="F138" s="101">
        <v>11.19062249655225</v>
      </c>
      <c r="G138" s="101" t="s">
        <v>57</v>
      </c>
      <c r="H138" s="101">
        <v>4.994590187220375</v>
      </c>
      <c r="I138" s="101">
        <v>30.114592933802406</v>
      </c>
      <c r="J138" s="101" t="s">
        <v>60</v>
      </c>
      <c r="K138" s="101">
        <v>0.11278678696426192</v>
      </c>
      <c r="L138" s="101">
        <v>-0.0003573497431060785</v>
      </c>
      <c r="M138" s="101">
        <v>-0.02622108409149629</v>
      </c>
      <c r="N138" s="101">
        <v>-0.001179063980473633</v>
      </c>
      <c r="O138" s="101">
        <v>0.004606333570392255</v>
      </c>
      <c r="P138" s="101">
        <v>-4.1000312350824256E-05</v>
      </c>
      <c r="Q138" s="101">
        <v>-0.0005183240540086186</v>
      </c>
      <c r="R138" s="101">
        <v>-9.478482195622824E-05</v>
      </c>
      <c r="S138" s="101">
        <v>6.658691026507373E-05</v>
      </c>
      <c r="T138" s="101">
        <v>-2.9272851087725594E-06</v>
      </c>
      <c r="U138" s="101">
        <v>-9.770319964791761E-06</v>
      </c>
      <c r="V138" s="101">
        <v>-7.477678453516716E-06</v>
      </c>
      <c r="W138" s="101">
        <v>4.3358514806541115E-06</v>
      </c>
      <c r="X138" s="101">
        <v>67.5</v>
      </c>
    </row>
    <row r="139" spans="1:24" s="101" customFormat="1" ht="12.75" hidden="1">
      <c r="A139" s="101">
        <v>1965</v>
      </c>
      <c r="B139" s="101">
        <v>83.91999816894531</v>
      </c>
      <c r="C139" s="101">
        <v>97.91999816894531</v>
      </c>
      <c r="D139" s="101">
        <v>9.043318748474121</v>
      </c>
      <c r="E139" s="101">
        <v>9.827104568481445</v>
      </c>
      <c r="F139" s="101">
        <v>10.226111167642122</v>
      </c>
      <c r="G139" s="101" t="s">
        <v>58</v>
      </c>
      <c r="H139" s="101">
        <v>10.449787383940809</v>
      </c>
      <c r="I139" s="101">
        <v>26.86978555288612</v>
      </c>
      <c r="J139" s="101" t="s">
        <v>61</v>
      </c>
      <c r="K139" s="101">
        <v>0.1775050080701927</v>
      </c>
      <c r="L139" s="101">
        <v>-0.06589133003501262</v>
      </c>
      <c r="M139" s="101">
        <v>0.04232281175978254</v>
      </c>
      <c r="N139" s="101">
        <v>-0.11400945361781221</v>
      </c>
      <c r="O139" s="101">
        <v>0.007079802678686734</v>
      </c>
      <c r="P139" s="101">
        <v>-0.0018898642196791566</v>
      </c>
      <c r="Q139" s="101">
        <v>0.0008877937999012213</v>
      </c>
      <c r="R139" s="101">
        <v>-0.0017524356143812131</v>
      </c>
      <c r="S139" s="101">
        <v>8.858912189262956E-05</v>
      </c>
      <c r="T139" s="101">
        <v>-2.7665983455543368E-05</v>
      </c>
      <c r="U139" s="101">
        <v>2.0246680748702264E-05</v>
      </c>
      <c r="V139" s="101">
        <v>-6.470144018365186E-05</v>
      </c>
      <c r="W139" s="101">
        <v>5.388092416440153E-06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1968</v>
      </c>
      <c r="B141" s="101">
        <v>95.1</v>
      </c>
      <c r="C141" s="101">
        <v>104.4</v>
      </c>
      <c r="D141" s="101">
        <v>9.154105035925284</v>
      </c>
      <c r="E141" s="101">
        <v>9.541455898785657</v>
      </c>
      <c r="F141" s="101">
        <v>11.60022113479539</v>
      </c>
      <c r="G141" s="101" t="s">
        <v>59</v>
      </c>
      <c r="H141" s="101">
        <v>2.525633907119527</v>
      </c>
      <c r="I141" s="101">
        <v>30.125633907119525</v>
      </c>
      <c r="J141" s="101" t="s">
        <v>73</v>
      </c>
      <c r="K141" s="101">
        <v>0.2525800749858749</v>
      </c>
      <c r="M141" s="101" t="s">
        <v>68</v>
      </c>
      <c r="N141" s="101">
        <v>0.13465497548291097</v>
      </c>
      <c r="X141" s="101">
        <v>67.5</v>
      </c>
    </row>
    <row r="142" spans="1:24" s="101" customFormat="1" ht="12.75" hidden="1">
      <c r="A142" s="101">
        <v>1966</v>
      </c>
      <c r="B142" s="101">
        <v>114.4800033569336</v>
      </c>
      <c r="C142" s="101">
        <v>101.27999877929688</v>
      </c>
      <c r="D142" s="101">
        <v>8.591239929199219</v>
      </c>
      <c r="E142" s="101">
        <v>9.102477073669434</v>
      </c>
      <c r="F142" s="101">
        <v>15.940943776195406</v>
      </c>
      <c r="G142" s="101" t="s">
        <v>56</v>
      </c>
      <c r="H142" s="101">
        <v>-2.8333389458142904</v>
      </c>
      <c r="I142" s="101">
        <v>44.14666441111931</v>
      </c>
      <c r="J142" s="101" t="s">
        <v>62</v>
      </c>
      <c r="K142" s="101">
        <v>0.48189855199999265</v>
      </c>
      <c r="L142" s="101">
        <v>0.07463306378441141</v>
      </c>
      <c r="M142" s="101">
        <v>0.11408304639648131</v>
      </c>
      <c r="N142" s="101">
        <v>0.03719833611086999</v>
      </c>
      <c r="O142" s="101">
        <v>0.019354029321691387</v>
      </c>
      <c r="P142" s="101">
        <v>0.002140964800707767</v>
      </c>
      <c r="Q142" s="101">
        <v>0.0023558081115999984</v>
      </c>
      <c r="R142" s="101">
        <v>0.0005725649369404703</v>
      </c>
      <c r="S142" s="101">
        <v>0.00025392646078929016</v>
      </c>
      <c r="T142" s="101">
        <v>3.149919670429886E-05</v>
      </c>
      <c r="U142" s="101">
        <v>5.1525087901788007E-05</v>
      </c>
      <c r="V142" s="101">
        <v>2.1251678832732302E-05</v>
      </c>
      <c r="W142" s="101">
        <v>1.5835860977516254E-05</v>
      </c>
      <c r="X142" s="101">
        <v>67.5</v>
      </c>
    </row>
    <row r="143" spans="1:24" s="101" customFormat="1" ht="12.75" hidden="1">
      <c r="A143" s="101">
        <v>1967</v>
      </c>
      <c r="B143" s="101">
        <v>100.94000244140625</v>
      </c>
      <c r="C143" s="101">
        <v>109.94000244140625</v>
      </c>
      <c r="D143" s="101">
        <v>9.018423080444336</v>
      </c>
      <c r="E143" s="101">
        <v>9.21733283996582</v>
      </c>
      <c r="F143" s="101">
        <v>12.805996132170677</v>
      </c>
      <c r="G143" s="101" t="s">
        <v>57</v>
      </c>
      <c r="H143" s="101">
        <v>0.32565824917425346</v>
      </c>
      <c r="I143" s="101">
        <v>33.7656606905805</v>
      </c>
      <c r="J143" s="101" t="s">
        <v>60</v>
      </c>
      <c r="K143" s="101">
        <v>0.0864607894248633</v>
      </c>
      <c r="L143" s="101">
        <v>-0.0004058286970225167</v>
      </c>
      <c r="M143" s="101">
        <v>-0.019191415069983616</v>
      </c>
      <c r="N143" s="101">
        <v>-0.00038471211553321917</v>
      </c>
      <c r="O143" s="101">
        <v>0.0036775794401939154</v>
      </c>
      <c r="P143" s="101">
        <v>-4.6486406249892527E-05</v>
      </c>
      <c r="Q143" s="101">
        <v>-0.00033521742122731693</v>
      </c>
      <c r="R143" s="101">
        <v>-3.0928807742934164E-05</v>
      </c>
      <c r="S143" s="101">
        <v>6.49771410933318E-05</v>
      </c>
      <c r="T143" s="101">
        <v>-3.3122934850011346E-06</v>
      </c>
      <c r="U143" s="101">
        <v>-3.2662163626522726E-06</v>
      </c>
      <c r="V143" s="101">
        <v>-2.4391308722164045E-06</v>
      </c>
      <c r="W143" s="101">
        <v>4.558690450173377E-06</v>
      </c>
      <c r="X143" s="101">
        <v>67.5</v>
      </c>
    </row>
    <row r="144" spans="1:24" s="101" customFormat="1" ht="12.75" hidden="1">
      <c r="A144" s="101">
        <v>1965</v>
      </c>
      <c r="B144" s="101">
        <v>91.5</v>
      </c>
      <c r="C144" s="101">
        <v>98.4000015258789</v>
      </c>
      <c r="D144" s="101">
        <v>9.055594444274902</v>
      </c>
      <c r="E144" s="101">
        <v>9.72044563293457</v>
      </c>
      <c r="F144" s="101">
        <v>12.763117452350443</v>
      </c>
      <c r="G144" s="101" t="s">
        <v>58</v>
      </c>
      <c r="H144" s="101">
        <v>9.501160211016433</v>
      </c>
      <c r="I144" s="101">
        <v>33.50116021101643</v>
      </c>
      <c r="J144" s="101" t="s">
        <v>61</v>
      </c>
      <c r="K144" s="101">
        <v>0.4740788397637244</v>
      </c>
      <c r="L144" s="101">
        <v>-0.07463196039845593</v>
      </c>
      <c r="M144" s="101">
        <v>0.11245724104171022</v>
      </c>
      <c r="N144" s="101">
        <v>-0.03719634667551931</v>
      </c>
      <c r="O144" s="101">
        <v>0.01900141732729306</v>
      </c>
      <c r="P144" s="101">
        <v>-0.002140460065477424</v>
      </c>
      <c r="Q144" s="101">
        <v>0.0023318364306241677</v>
      </c>
      <c r="R144" s="101">
        <v>-0.0005717289706366518</v>
      </c>
      <c r="S144" s="101">
        <v>0.0002454722359541139</v>
      </c>
      <c r="T144" s="101">
        <v>-3.132456072932757E-05</v>
      </c>
      <c r="U144" s="101">
        <v>5.142145966383416E-05</v>
      </c>
      <c r="V144" s="101">
        <v>-2.111124093457803E-05</v>
      </c>
      <c r="W144" s="101">
        <v>1.5165514639428498E-05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1968</v>
      </c>
      <c r="B146" s="101">
        <v>99.88</v>
      </c>
      <c r="C146" s="101">
        <v>97.78</v>
      </c>
      <c r="D146" s="101">
        <v>9.165118738910715</v>
      </c>
      <c r="E146" s="101">
        <v>9.49585938644452</v>
      </c>
      <c r="F146" s="101">
        <v>13.657634938772697</v>
      </c>
      <c r="G146" s="101" t="s">
        <v>59</v>
      </c>
      <c r="H146" s="101">
        <v>3.053213023112619</v>
      </c>
      <c r="I146" s="101">
        <v>35.43321302311261</v>
      </c>
      <c r="J146" s="101" t="s">
        <v>73</v>
      </c>
      <c r="K146" s="101">
        <v>0.4725313107553307</v>
      </c>
      <c r="M146" s="101" t="s">
        <v>68</v>
      </c>
      <c r="N146" s="101">
        <v>0.2600719922731898</v>
      </c>
      <c r="X146" s="101">
        <v>67.5</v>
      </c>
    </row>
    <row r="147" spans="1:24" s="101" customFormat="1" ht="12.75" hidden="1">
      <c r="A147" s="101">
        <v>1966</v>
      </c>
      <c r="B147" s="101">
        <v>108.58000183105469</v>
      </c>
      <c r="C147" s="101">
        <v>111.27999877929688</v>
      </c>
      <c r="D147" s="101">
        <v>8.666366577148438</v>
      </c>
      <c r="E147" s="101">
        <v>9.089022636413574</v>
      </c>
      <c r="F147" s="101">
        <v>13.596251960348301</v>
      </c>
      <c r="G147" s="101" t="s">
        <v>56</v>
      </c>
      <c r="H147" s="101">
        <v>-3.762363337358437</v>
      </c>
      <c r="I147" s="101">
        <v>37.31763849369625</v>
      </c>
      <c r="J147" s="101" t="s">
        <v>62</v>
      </c>
      <c r="K147" s="101">
        <v>0.6516181964736804</v>
      </c>
      <c r="L147" s="101">
        <v>0.12798263468643648</v>
      </c>
      <c r="M147" s="101">
        <v>0.15426169278584784</v>
      </c>
      <c r="N147" s="101">
        <v>0.08389575502949832</v>
      </c>
      <c r="O147" s="101">
        <v>0.026170438076581717</v>
      </c>
      <c r="P147" s="101">
        <v>0.003671434542252026</v>
      </c>
      <c r="Q147" s="101">
        <v>0.0031854665506264174</v>
      </c>
      <c r="R147" s="101">
        <v>0.001291337303650448</v>
      </c>
      <c r="S147" s="101">
        <v>0.00034335206267184384</v>
      </c>
      <c r="T147" s="101">
        <v>5.4013080854916816E-05</v>
      </c>
      <c r="U147" s="101">
        <v>6.965992729453108E-05</v>
      </c>
      <c r="V147" s="101">
        <v>4.792019504804202E-05</v>
      </c>
      <c r="W147" s="101">
        <v>2.141295365696547E-05</v>
      </c>
      <c r="X147" s="101">
        <v>67.5</v>
      </c>
    </row>
    <row r="148" spans="1:24" s="101" customFormat="1" ht="12.75" hidden="1">
      <c r="A148" s="101">
        <v>1967</v>
      </c>
      <c r="B148" s="101">
        <v>90.5999984741211</v>
      </c>
      <c r="C148" s="101">
        <v>115.5999984741211</v>
      </c>
      <c r="D148" s="101">
        <v>8.753820419311523</v>
      </c>
      <c r="E148" s="101">
        <v>9.135468482971191</v>
      </c>
      <c r="F148" s="101">
        <v>12.541747873806367</v>
      </c>
      <c r="G148" s="101" t="s">
        <v>57</v>
      </c>
      <c r="H148" s="101">
        <v>10.953680287278715</v>
      </c>
      <c r="I148" s="101">
        <v>34.05367876139981</v>
      </c>
      <c r="J148" s="101" t="s">
        <v>60</v>
      </c>
      <c r="K148" s="101">
        <v>-0.30162363239438805</v>
      </c>
      <c r="L148" s="101">
        <v>0.0006969838188821229</v>
      </c>
      <c r="M148" s="101">
        <v>0.07295509095405767</v>
      </c>
      <c r="N148" s="101">
        <v>-0.000867882161720318</v>
      </c>
      <c r="O148" s="101">
        <v>-0.011862862255045363</v>
      </c>
      <c r="P148" s="101">
        <v>7.971916489608439E-05</v>
      </c>
      <c r="Q148" s="101">
        <v>0.0015796694913024437</v>
      </c>
      <c r="R148" s="101">
        <v>-6.97703731434648E-05</v>
      </c>
      <c r="S148" s="101">
        <v>-0.00013459694827814048</v>
      </c>
      <c r="T148" s="101">
        <v>5.676842990726688E-06</v>
      </c>
      <c r="U148" s="101">
        <v>3.922503639812632E-05</v>
      </c>
      <c r="V148" s="101">
        <v>-5.506857900756229E-06</v>
      </c>
      <c r="W148" s="101">
        <v>-7.72900795417931E-06</v>
      </c>
      <c r="X148" s="101">
        <v>67.5</v>
      </c>
    </row>
    <row r="149" spans="1:24" s="101" customFormat="1" ht="12.75" hidden="1">
      <c r="A149" s="101">
        <v>1965</v>
      </c>
      <c r="B149" s="101">
        <v>94</v>
      </c>
      <c r="C149" s="101">
        <v>104.19999694824219</v>
      </c>
      <c r="D149" s="101">
        <v>8.92175006866455</v>
      </c>
      <c r="E149" s="101">
        <v>9.653481483459473</v>
      </c>
      <c r="F149" s="101">
        <v>14.158204832245266</v>
      </c>
      <c r="G149" s="101" t="s">
        <v>58</v>
      </c>
      <c r="H149" s="101">
        <v>11.224531922750181</v>
      </c>
      <c r="I149" s="101">
        <v>37.72453192275018</v>
      </c>
      <c r="J149" s="101" t="s">
        <v>61</v>
      </c>
      <c r="K149" s="101">
        <v>0.5776066640516079</v>
      </c>
      <c r="L149" s="101">
        <v>0.12798073681159233</v>
      </c>
      <c r="M149" s="101">
        <v>0.13591991967714104</v>
      </c>
      <c r="N149" s="101">
        <v>-0.08389126588938184</v>
      </c>
      <c r="O149" s="101">
        <v>0.023327330070927927</v>
      </c>
      <c r="P149" s="101">
        <v>0.0036705689549155203</v>
      </c>
      <c r="Q149" s="101">
        <v>0.0027661962047924303</v>
      </c>
      <c r="R149" s="101">
        <v>-0.0012894510951682622</v>
      </c>
      <c r="S149" s="101">
        <v>0.00031587070211594703</v>
      </c>
      <c r="T149" s="101">
        <v>5.3713930754492534E-05</v>
      </c>
      <c r="U149" s="101">
        <v>5.756650059057805E-05</v>
      </c>
      <c r="V149" s="101">
        <v>-4.760272691247077E-05</v>
      </c>
      <c r="W149" s="101">
        <v>1.9969402103207395E-05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1968</v>
      </c>
      <c r="B151" s="101">
        <v>108.86</v>
      </c>
      <c r="C151" s="101">
        <v>105.66</v>
      </c>
      <c r="D151" s="101">
        <v>8.874356128260672</v>
      </c>
      <c r="E151" s="101">
        <v>9.372332350648517</v>
      </c>
      <c r="F151" s="101">
        <v>16.6409798829862</v>
      </c>
      <c r="G151" s="101" t="s">
        <v>59</v>
      </c>
      <c r="H151" s="101">
        <v>3.244549673057932</v>
      </c>
      <c r="I151" s="101">
        <v>44.60454967305793</v>
      </c>
      <c r="J151" s="101" t="s">
        <v>73</v>
      </c>
      <c r="K151" s="101">
        <v>0.39061886474371615</v>
      </c>
      <c r="M151" s="101" t="s">
        <v>68</v>
      </c>
      <c r="N151" s="101">
        <v>0.2933361356198404</v>
      </c>
      <c r="X151" s="101">
        <v>67.5</v>
      </c>
    </row>
    <row r="152" spans="1:24" s="101" customFormat="1" ht="12.75" hidden="1">
      <c r="A152" s="101">
        <v>1966</v>
      </c>
      <c r="B152" s="101">
        <v>112</v>
      </c>
      <c r="C152" s="101">
        <v>116.0999984741211</v>
      </c>
      <c r="D152" s="101">
        <v>8.868104934692383</v>
      </c>
      <c r="E152" s="101">
        <v>9.344568252563477</v>
      </c>
      <c r="F152" s="101">
        <v>15.834359129115784</v>
      </c>
      <c r="G152" s="101" t="s">
        <v>56</v>
      </c>
      <c r="H152" s="101">
        <v>-2.0219952339533904</v>
      </c>
      <c r="I152" s="101">
        <v>42.47800476604661</v>
      </c>
      <c r="J152" s="101" t="s">
        <v>62</v>
      </c>
      <c r="K152" s="101">
        <v>0.41159169702547843</v>
      </c>
      <c r="L152" s="101">
        <v>0.45784008008875254</v>
      </c>
      <c r="M152" s="101">
        <v>0.09743901809711783</v>
      </c>
      <c r="N152" s="101">
        <v>0.0406073895070102</v>
      </c>
      <c r="O152" s="101">
        <v>0.016530303949049686</v>
      </c>
      <c r="P152" s="101">
        <v>0.0131339678197246</v>
      </c>
      <c r="Q152" s="101">
        <v>0.0020121324346024224</v>
      </c>
      <c r="R152" s="101">
        <v>0.0006250259322834446</v>
      </c>
      <c r="S152" s="101">
        <v>0.0002168517386815826</v>
      </c>
      <c r="T152" s="101">
        <v>0.0001932438847479778</v>
      </c>
      <c r="U152" s="101">
        <v>4.3995193581292565E-05</v>
      </c>
      <c r="V152" s="101">
        <v>2.3186364018860995E-05</v>
      </c>
      <c r="W152" s="101">
        <v>1.3515736748133525E-05</v>
      </c>
      <c r="X152" s="101">
        <v>67.5</v>
      </c>
    </row>
    <row r="153" spans="1:24" s="101" customFormat="1" ht="12.75" hidden="1">
      <c r="A153" s="101">
        <v>1967</v>
      </c>
      <c r="B153" s="101">
        <v>90.36000061035156</v>
      </c>
      <c r="C153" s="101">
        <v>104.86000061035156</v>
      </c>
      <c r="D153" s="101">
        <v>8.931807518005371</v>
      </c>
      <c r="E153" s="101">
        <v>9.192793846130371</v>
      </c>
      <c r="F153" s="101">
        <v>13.722793188041194</v>
      </c>
      <c r="G153" s="101" t="s">
        <v>57</v>
      </c>
      <c r="H153" s="101">
        <v>13.657612207633306</v>
      </c>
      <c r="I153" s="101">
        <v>36.51761281798487</v>
      </c>
      <c r="J153" s="101" t="s">
        <v>60</v>
      </c>
      <c r="K153" s="101">
        <v>-0.4008744381077525</v>
      </c>
      <c r="L153" s="101">
        <v>0.002491477291792099</v>
      </c>
      <c r="M153" s="101">
        <v>0.09464456938825411</v>
      </c>
      <c r="N153" s="101">
        <v>-0.00042024860773350937</v>
      </c>
      <c r="O153" s="101">
        <v>-0.01613940808602799</v>
      </c>
      <c r="P153" s="101">
        <v>0.00028510090985472676</v>
      </c>
      <c r="Q153" s="101">
        <v>0.0019411857454691764</v>
      </c>
      <c r="R153" s="101">
        <v>-3.377560656893014E-05</v>
      </c>
      <c r="S153" s="101">
        <v>-0.00021440742607286263</v>
      </c>
      <c r="T153" s="101">
        <v>2.0304589980832693E-05</v>
      </c>
      <c r="U153" s="101">
        <v>4.138770113303682E-05</v>
      </c>
      <c r="V153" s="101">
        <v>-2.6679504666671136E-06</v>
      </c>
      <c r="W153" s="101">
        <v>-1.3423578100598276E-05</v>
      </c>
      <c r="X153" s="101">
        <v>67.5</v>
      </c>
    </row>
    <row r="154" spans="1:24" s="101" customFormat="1" ht="12.75" hidden="1">
      <c r="A154" s="101">
        <v>1965</v>
      </c>
      <c r="B154" s="101">
        <v>117.68000030517578</v>
      </c>
      <c r="C154" s="101">
        <v>113.68000030517578</v>
      </c>
      <c r="D154" s="101">
        <v>8.424201965332031</v>
      </c>
      <c r="E154" s="101">
        <v>9.221211433410645</v>
      </c>
      <c r="F154" s="101">
        <v>16.175762662659533</v>
      </c>
      <c r="G154" s="101" t="s">
        <v>58</v>
      </c>
      <c r="H154" s="101">
        <v>-4.488637056103954</v>
      </c>
      <c r="I154" s="101">
        <v>45.691363249071834</v>
      </c>
      <c r="J154" s="101" t="s">
        <v>61</v>
      </c>
      <c r="K154" s="101">
        <v>-0.0933135034821164</v>
      </c>
      <c r="L154" s="101">
        <v>0.4578333009694466</v>
      </c>
      <c r="M154" s="101">
        <v>-0.023168248380971944</v>
      </c>
      <c r="N154" s="101">
        <v>-0.04060521485821421</v>
      </c>
      <c r="O154" s="101">
        <v>-0.0035735773785692654</v>
      </c>
      <c r="P154" s="101">
        <v>0.013130873092097166</v>
      </c>
      <c r="Q154" s="101">
        <v>-0.0005295987499667544</v>
      </c>
      <c r="R154" s="101">
        <v>-0.0006241126696580434</v>
      </c>
      <c r="S154" s="101">
        <v>-3.246740232964951E-05</v>
      </c>
      <c r="T154" s="101">
        <v>0.0001921741986277034</v>
      </c>
      <c r="U154" s="101">
        <v>-1.4920966898221749E-05</v>
      </c>
      <c r="V154" s="101">
        <v>-2.3032358036522063E-05</v>
      </c>
      <c r="W154" s="101">
        <v>-1.5756556800219307E-06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9.304276789661577</v>
      </c>
      <c r="G155" s="102"/>
      <c r="H155" s="102"/>
      <c r="I155" s="115"/>
      <c r="J155" s="115" t="s">
        <v>158</v>
      </c>
      <c r="K155" s="102">
        <f>AVERAGE(K153,K148,K143,K138,K133,K128)</f>
        <v>-0.1771594575633615</v>
      </c>
      <c r="L155" s="102">
        <f>AVERAGE(L153,L148,L143,L138,L133,L128)</f>
        <v>0.0009319073691772987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19.290159024838374</v>
      </c>
      <c r="G156" s="102"/>
      <c r="H156" s="102"/>
      <c r="I156" s="115"/>
      <c r="J156" s="115" t="s">
        <v>159</v>
      </c>
      <c r="K156" s="102">
        <f>AVERAGE(K154,K149,K144,K139,K134,K129)</f>
        <v>0.0866661915790667</v>
      </c>
      <c r="L156" s="102">
        <f>AVERAGE(L154,L149,L144,L139,L134,L129)</f>
        <v>0.17114534068889575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0.11072466097710093</v>
      </c>
      <c r="L157" s="102">
        <f>ABS(L155/$H$33)</f>
        <v>0.002588631581048052</v>
      </c>
      <c r="M157" s="115" t="s">
        <v>111</v>
      </c>
      <c r="N157" s="102">
        <f>K157+L157+L158+K158</f>
        <v>0.26952128479499676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0.0492421543062879</v>
      </c>
      <c r="L158" s="102">
        <f>ABS(L156/$H$34)</f>
        <v>0.10696583793055985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1968</v>
      </c>
      <c r="B161" s="101">
        <v>111.34</v>
      </c>
      <c r="C161" s="101">
        <v>114.84</v>
      </c>
      <c r="D161" s="101">
        <v>8.953771894664103</v>
      </c>
      <c r="E161" s="101">
        <v>9.362957091843272</v>
      </c>
      <c r="F161" s="101">
        <v>16.87982526590781</v>
      </c>
      <c r="G161" s="101" t="s">
        <v>59</v>
      </c>
      <c r="H161" s="101">
        <v>1.0081273719488308</v>
      </c>
      <c r="I161" s="101">
        <v>44.84812737194884</v>
      </c>
      <c r="J161" s="101" t="s">
        <v>73</v>
      </c>
      <c r="K161" s="101">
        <v>0.2526975152053819</v>
      </c>
      <c r="M161" s="101" t="s">
        <v>68</v>
      </c>
      <c r="N161" s="101">
        <v>0.18377435162819236</v>
      </c>
      <c r="X161" s="101">
        <v>67.5</v>
      </c>
    </row>
    <row r="162" spans="1:24" s="101" customFormat="1" ht="12.75" hidden="1">
      <c r="A162" s="101">
        <v>1966</v>
      </c>
      <c r="B162" s="101">
        <v>106.27999877929688</v>
      </c>
      <c r="C162" s="101">
        <v>121.08000183105469</v>
      </c>
      <c r="D162" s="101">
        <v>8.63892650604248</v>
      </c>
      <c r="E162" s="101">
        <v>9.379837036132812</v>
      </c>
      <c r="F162" s="101">
        <v>16.266490632595733</v>
      </c>
      <c r="G162" s="101" t="s">
        <v>56</v>
      </c>
      <c r="H162" s="101">
        <v>6.004126601625202</v>
      </c>
      <c r="I162" s="101">
        <v>44.78412538092208</v>
      </c>
      <c r="J162" s="101" t="s">
        <v>62</v>
      </c>
      <c r="K162" s="101">
        <v>0.3755520027270974</v>
      </c>
      <c r="L162" s="101">
        <v>0.3042859033877546</v>
      </c>
      <c r="M162" s="101">
        <v>0.0889068423705096</v>
      </c>
      <c r="N162" s="101">
        <v>0.10418337560678188</v>
      </c>
      <c r="O162" s="101">
        <v>0.015082967271124155</v>
      </c>
      <c r="P162" s="101">
        <v>0.00872903748972016</v>
      </c>
      <c r="Q162" s="101">
        <v>0.0018358698604884745</v>
      </c>
      <c r="R162" s="101">
        <v>0.0016036534135805075</v>
      </c>
      <c r="S162" s="101">
        <v>0.0001978715153369062</v>
      </c>
      <c r="T162" s="101">
        <v>0.0001284535975114157</v>
      </c>
      <c r="U162" s="101">
        <v>4.014873126939912E-05</v>
      </c>
      <c r="V162" s="101">
        <v>5.951559745227309E-05</v>
      </c>
      <c r="W162" s="101">
        <v>1.2341935443908104E-05</v>
      </c>
      <c r="X162" s="101">
        <v>67.5</v>
      </c>
    </row>
    <row r="163" spans="1:24" s="101" customFormat="1" ht="12.75" hidden="1">
      <c r="A163" s="101">
        <v>1965</v>
      </c>
      <c r="B163" s="101">
        <v>116.04000091552734</v>
      </c>
      <c r="C163" s="101">
        <v>123.83999633789062</v>
      </c>
      <c r="D163" s="101">
        <v>8.663412094116211</v>
      </c>
      <c r="E163" s="101">
        <v>9.384050369262695</v>
      </c>
      <c r="F163" s="101">
        <v>19.32715741327398</v>
      </c>
      <c r="G163" s="101" t="s">
        <v>57</v>
      </c>
      <c r="H163" s="101">
        <v>4.541989367233803</v>
      </c>
      <c r="I163" s="101">
        <v>53.08199028276115</v>
      </c>
      <c r="J163" s="101" t="s">
        <v>60</v>
      </c>
      <c r="K163" s="101">
        <v>-0.13455636071753937</v>
      </c>
      <c r="L163" s="101">
        <v>-0.0016546459208294057</v>
      </c>
      <c r="M163" s="101">
        <v>0.032795977753189216</v>
      </c>
      <c r="N163" s="101">
        <v>-0.0010774311797578534</v>
      </c>
      <c r="O163" s="101">
        <v>-0.005251765200201224</v>
      </c>
      <c r="P163" s="101">
        <v>-0.00018938407925318872</v>
      </c>
      <c r="Q163" s="101">
        <v>0.0007217964468572651</v>
      </c>
      <c r="R163" s="101">
        <v>-8.662556160023113E-05</v>
      </c>
      <c r="S163" s="101">
        <v>-5.6206650416932685E-05</v>
      </c>
      <c r="T163" s="101">
        <v>-1.3490540551133808E-05</v>
      </c>
      <c r="U163" s="101">
        <v>1.8660163547198558E-05</v>
      </c>
      <c r="V163" s="101">
        <v>-6.836276754194985E-06</v>
      </c>
      <c r="W163" s="101">
        <v>-3.108505701279906E-06</v>
      </c>
      <c r="X163" s="101">
        <v>67.5</v>
      </c>
    </row>
    <row r="164" spans="1:24" s="101" customFormat="1" ht="12.75" hidden="1">
      <c r="A164" s="101">
        <v>1967</v>
      </c>
      <c r="B164" s="101">
        <v>95.16000366210938</v>
      </c>
      <c r="C164" s="101">
        <v>110.86000061035156</v>
      </c>
      <c r="D164" s="101">
        <v>9.036813735961914</v>
      </c>
      <c r="E164" s="101">
        <v>9.4813232421875</v>
      </c>
      <c r="F164" s="101">
        <v>16.25665099840713</v>
      </c>
      <c r="G164" s="101" t="s">
        <v>58</v>
      </c>
      <c r="H164" s="101">
        <v>15.106393499631892</v>
      </c>
      <c r="I164" s="101">
        <v>42.76639716174127</v>
      </c>
      <c r="J164" s="101" t="s">
        <v>61</v>
      </c>
      <c r="K164" s="101">
        <v>0.3506192985886333</v>
      </c>
      <c r="L164" s="101">
        <v>-0.3042814045376066</v>
      </c>
      <c r="M164" s="101">
        <v>0.08263685898863145</v>
      </c>
      <c r="N164" s="101">
        <v>-0.10417780423332353</v>
      </c>
      <c r="O164" s="101">
        <v>0.014139125290616738</v>
      </c>
      <c r="P164" s="101">
        <v>-0.00872698282154064</v>
      </c>
      <c r="Q164" s="101">
        <v>0.0016880248913905855</v>
      </c>
      <c r="R164" s="101">
        <v>-0.0016013120504654486</v>
      </c>
      <c r="S164" s="101">
        <v>0.00018972071323561965</v>
      </c>
      <c r="T164" s="101">
        <v>-0.00012774322694085582</v>
      </c>
      <c r="U164" s="101">
        <v>3.554882443814744E-05</v>
      </c>
      <c r="V164" s="101">
        <v>-5.9121668280259715E-05</v>
      </c>
      <c r="W164" s="101">
        <v>1.1944059728865452E-05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1968</v>
      </c>
      <c r="B166" s="101">
        <v>112.14</v>
      </c>
      <c r="C166" s="101">
        <v>110.44</v>
      </c>
      <c r="D166" s="101">
        <v>9.364618723227</v>
      </c>
      <c r="E166" s="101">
        <v>9.628760298867665</v>
      </c>
      <c r="F166" s="101">
        <v>15.040405289304053</v>
      </c>
      <c r="G166" s="101" t="s">
        <v>59</v>
      </c>
      <c r="H166" s="101">
        <v>-6.430932651448813</v>
      </c>
      <c r="I166" s="101">
        <v>38.20906734855119</v>
      </c>
      <c r="J166" s="101" t="s">
        <v>73</v>
      </c>
      <c r="K166" s="101">
        <v>0.5291493877288369</v>
      </c>
      <c r="M166" s="101" t="s">
        <v>68</v>
      </c>
      <c r="N166" s="101">
        <v>0.39719225441233663</v>
      </c>
      <c r="X166" s="101">
        <v>67.5</v>
      </c>
    </row>
    <row r="167" spans="1:24" s="101" customFormat="1" ht="12.75" hidden="1">
      <c r="A167" s="101">
        <v>1966</v>
      </c>
      <c r="B167" s="101">
        <v>105.44000244140625</v>
      </c>
      <c r="C167" s="101">
        <v>108.73999786376953</v>
      </c>
      <c r="D167" s="101">
        <v>8.70583438873291</v>
      </c>
      <c r="E167" s="101">
        <v>9.159289360046387</v>
      </c>
      <c r="F167" s="101">
        <v>15.546498788918031</v>
      </c>
      <c r="G167" s="101" t="s">
        <v>56</v>
      </c>
      <c r="H167" s="101">
        <v>4.531425877146347</v>
      </c>
      <c r="I167" s="101">
        <v>42.4714283185526</v>
      </c>
      <c r="J167" s="101" t="s">
        <v>62</v>
      </c>
      <c r="K167" s="101">
        <v>0.4801643288924359</v>
      </c>
      <c r="L167" s="101">
        <v>0.531466307047115</v>
      </c>
      <c r="M167" s="101">
        <v>0.11367222715565425</v>
      </c>
      <c r="N167" s="101">
        <v>0.051021798876562684</v>
      </c>
      <c r="O167" s="101">
        <v>0.019284256975712434</v>
      </c>
      <c r="P167" s="101">
        <v>0.01524607995327473</v>
      </c>
      <c r="Q167" s="101">
        <v>0.002347314854489722</v>
      </c>
      <c r="R167" s="101">
        <v>0.0007853636083226692</v>
      </c>
      <c r="S167" s="101">
        <v>0.00025299120915840787</v>
      </c>
      <c r="T167" s="101">
        <v>0.00022434567819115765</v>
      </c>
      <c r="U167" s="101">
        <v>5.134672614073725E-05</v>
      </c>
      <c r="V167" s="101">
        <v>2.914941861675102E-05</v>
      </c>
      <c r="W167" s="101">
        <v>1.5776810026661645E-05</v>
      </c>
      <c r="X167" s="101">
        <v>67.5</v>
      </c>
    </row>
    <row r="168" spans="1:24" s="101" customFormat="1" ht="12.75" hidden="1">
      <c r="A168" s="101">
        <v>1965</v>
      </c>
      <c r="B168" s="101">
        <v>111.94000244140625</v>
      </c>
      <c r="C168" s="101">
        <v>116.04000091552734</v>
      </c>
      <c r="D168" s="101">
        <v>8.754776000976562</v>
      </c>
      <c r="E168" s="101">
        <v>9.678667068481445</v>
      </c>
      <c r="F168" s="101">
        <v>16.12231218591348</v>
      </c>
      <c r="G168" s="101" t="s">
        <v>57</v>
      </c>
      <c r="H168" s="101">
        <v>-0.6297622295803649</v>
      </c>
      <c r="I168" s="101">
        <v>43.810240211825885</v>
      </c>
      <c r="J168" s="101" t="s">
        <v>60</v>
      </c>
      <c r="K168" s="101">
        <v>-0.2214690769575416</v>
      </c>
      <c r="L168" s="101">
        <v>-0.0028913285431129876</v>
      </c>
      <c r="M168" s="101">
        <v>0.05357278224070216</v>
      </c>
      <c r="N168" s="101">
        <v>-0.0005276258912163544</v>
      </c>
      <c r="O168" s="101">
        <v>-0.008709391322474383</v>
      </c>
      <c r="P168" s="101">
        <v>-0.00033082352653330025</v>
      </c>
      <c r="Q168" s="101">
        <v>0.0011602254034113484</v>
      </c>
      <c r="R168" s="101">
        <v>-4.243518631983529E-05</v>
      </c>
      <c r="S168" s="101">
        <v>-9.876484706012486E-05</v>
      </c>
      <c r="T168" s="101">
        <v>-2.355864258823531E-05</v>
      </c>
      <c r="U168" s="101">
        <v>2.8840239909845423E-05</v>
      </c>
      <c r="V168" s="101">
        <v>-3.3505814894997116E-06</v>
      </c>
      <c r="W168" s="101">
        <v>-5.674232991416752E-06</v>
      </c>
      <c r="X168" s="101">
        <v>67.5</v>
      </c>
    </row>
    <row r="169" spans="1:24" s="101" customFormat="1" ht="12.75" hidden="1">
      <c r="A169" s="101">
        <v>1967</v>
      </c>
      <c r="B169" s="101">
        <v>88.04000091552734</v>
      </c>
      <c r="C169" s="101">
        <v>100.83999633789062</v>
      </c>
      <c r="D169" s="101">
        <v>8.818581581115723</v>
      </c>
      <c r="E169" s="101">
        <v>8.992583274841309</v>
      </c>
      <c r="F169" s="101">
        <v>13.404752563808927</v>
      </c>
      <c r="G169" s="101" t="s">
        <v>58</v>
      </c>
      <c r="H169" s="101">
        <v>15.585750454292338</v>
      </c>
      <c r="I169" s="101">
        <v>36.12575136981968</v>
      </c>
      <c r="J169" s="101" t="s">
        <v>61</v>
      </c>
      <c r="K169" s="101">
        <v>0.42603900137463685</v>
      </c>
      <c r="L169" s="101">
        <v>-0.5314584421622768</v>
      </c>
      <c r="M169" s="101">
        <v>0.1002563326155359</v>
      </c>
      <c r="N169" s="101">
        <v>-0.05101907066499086</v>
      </c>
      <c r="O169" s="101">
        <v>0.01720549534007439</v>
      </c>
      <c r="P169" s="101">
        <v>-0.015242490273440809</v>
      </c>
      <c r="Q169" s="101">
        <v>0.0020405303328760098</v>
      </c>
      <c r="R169" s="101">
        <v>-0.0007842163300005961</v>
      </c>
      <c r="S169" s="101">
        <v>0.0002329164161166478</v>
      </c>
      <c r="T169" s="101">
        <v>-0.00022310529729804772</v>
      </c>
      <c r="U169" s="101">
        <v>4.248207677732374E-05</v>
      </c>
      <c r="V169" s="101">
        <v>-2.895621193072072E-05</v>
      </c>
      <c r="W169" s="101">
        <v>1.4721100997428459E-05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1968</v>
      </c>
      <c r="B171" s="101">
        <v>83.28</v>
      </c>
      <c r="C171" s="101">
        <v>111.58</v>
      </c>
      <c r="D171" s="101">
        <v>9.332658335920138</v>
      </c>
      <c r="E171" s="101">
        <v>9.472067779051816</v>
      </c>
      <c r="F171" s="101">
        <v>10.263630488199496</v>
      </c>
      <c r="G171" s="101" t="s">
        <v>59</v>
      </c>
      <c r="H171" s="101">
        <v>10.351568205812839</v>
      </c>
      <c r="I171" s="101">
        <v>26.131568205812844</v>
      </c>
      <c r="J171" s="101" t="s">
        <v>73</v>
      </c>
      <c r="K171" s="101">
        <v>0.05420921872624336</v>
      </c>
      <c r="M171" s="101" t="s">
        <v>68</v>
      </c>
      <c r="N171" s="101">
        <v>0.058863451392503006</v>
      </c>
      <c r="X171" s="101">
        <v>67.5</v>
      </c>
    </row>
    <row r="172" spans="1:24" s="101" customFormat="1" ht="12.75" hidden="1">
      <c r="A172" s="101">
        <v>1966</v>
      </c>
      <c r="B172" s="101">
        <v>104.05999755859375</v>
      </c>
      <c r="C172" s="101">
        <v>101.66000366210938</v>
      </c>
      <c r="D172" s="101">
        <v>8.547109603881836</v>
      </c>
      <c r="E172" s="101">
        <v>9.124135971069336</v>
      </c>
      <c r="F172" s="101">
        <v>15.232283415226624</v>
      </c>
      <c r="G172" s="101" t="s">
        <v>56</v>
      </c>
      <c r="H172" s="101">
        <v>5.823345450861879</v>
      </c>
      <c r="I172" s="101">
        <v>42.38334300945563</v>
      </c>
      <c r="J172" s="101" t="s">
        <v>62</v>
      </c>
      <c r="K172" s="101">
        <v>0.084101236013302</v>
      </c>
      <c r="L172" s="101">
        <v>0.18333334503103785</v>
      </c>
      <c r="M172" s="101">
        <v>0.019909515249828293</v>
      </c>
      <c r="N172" s="101">
        <v>0.11439557883132156</v>
      </c>
      <c r="O172" s="101">
        <v>0.0033774819771459318</v>
      </c>
      <c r="P172" s="101">
        <v>0.005259166459713166</v>
      </c>
      <c r="Q172" s="101">
        <v>0.0004111905367811751</v>
      </c>
      <c r="R172" s="101">
        <v>0.0017608431710594934</v>
      </c>
      <c r="S172" s="101">
        <v>4.432494332451306E-05</v>
      </c>
      <c r="T172" s="101">
        <v>7.737645596400483E-05</v>
      </c>
      <c r="U172" s="101">
        <v>9.01294828315329E-06</v>
      </c>
      <c r="V172" s="101">
        <v>6.534530890491963E-05</v>
      </c>
      <c r="W172" s="101">
        <v>2.7614699164942415E-06</v>
      </c>
      <c r="X172" s="101">
        <v>67.5</v>
      </c>
    </row>
    <row r="173" spans="1:24" s="101" customFormat="1" ht="12.75" hidden="1">
      <c r="A173" s="101">
        <v>1965</v>
      </c>
      <c r="B173" s="101">
        <v>83.91999816894531</v>
      </c>
      <c r="C173" s="101">
        <v>97.91999816894531</v>
      </c>
      <c r="D173" s="101">
        <v>9.043318748474121</v>
      </c>
      <c r="E173" s="101">
        <v>9.827104568481445</v>
      </c>
      <c r="F173" s="101">
        <v>9.664100710483048</v>
      </c>
      <c r="G173" s="101" t="s">
        <v>57</v>
      </c>
      <c r="H173" s="101">
        <v>8.973067620701059</v>
      </c>
      <c r="I173" s="101">
        <v>25.39306578964637</v>
      </c>
      <c r="J173" s="101" t="s">
        <v>60</v>
      </c>
      <c r="K173" s="101">
        <v>0.05276584079563552</v>
      </c>
      <c r="L173" s="101">
        <v>0.0009987522370714732</v>
      </c>
      <c r="M173" s="101">
        <v>-0.012666625196121628</v>
      </c>
      <c r="N173" s="101">
        <v>-0.0011830620346367372</v>
      </c>
      <c r="O173" s="101">
        <v>0.002090611031209977</v>
      </c>
      <c r="P173" s="101">
        <v>0.00011417306122456216</v>
      </c>
      <c r="Q173" s="101">
        <v>-0.000269778661125875</v>
      </c>
      <c r="R173" s="101">
        <v>-9.509921213236585E-05</v>
      </c>
      <c r="S173" s="101">
        <v>2.5040907387422962E-05</v>
      </c>
      <c r="T173" s="101">
        <v>8.123100275219031E-06</v>
      </c>
      <c r="U173" s="101">
        <v>-6.4351757864668234E-06</v>
      </c>
      <c r="V173" s="101">
        <v>-7.5029174136706215E-06</v>
      </c>
      <c r="W173" s="101">
        <v>1.489241711507845E-06</v>
      </c>
      <c r="X173" s="101">
        <v>67.5</v>
      </c>
    </row>
    <row r="174" spans="1:24" s="101" customFormat="1" ht="12.75" hidden="1">
      <c r="A174" s="101">
        <v>1967</v>
      </c>
      <c r="B174" s="101">
        <v>92.62000274658203</v>
      </c>
      <c r="C174" s="101">
        <v>104.72000122070312</v>
      </c>
      <c r="D174" s="101">
        <v>8.8331937789917</v>
      </c>
      <c r="E174" s="101">
        <v>9.084900856018066</v>
      </c>
      <c r="F174" s="101">
        <v>10.867866386657772</v>
      </c>
      <c r="G174" s="101" t="s">
        <v>58</v>
      </c>
      <c r="H174" s="101">
        <v>4.126035388828747</v>
      </c>
      <c r="I174" s="101">
        <v>29.246038135410778</v>
      </c>
      <c r="J174" s="101" t="s">
        <v>61</v>
      </c>
      <c r="K174" s="101">
        <v>-0.06548880777732002</v>
      </c>
      <c r="L174" s="101">
        <v>0.1833306245400329</v>
      </c>
      <c r="M174" s="101">
        <v>-0.015360514432274788</v>
      </c>
      <c r="N174" s="101">
        <v>-0.11438946114207947</v>
      </c>
      <c r="O174" s="101">
        <v>-0.0026526835510721496</v>
      </c>
      <c r="P174" s="101">
        <v>0.005257927002447117</v>
      </c>
      <c r="Q174" s="101">
        <v>-0.0003103177912068872</v>
      </c>
      <c r="R174" s="101">
        <v>-0.001758273247512643</v>
      </c>
      <c r="S174" s="101">
        <v>-3.657394643644299E-05</v>
      </c>
      <c r="T174" s="101">
        <v>7.69488867981098E-05</v>
      </c>
      <c r="U174" s="101">
        <v>-6.310447634840727E-06</v>
      </c>
      <c r="V174" s="101">
        <v>-6.491313908726805E-05</v>
      </c>
      <c r="W174" s="101">
        <v>-2.3254838688771627E-06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1968</v>
      </c>
      <c r="B176" s="101">
        <v>95.1</v>
      </c>
      <c r="C176" s="101">
        <v>104.4</v>
      </c>
      <c r="D176" s="101">
        <v>9.154105035925284</v>
      </c>
      <c r="E176" s="101">
        <v>9.541455898785657</v>
      </c>
      <c r="F176" s="101">
        <v>13.527055907217497</v>
      </c>
      <c r="G176" s="101" t="s">
        <v>59</v>
      </c>
      <c r="H176" s="101">
        <v>7.529600493530658</v>
      </c>
      <c r="I176" s="101">
        <v>35.12960049353065</v>
      </c>
      <c r="J176" s="101" t="s">
        <v>73</v>
      </c>
      <c r="K176" s="101">
        <v>0.11433933402857409</v>
      </c>
      <c r="M176" s="101" t="s">
        <v>68</v>
      </c>
      <c r="N176" s="101">
        <v>0.09945806522618732</v>
      </c>
      <c r="X176" s="101">
        <v>67.5</v>
      </c>
    </row>
    <row r="177" spans="1:24" s="101" customFormat="1" ht="12.75" hidden="1">
      <c r="A177" s="101">
        <v>1966</v>
      </c>
      <c r="B177" s="101">
        <v>114.4800033569336</v>
      </c>
      <c r="C177" s="101">
        <v>101.27999877929688</v>
      </c>
      <c r="D177" s="101">
        <v>8.591239929199219</v>
      </c>
      <c r="E177" s="101">
        <v>9.102477073669434</v>
      </c>
      <c r="F177" s="101">
        <v>15.940943776195406</v>
      </c>
      <c r="G177" s="101" t="s">
        <v>56</v>
      </c>
      <c r="H177" s="101">
        <v>-2.8333389458142904</v>
      </c>
      <c r="I177" s="101">
        <v>44.14666441111931</v>
      </c>
      <c r="J177" s="101" t="s">
        <v>62</v>
      </c>
      <c r="K177" s="101">
        <v>0.14536454351084133</v>
      </c>
      <c r="L177" s="101">
        <v>0.30084858734915043</v>
      </c>
      <c r="M177" s="101">
        <v>0.03441306949440859</v>
      </c>
      <c r="N177" s="101">
        <v>0.03748231392969982</v>
      </c>
      <c r="O177" s="101">
        <v>0.005838130993717641</v>
      </c>
      <c r="P177" s="101">
        <v>0.008630382338164542</v>
      </c>
      <c r="Q177" s="101">
        <v>0.0007106016531182491</v>
      </c>
      <c r="R177" s="101">
        <v>0.0005769331020922588</v>
      </c>
      <c r="S177" s="101">
        <v>7.661389721522999E-05</v>
      </c>
      <c r="T177" s="101">
        <v>0.00012699264978617753</v>
      </c>
      <c r="U177" s="101">
        <v>1.5542449873600582E-05</v>
      </c>
      <c r="V177" s="101">
        <v>2.1409270252428236E-05</v>
      </c>
      <c r="W177" s="101">
        <v>4.7816814145110455E-06</v>
      </c>
      <c r="X177" s="101">
        <v>67.5</v>
      </c>
    </row>
    <row r="178" spans="1:24" s="101" customFormat="1" ht="12.75" hidden="1">
      <c r="A178" s="101">
        <v>1965</v>
      </c>
      <c r="B178" s="101">
        <v>91.5</v>
      </c>
      <c r="C178" s="101">
        <v>98.4000015258789</v>
      </c>
      <c r="D178" s="101">
        <v>9.055594444274902</v>
      </c>
      <c r="E178" s="101">
        <v>9.72044563293457</v>
      </c>
      <c r="F178" s="101">
        <v>11.032532414480592</v>
      </c>
      <c r="G178" s="101" t="s">
        <v>57</v>
      </c>
      <c r="H178" s="101">
        <v>4.95864880430765</v>
      </c>
      <c r="I178" s="101">
        <v>28.95864880430765</v>
      </c>
      <c r="J178" s="101" t="s">
        <v>60</v>
      </c>
      <c r="K178" s="101">
        <v>0.09929791732494574</v>
      </c>
      <c r="L178" s="101">
        <v>0.0016372812277207585</v>
      </c>
      <c r="M178" s="101">
        <v>-0.023220096931661497</v>
      </c>
      <c r="N178" s="101">
        <v>-0.00038770933221280807</v>
      </c>
      <c r="O178" s="101">
        <v>0.004033648825693035</v>
      </c>
      <c r="P178" s="101">
        <v>0.00018728120881150303</v>
      </c>
      <c r="Q178" s="101">
        <v>-0.0004655550128316109</v>
      </c>
      <c r="R178" s="101">
        <v>-3.115770730677187E-05</v>
      </c>
      <c r="S178" s="101">
        <v>5.655282868954806E-05</v>
      </c>
      <c r="T178" s="101">
        <v>1.3333957518162889E-05</v>
      </c>
      <c r="U178" s="101">
        <v>-9.229202420764404E-06</v>
      </c>
      <c r="V178" s="101">
        <v>-2.4569215152386587E-06</v>
      </c>
      <c r="W178" s="101">
        <v>3.634738143826619E-06</v>
      </c>
      <c r="X178" s="101">
        <v>67.5</v>
      </c>
    </row>
    <row r="179" spans="1:24" s="101" customFormat="1" ht="12.75" hidden="1">
      <c r="A179" s="101">
        <v>1967</v>
      </c>
      <c r="B179" s="101">
        <v>100.94000244140625</v>
      </c>
      <c r="C179" s="101">
        <v>109.94000244140625</v>
      </c>
      <c r="D179" s="101">
        <v>9.018423080444336</v>
      </c>
      <c r="E179" s="101">
        <v>9.21733283996582</v>
      </c>
      <c r="F179" s="101">
        <v>12.658560787475116</v>
      </c>
      <c r="G179" s="101" t="s">
        <v>58</v>
      </c>
      <c r="H179" s="101">
        <v>-0.06308556828506084</v>
      </c>
      <c r="I179" s="101">
        <v>33.376916873121196</v>
      </c>
      <c r="J179" s="101" t="s">
        <v>61</v>
      </c>
      <c r="K179" s="101">
        <v>0.10616390217509679</v>
      </c>
      <c r="L179" s="101">
        <v>0.3008441321019254</v>
      </c>
      <c r="M179" s="101">
        <v>0.025398552134152038</v>
      </c>
      <c r="N179" s="101">
        <v>-0.037480308683337765</v>
      </c>
      <c r="O179" s="101">
        <v>0.004220598375916824</v>
      </c>
      <c r="P179" s="101">
        <v>0.00862835007702681</v>
      </c>
      <c r="Q179" s="101">
        <v>0.0005368549519579259</v>
      </c>
      <c r="R179" s="101">
        <v>-0.0005760911399814982</v>
      </c>
      <c r="S179" s="101">
        <v>5.168623427680193E-05</v>
      </c>
      <c r="T179" s="101">
        <v>0.00012629069117167172</v>
      </c>
      <c r="U179" s="101">
        <v>1.2505581583834604E-05</v>
      </c>
      <c r="V179" s="101">
        <v>-2.1267825215791714E-05</v>
      </c>
      <c r="W179" s="101">
        <v>3.1069528119513147E-06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1968</v>
      </c>
      <c r="B181" s="101">
        <v>99.88</v>
      </c>
      <c r="C181" s="101">
        <v>97.78</v>
      </c>
      <c r="D181" s="101">
        <v>9.165118738910715</v>
      </c>
      <c r="E181" s="101">
        <v>9.49585938644452</v>
      </c>
      <c r="F181" s="101">
        <v>15.480142482901236</v>
      </c>
      <c r="G181" s="101" t="s">
        <v>59</v>
      </c>
      <c r="H181" s="101">
        <v>7.781505903749483</v>
      </c>
      <c r="I181" s="101">
        <v>40.16150590374948</v>
      </c>
      <c r="J181" s="101" t="s">
        <v>73</v>
      </c>
      <c r="K181" s="101">
        <v>0.2922949257252655</v>
      </c>
      <c r="M181" s="101" t="s">
        <v>68</v>
      </c>
      <c r="N181" s="101">
        <v>0.18418866290102281</v>
      </c>
      <c r="X181" s="101">
        <v>67.5</v>
      </c>
    </row>
    <row r="182" spans="1:24" s="101" customFormat="1" ht="12.75" hidden="1">
      <c r="A182" s="101">
        <v>1966</v>
      </c>
      <c r="B182" s="101">
        <v>108.58000183105469</v>
      </c>
      <c r="C182" s="101">
        <v>111.27999877929688</v>
      </c>
      <c r="D182" s="101">
        <v>8.666366577148438</v>
      </c>
      <c r="E182" s="101">
        <v>9.089022636413574</v>
      </c>
      <c r="F182" s="101">
        <v>13.596251960348301</v>
      </c>
      <c r="G182" s="101" t="s">
        <v>56</v>
      </c>
      <c r="H182" s="101">
        <v>-3.762363337358437</v>
      </c>
      <c r="I182" s="101">
        <v>37.31763849369625</v>
      </c>
      <c r="J182" s="101" t="s">
        <v>62</v>
      </c>
      <c r="K182" s="101">
        <v>0.4643240319186266</v>
      </c>
      <c r="L182" s="101">
        <v>0.23944442967103086</v>
      </c>
      <c r="M182" s="101">
        <v>0.10992247323013682</v>
      </c>
      <c r="N182" s="101">
        <v>0.0829441606127385</v>
      </c>
      <c r="O182" s="101">
        <v>0.018648358964997284</v>
      </c>
      <c r="P182" s="101">
        <v>0.006868902106361509</v>
      </c>
      <c r="Q182" s="101">
        <v>0.0022698516669347746</v>
      </c>
      <c r="R182" s="101">
        <v>0.0012766947166305315</v>
      </c>
      <c r="S182" s="101">
        <v>0.0002446762069527839</v>
      </c>
      <c r="T182" s="101">
        <v>0.00010106871496183571</v>
      </c>
      <c r="U182" s="101">
        <v>4.963501688382645E-05</v>
      </c>
      <c r="V182" s="101">
        <v>4.737827188015076E-05</v>
      </c>
      <c r="W182" s="101">
        <v>1.526230995481638E-05</v>
      </c>
      <c r="X182" s="101">
        <v>67.5</v>
      </c>
    </row>
    <row r="183" spans="1:24" s="101" customFormat="1" ht="12.75" hidden="1">
      <c r="A183" s="101">
        <v>1965</v>
      </c>
      <c r="B183" s="101">
        <v>94</v>
      </c>
      <c r="C183" s="101">
        <v>104.19999694824219</v>
      </c>
      <c r="D183" s="101">
        <v>8.92175006866455</v>
      </c>
      <c r="E183" s="101">
        <v>9.653481483459473</v>
      </c>
      <c r="F183" s="101">
        <v>13.305909482735883</v>
      </c>
      <c r="G183" s="101" t="s">
        <v>57</v>
      </c>
      <c r="H183" s="101">
        <v>8.953591256109227</v>
      </c>
      <c r="I183" s="101">
        <v>35.45359125610923</v>
      </c>
      <c r="J183" s="101" t="s">
        <v>60</v>
      </c>
      <c r="K183" s="101">
        <v>-0.043282597457624784</v>
      </c>
      <c r="L183" s="101">
        <v>0.0013035177993480735</v>
      </c>
      <c r="M183" s="101">
        <v>0.011490088676384156</v>
      </c>
      <c r="N183" s="101">
        <v>-0.0008579554353093755</v>
      </c>
      <c r="O183" s="101">
        <v>-0.0015380206272317864</v>
      </c>
      <c r="P183" s="101">
        <v>0.00014907480706741031</v>
      </c>
      <c r="Q183" s="101">
        <v>0.00029644560599313404</v>
      </c>
      <c r="R183" s="101">
        <v>-6.896513735433818E-05</v>
      </c>
      <c r="S183" s="101">
        <v>-3.6464820189877145E-06</v>
      </c>
      <c r="T183" s="101">
        <v>1.0612914310279524E-05</v>
      </c>
      <c r="U183" s="101">
        <v>1.0352071702747687E-05</v>
      </c>
      <c r="V183" s="101">
        <v>-5.440971539057395E-06</v>
      </c>
      <c r="W183" s="101">
        <v>2.8439290100361853E-07</v>
      </c>
      <c r="X183" s="101">
        <v>67.5</v>
      </c>
    </row>
    <row r="184" spans="1:24" s="101" customFormat="1" ht="12.75" hidden="1">
      <c r="A184" s="101">
        <v>1967</v>
      </c>
      <c r="B184" s="101">
        <v>90.5999984741211</v>
      </c>
      <c r="C184" s="101">
        <v>115.5999984741211</v>
      </c>
      <c r="D184" s="101">
        <v>8.753820419311523</v>
      </c>
      <c r="E184" s="101">
        <v>9.135468482971191</v>
      </c>
      <c r="F184" s="101">
        <v>11.54704491228861</v>
      </c>
      <c r="G184" s="101" t="s">
        <v>58</v>
      </c>
      <c r="H184" s="101">
        <v>8.252837035176384</v>
      </c>
      <c r="I184" s="101">
        <v>31.352835509297474</v>
      </c>
      <c r="J184" s="101" t="s">
        <v>61</v>
      </c>
      <c r="K184" s="101">
        <v>0.4623023073428154</v>
      </c>
      <c r="L184" s="101">
        <v>0.23944088151740509</v>
      </c>
      <c r="M184" s="101">
        <v>0.10932029995951792</v>
      </c>
      <c r="N184" s="101">
        <v>-0.08293972324660111</v>
      </c>
      <c r="O184" s="101">
        <v>0.018584826731438853</v>
      </c>
      <c r="P184" s="101">
        <v>0.006867284241144776</v>
      </c>
      <c r="Q184" s="101">
        <v>0.00225041031649207</v>
      </c>
      <c r="R184" s="101">
        <v>-0.001274830659068886</v>
      </c>
      <c r="S184" s="101">
        <v>0.0002446490331427589</v>
      </c>
      <c r="T184" s="101">
        <v>0.00010050995569534123</v>
      </c>
      <c r="U184" s="101">
        <v>4.854348063869038E-05</v>
      </c>
      <c r="V184" s="101">
        <v>-4.7064811431266256E-05</v>
      </c>
      <c r="W184" s="101">
        <v>1.5259660082542662E-05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1968</v>
      </c>
      <c r="B186" s="101">
        <v>108.86</v>
      </c>
      <c r="C186" s="101">
        <v>105.66</v>
      </c>
      <c r="D186" s="101">
        <v>8.874356128260672</v>
      </c>
      <c r="E186" s="101">
        <v>9.372332350648517</v>
      </c>
      <c r="F186" s="101">
        <v>14.944402981007759</v>
      </c>
      <c r="G186" s="101" t="s">
        <v>59</v>
      </c>
      <c r="H186" s="101">
        <v>-1.3029619056220412</v>
      </c>
      <c r="I186" s="101">
        <v>40.05703809437796</v>
      </c>
      <c r="J186" s="101" t="s">
        <v>73</v>
      </c>
      <c r="K186" s="101">
        <v>0.368731396023098</v>
      </c>
      <c r="M186" s="101" t="s">
        <v>68</v>
      </c>
      <c r="N186" s="101">
        <v>0.20809823531508992</v>
      </c>
      <c r="X186" s="101">
        <v>67.5</v>
      </c>
    </row>
    <row r="187" spans="1:24" s="101" customFormat="1" ht="12.75" hidden="1">
      <c r="A187" s="101">
        <v>1966</v>
      </c>
      <c r="B187" s="101">
        <v>112</v>
      </c>
      <c r="C187" s="101">
        <v>116.0999984741211</v>
      </c>
      <c r="D187" s="101">
        <v>8.868104934692383</v>
      </c>
      <c r="E187" s="101">
        <v>9.344568252563477</v>
      </c>
      <c r="F187" s="101">
        <v>15.834359129115784</v>
      </c>
      <c r="G187" s="101" t="s">
        <v>56</v>
      </c>
      <c r="H187" s="101">
        <v>-2.0219952339533904</v>
      </c>
      <c r="I187" s="101">
        <v>42.47800476604661</v>
      </c>
      <c r="J187" s="101" t="s">
        <v>62</v>
      </c>
      <c r="K187" s="101">
        <v>0.5593839185566606</v>
      </c>
      <c r="L187" s="101">
        <v>0.18977268409350037</v>
      </c>
      <c r="M187" s="101">
        <v>0.1324264944804206</v>
      </c>
      <c r="N187" s="101">
        <v>0.04157206910573865</v>
      </c>
      <c r="O187" s="101">
        <v>0.022465993507037253</v>
      </c>
      <c r="P187" s="101">
        <v>0.005443946723058635</v>
      </c>
      <c r="Q187" s="101">
        <v>0.0027345999751693007</v>
      </c>
      <c r="R187" s="101">
        <v>0.0006398865180259137</v>
      </c>
      <c r="S187" s="101">
        <v>0.0002947486994109071</v>
      </c>
      <c r="T187" s="101">
        <v>8.010656913745478E-05</v>
      </c>
      <c r="U187" s="101">
        <v>5.981165079795989E-05</v>
      </c>
      <c r="V187" s="101">
        <v>2.374908558883335E-05</v>
      </c>
      <c r="W187" s="101">
        <v>1.8381075464001905E-05</v>
      </c>
      <c r="X187" s="101">
        <v>67.5</v>
      </c>
    </row>
    <row r="188" spans="1:24" s="101" customFormat="1" ht="12.75" hidden="1">
      <c r="A188" s="101">
        <v>1965</v>
      </c>
      <c r="B188" s="101">
        <v>117.68000030517578</v>
      </c>
      <c r="C188" s="101">
        <v>113.68000030517578</v>
      </c>
      <c r="D188" s="101">
        <v>8.424201965332031</v>
      </c>
      <c r="E188" s="101">
        <v>9.221211433410645</v>
      </c>
      <c r="F188" s="101">
        <v>18.391417683973454</v>
      </c>
      <c r="G188" s="101" t="s">
        <v>57</v>
      </c>
      <c r="H188" s="101">
        <v>1.7698807352815606</v>
      </c>
      <c r="I188" s="101">
        <v>51.94988104045735</v>
      </c>
      <c r="J188" s="101" t="s">
        <v>60</v>
      </c>
      <c r="K188" s="101">
        <v>-0.11605983991918006</v>
      </c>
      <c r="L188" s="101">
        <v>-0.0010323128223230595</v>
      </c>
      <c r="M188" s="101">
        <v>0.028946259113852738</v>
      </c>
      <c r="N188" s="101">
        <v>-0.0004299979881372864</v>
      </c>
      <c r="O188" s="101">
        <v>-0.004423816540003514</v>
      </c>
      <c r="P188" s="101">
        <v>-0.00011813614299546602</v>
      </c>
      <c r="Q188" s="101">
        <v>0.0006675650368493974</v>
      </c>
      <c r="R188" s="101">
        <v>-3.457574617207327E-05</v>
      </c>
      <c r="S188" s="101">
        <v>-3.839032206977407E-05</v>
      </c>
      <c r="T188" s="101">
        <v>-8.412644628697213E-06</v>
      </c>
      <c r="U188" s="101">
        <v>1.915299501463657E-05</v>
      </c>
      <c r="V188" s="101">
        <v>-2.7287949185723372E-06</v>
      </c>
      <c r="W188" s="101">
        <v>-1.7865107515293699E-06</v>
      </c>
      <c r="X188" s="101">
        <v>67.5</v>
      </c>
    </row>
    <row r="189" spans="1:24" s="101" customFormat="1" ht="12.75" hidden="1">
      <c r="A189" s="101">
        <v>1967</v>
      </c>
      <c r="B189" s="101">
        <v>90.36000061035156</v>
      </c>
      <c r="C189" s="101">
        <v>104.86000061035156</v>
      </c>
      <c r="D189" s="101">
        <v>8.931807518005371</v>
      </c>
      <c r="E189" s="101">
        <v>9.192793846130371</v>
      </c>
      <c r="F189" s="101">
        <v>13.172567789375517</v>
      </c>
      <c r="G189" s="101" t="s">
        <v>58</v>
      </c>
      <c r="H189" s="101">
        <v>12.193411895367092</v>
      </c>
      <c r="I189" s="101">
        <v>35.053412505718654</v>
      </c>
      <c r="J189" s="101" t="s">
        <v>61</v>
      </c>
      <c r="K189" s="101">
        <v>0.547211551319724</v>
      </c>
      <c r="L189" s="101">
        <v>-0.18976987631942102</v>
      </c>
      <c r="M189" s="101">
        <v>0.12922418706916505</v>
      </c>
      <c r="N189" s="101">
        <v>-0.041569845218168755</v>
      </c>
      <c r="O189" s="101">
        <v>0.022026137007624177</v>
      </c>
      <c r="P189" s="101">
        <v>-0.005442664767852142</v>
      </c>
      <c r="Q189" s="101">
        <v>0.0026518661251602057</v>
      </c>
      <c r="R189" s="101">
        <v>-0.0006389516990571136</v>
      </c>
      <c r="S189" s="101">
        <v>0.0002922378808022675</v>
      </c>
      <c r="T189" s="101">
        <v>-7.966360416981568E-05</v>
      </c>
      <c r="U189" s="101">
        <v>5.6662124502584634E-05</v>
      </c>
      <c r="V189" s="101">
        <v>-2.359179400974215E-05</v>
      </c>
      <c r="W189" s="101">
        <v>1.829405134320998E-05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9.664100710483048</v>
      </c>
      <c r="G190" s="102"/>
      <c r="H190" s="102"/>
      <c r="I190" s="115"/>
      <c r="J190" s="115" t="s">
        <v>158</v>
      </c>
      <c r="K190" s="102">
        <f>AVERAGE(K188,K183,K178,K173,K168,K163)</f>
        <v>-0.06055068615521742</v>
      </c>
      <c r="L190" s="102">
        <f>AVERAGE(L188,L183,L178,L173,L168,L163)</f>
        <v>-0.0002731226703541913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19.32715741327398</v>
      </c>
      <c r="G191" s="102"/>
      <c r="H191" s="102"/>
      <c r="I191" s="115"/>
      <c r="J191" s="115" t="s">
        <v>159</v>
      </c>
      <c r="K191" s="102">
        <f>AVERAGE(K189,K184,K179,K174,K169,K164)</f>
        <v>0.3044745421705977</v>
      </c>
      <c r="L191" s="102">
        <f>AVERAGE(L189,L184,L179,L174,L169,L164)</f>
        <v>-0.05031568080999017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0.037844178847010884</v>
      </c>
      <c r="L192" s="102">
        <f>ABS(L190/$H$33)</f>
        <v>0.0007586740843171981</v>
      </c>
      <c r="M192" s="115" t="s">
        <v>111</v>
      </c>
      <c r="N192" s="102">
        <f>K192+L192+L193+K193</f>
        <v>0.2430470523981388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0.17299689896056689</v>
      </c>
      <c r="L193" s="102">
        <f>ABS(L191/$H$34)</f>
        <v>0.03144730050624385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1968</v>
      </c>
      <c r="B196" s="101">
        <v>111.34</v>
      </c>
      <c r="C196" s="101">
        <v>114.84</v>
      </c>
      <c r="D196" s="101">
        <v>8.953771894664103</v>
      </c>
      <c r="E196" s="101">
        <v>9.362957091843272</v>
      </c>
      <c r="F196" s="101">
        <v>18.75565626496377</v>
      </c>
      <c r="G196" s="101" t="s">
        <v>59</v>
      </c>
      <c r="H196" s="101">
        <v>5.9920360468700125</v>
      </c>
      <c r="I196" s="101">
        <v>49.832036046870016</v>
      </c>
      <c r="J196" s="101" t="s">
        <v>73</v>
      </c>
      <c r="K196" s="101">
        <v>0.2478507398116733</v>
      </c>
      <c r="M196" s="101" t="s">
        <v>68</v>
      </c>
      <c r="N196" s="101">
        <v>0.18157373855854347</v>
      </c>
      <c r="X196" s="101">
        <v>67.5</v>
      </c>
    </row>
    <row r="197" spans="1:24" s="101" customFormat="1" ht="12.75" hidden="1">
      <c r="A197" s="101">
        <v>1965</v>
      </c>
      <c r="B197" s="101">
        <v>116.04000091552734</v>
      </c>
      <c r="C197" s="101">
        <v>123.83999633789062</v>
      </c>
      <c r="D197" s="101">
        <v>8.663412094116211</v>
      </c>
      <c r="E197" s="101">
        <v>9.384050369262695</v>
      </c>
      <c r="F197" s="101">
        <v>18.132768355323748</v>
      </c>
      <c r="G197" s="101" t="s">
        <v>56</v>
      </c>
      <c r="H197" s="101">
        <v>1.261602758264246</v>
      </c>
      <c r="I197" s="101">
        <v>49.8016036737916</v>
      </c>
      <c r="J197" s="101" t="s">
        <v>62</v>
      </c>
      <c r="K197" s="101">
        <v>0.36827028802106887</v>
      </c>
      <c r="L197" s="101">
        <v>0.30587025100498405</v>
      </c>
      <c r="M197" s="101">
        <v>0.0871832432901867</v>
      </c>
      <c r="N197" s="101">
        <v>0.1037718839722526</v>
      </c>
      <c r="O197" s="101">
        <v>0.014790546491700137</v>
      </c>
      <c r="P197" s="101">
        <v>0.008774406987478181</v>
      </c>
      <c r="Q197" s="101">
        <v>0.0018003222742897795</v>
      </c>
      <c r="R197" s="101">
        <v>0.0015972933883950419</v>
      </c>
      <c r="S197" s="101">
        <v>0.00019402557978596952</v>
      </c>
      <c r="T197" s="101">
        <v>0.00012909278797044663</v>
      </c>
      <c r="U197" s="101">
        <v>3.935469932013308E-05</v>
      </c>
      <c r="V197" s="101">
        <v>5.9270807934115226E-05</v>
      </c>
      <c r="W197" s="101">
        <v>1.2095217266656113E-05</v>
      </c>
      <c r="X197" s="101">
        <v>67.5</v>
      </c>
    </row>
    <row r="198" spans="1:24" s="101" customFormat="1" ht="12.75" hidden="1">
      <c r="A198" s="101">
        <v>1967</v>
      </c>
      <c r="B198" s="101">
        <v>95.16000366210938</v>
      </c>
      <c r="C198" s="101">
        <v>110.86000061035156</v>
      </c>
      <c r="D198" s="101">
        <v>9.036813735961914</v>
      </c>
      <c r="E198" s="101">
        <v>9.4813232421875</v>
      </c>
      <c r="F198" s="101">
        <v>16.25665099840713</v>
      </c>
      <c r="G198" s="101" t="s">
        <v>57</v>
      </c>
      <c r="H198" s="101">
        <v>15.106393499631892</v>
      </c>
      <c r="I198" s="101">
        <v>42.76639716174127</v>
      </c>
      <c r="J198" s="101" t="s">
        <v>60</v>
      </c>
      <c r="K198" s="101">
        <v>-0.3501156024507209</v>
      </c>
      <c r="L198" s="101">
        <v>0.0016652235406954454</v>
      </c>
      <c r="M198" s="101">
        <v>0.08318739245942838</v>
      </c>
      <c r="N198" s="101">
        <v>-0.0010734326627913134</v>
      </c>
      <c r="O198" s="101">
        <v>-0.014011049029458933</v>
      </c>
      <c r="P198" s="101">
        <v>0.00019050158581738872</v>
      </c>
      <c r="Q198" s="101">
        <v>0.0017313805112818958</v>
      </c>
      <c r="R198" s="101">
        <v>-8.628880558598264E-05</v>
      </c>
      <c r="S198" s="101">
        <v>-0.0001791764937169062</v>
      </c>
      <c r="T198" s="101">
        <v>1.3564103317945265E-05</v>
      </c>
      <c r="U198" s="101">
        <v>3.8585037971904074E-05</v>
      </c>
      <c r="V198" s="101">
        <v>-6.810931948778442E-06</v>
      </c>
      <c r="W198" s="101">
        <v>-1.1005804217511284E-05</v>
      </c>
      <c r="X198" s="101">
        <v>67.5</v>
      </c>
    </row>
    <row r="199" spans="1:24" s="101" customFormat="1" ht="12.75" hidden="1">
      <c r="A199" s="101">
        <v>1966</v>
      </c>
      <c r="B199" s="101">
        <v>106.27999877929688</v>
      </c>
      <c r="C199" s="101">
        <v>121.08000183105469</v>
      </c>
      <c r="D199" s="101">
        <v>8.63892650604248</v>
      </c>
      <c r="E199" s="101">
        <v>9.379837036132812</v>
      </c>
      <c r="F199" s="101">
        <v>15.60951360252214</v>
      </c>
      <c r="G199" s="101" t="s">
        <v>58</v>
      </c>
      <c r="H199" s="101">
        <v>4.195368809194925</v>
      </c>
      <c r="I199" s="101">
        <v>42.9753675884918</v>
      </c>
      <c r="J199" s="101" t="s">
        <v>61</v>
      </c>
      <c r="K199" s="101">
        <v>0.11420188246999162</v>
      </c>
      <c r="L199" s="101">
        <v>0.3058657180535463</v>
      </c>
      <c r="M199" s="101">
        <v>0.02609167772292391</v>
      </c>
      <c r="N199" s="101">
        <v>-0.10376633194571883</v>
      </c>
      <c r="O199" s="101">
        <v>0.0047382244160910246</v>
      </c>
      <c r="P199" s="101">
        <v>0.008772338749028503</v>
      </c>
      <c r="Q199" s="101">
        <v>0.0004934387666744124</v>
      </c>
      <c r="R199" s="101">
        <v>-0.0015949609432964367</v>
      </c>
      <c r="S199" s="101">
        <v>7.444266055560547E-05</v>
      </c>
      <c r="T199" s="101">
        <v>0.00012837820300644028</v>
      </c>
      <c r="U199" s="101">
        <v>7.745140623952803E-06</v>
      </c>
      <c r="V199" s="101">
        <v>-5.887817829342112E-05</v>
      </c>
      <c r="W199" s="101">
        <v>5.016627777045751E-06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1968</v>
      </c>
      <c r="B201" s="101">
        <v>112.14</v>
      </c>
      <c r="C201" s="101">
        <v>110.44</v>
      </c>
      <c r="D201" s="101">
        <v>9.364618723227</v>
      </c>
      <c r="E201" s="101">
        <v>9.628760298867665</v>
      </c>
      <c r="F201" s="101">
        <v>16.716512149012516</v>
      </c>
      <c r="G201" s="101" t="s">
        <v>59</v>
      </c>
      <c r="H201" s="101">
        <v>-2.172903784931961</v>
      </c>
      <c r="I201" s="101">
        <v>42.46709621506804</v>
      </c>
      <c r="J201" s="101" t="s">
        <v>73</v>
      </c>
      <c r="K201" s="101">
        <v>0.5834918458366508</v>
      </c>
      <c r="M201" s="101" t="s">
        <v>68</v>
      </c>
      <c r="N201" s="101">
        <v>0.33588592097744513</v>
      </c>
      <c r="X201" s="101">
        <v>67.5</v>
      </c>
    </row>
    <row r="202" spans="1:24" s="101" customFormat="1" ht="12.75" hidden="1">
      <c r="A202" s="101">
        <v>1965</v>
      </c>
      <c r="B202" s="101">
        <v>111.94000244140625</v>
      </c>
      <c r="C202" s="101">
        <v>116.04000091552734</v>
      </c>
      <c r="D202" s="101">
        <v>8.754776000976562</v>
      </c>
      <c r="E202" s="101">
        <v>9.678667068481445</v>
      </c>
      <c r="F202" s="101">
        <v>16.84294784064275</v>
      </c>
      <c r="G202" s="101" t="s">
        <v>56</v>
      </c>
      <c r="H202" s="101">
        <v>1.3284693674036276</v>
      </c>
      <c r="I202" s="101">
        <v>45.76847180880988</v>
      </c>
      <c r="J202" s="101" t="s">
        <v>62</v>
      </c>
      <c r="K202" s="101">
        <v>0.6930199668358838</v>
      </c>
      <c r="L202" s="101">
        <v>0.26992956014249847</v>
      </c>
      <c r="M202" s="101">
        <v>0.1640633603154311</v>
      </c>
      <c r="N202" s="101">
        <v>0.050887539642253905</v>
      </c>
      <c r="O202" s="101">
        <v>0.02783291375134267</v>
      </c>
      <c r="P202" s="101">
        <v>0.00774340539238424</v>
      </c>
      <c r="Q202" s="101">
        <v>0.003387918788779338</v>
      </c>
      <c r="R202" s="101">
        <v>0.0007832690329431842</v>
      </c>
      <c r="S202" s="101">
        <v>0.0003651425206117858</v>
      </c>
      <c r="T202" s="101">
        <v>0.00011391484647983376</v>
      </c>
      <c r="U202" s="101">
        <v>7.408565966021975E-05</v>
      </c>
      <c r="V202" s="101">
        <v>2.9057412644989E-05</v>
      </c>
      <c r="W202" s="101">
        <v>2.2763065804496928E-05</v>
      </c>
      <c r="X202" s="101">
        <v>67.5</v>
      </c>
    </row>
    <row r="203" spans="1:24" s="101" customFormat="1" ht="12.75" hidden="1">
      <c r="A203" s="101">
        <v>1967</v>
      </c>
      <c r="B203" s="101">
        <v>88.04000091552734</v>
      </c>
      <c r="C203" s="101">
        <v>100.83999633789062</v>
      </c>
      <c r="D203" s="101">
        <v>8.818581581115723</v>
      </c>
      <c r="E203" s="101">
        <v>8.992583274841309</v>
      </c>
      <c r="F203" s="101">
        <v>13.404752563808927</v>
      </c>
      <c r="G203" s="101" t="s">
        <v>57</v>
      </c>
      <c r="H203" s="101">
        <v>15.585750454292338</v>
      </c>
      <c r="I203" s="101">
        <v>36.12575136981968</v>
      </c>
      <c r="J203" s="101" t="s">
        <v>60</v>
      </c>
      <c r="K203" s="101">
        <v>-0.6834860055559966</v>
      </c>
      <c r="L203" s="101">
        <v>0.0014691309859455111</v>
      </c>
      <c r="M203" s="101">
        <v>0.16148752643352374</v>
      </c>
      <c r="N203" s="101">
        <v>-0.0005266066656182093</v>
      </c>
      <c r="O203" s="101">
        <v>-0.027498070579115703</v>
      </c>
      <c r="P203" s="101">
        <v>0.00016816911358580834</v>
      </c>
      <c r="Q203" s="101">
        <v>0.003317874141308949</v>
      </c>
      <c r="R203" s="101">
        <v>-4.2335139377814866E-05</v>
      </c>
      <c r="S203" s="101">
        <v>-0.0003637393945070013</v>
      </c>
      <c r="T203" s="101">
        <v>1.1979778987626434E-05</v>
      </c>
      <c r="U203" s="101">
        <v>7.113451162235009E-05</v>
      </c>
      <c r="V203" s="101">
        <v>-3.3461863226429005E-06</v>
      </c>
      <c r="W203" s="101">
        <v>-2.2729477455568583E-05</v>
      </c>
      <c r="X203" s="101">
        <v>67.5</v>
      </c>
    </row>
    <row r="204" spans="1:24" s="101" customFormat="1" ht="12.75" hidden="1">
      <c r="A204" s="101">
        <v>1966</v>
      </c>
      <c r="B204" s="101">
        <v>105.44000244140625</v>
      </c>
      <c r="C204" s="101">
        <v>108.73999786376953</v>
      </c>
      <c r="D204" s="101">
        <v>8.70583438873291</v>
      </c>
      <c r="E204" s="101">
        <v>9.159289360046387</v>
      </c>
      <c r="F204" s="101">
        <v>13.258511304294599</v>
      </c>
      <c r="G204" s="101" t="s">
        <v>58</v>
      </c>
      <c r="H204" s="101">
        <v>-1.71911952000751</v>
      </c>
      <c r="I204" s="101">
        <v>36.22088292139874</v>
      </c>
      <c r="J204" s="101" t="s">
        <v>61</v>
      </c>
      <c r="K204" s="101">
        <v>-0.11455808414214058</v>
      </c>
      <c r="L204" s="101">
        <v>0.2699255621330978</v>
      </c>
      <c r="M204" s="101">
        <v>-0.02895798688398316</v>
      </c>
      <c r="N204" s="101">
        <v>-0.050884814790482326</v>
      </c>
      <c r="O204" s="101">
        <v>-0.004304323676915009</v>
      </c>
      <c r="P204" s="101">
        <v>0.007741579052108238</v>
      </c>
      <c r="Q204" s="101">
        <v>-0.0006853502037626166</v>
      </c>
      <c r="R204" s="101">
        <v>-0.0007821241039257209</v>
      </c>
      <c r="S204" s="101">
        <v>-3.197988809249448E-05</v>
      </c>
      <c r="T204" s="101">
        <v>0.00011328317237759418</v>
      </c>
      <c r="U204" s="101">
        <v>-2.070184106642817E-05</v>
      </c>
      <c r="V204" s="101">
        <v>-2.886409996371486E-05</v>
      </c>
      <c r="W204" s="101">
        <v>-1.2361308250573336E-06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1968</v>
      </c>
      <c r="B206" s="101">
        <v>83.28</v>
      </c>
      <c r="C206" s="101">
        <v>111.58</v>
      </c>
      <c r="D206" s="101">
        <v>9.332658335920138</v>
      </c>
      <c r="E206" s="101">
        <v>9.472067779051816</v>
      </c>
      <c r="F206" s="101">
        <v>9.692811060983095</v>
      </c>
      <c r="G206" s="101" t="s">
        <v>59</v>
      </c>
      <c r="H206" s="101">
        <v>8.89824164532741</v>
      </c>
      <c r="I206" s="101">
        <v>24.67824164532741</v>
      </c>
      <c r="J206" s="101" t="s">
        <v>73</v>
      </c>
      <c r="K206" s="101">
        <v>0.31859172723852536</v>
      </c>
      <c r="M206" s="101" t="s">
        <v>68</v>
      </c>
      <c r="N206" s="101">
        <v>0.18226002555078877</v>
      </c>
      <c r="X206" s="101">
        <v>67.5</v>
      </c>
    </row>
    <row r="207" spans="1:24" s="101" customFormat="1" ht="12.75" hidden="1">
      <c r="A207" s="101">
        <v>1965</v>
      </c>
      <c r="B207" s="101">
        <v>83.91999816894531</v>
      </c>
      <c r="C207" s="101">
        <v>97.91999816894531</v>
      </c>
      <c r="D207" s="101">
        <v>9.043318748474121</v>
      </c>
      <c r="E207" s="101">
        <v>9.827104568481445</v>
      </c>
      <c r="F207" s="101">
        <v>11.772449569931082</v>
      </c>
      <c r="G207" s="101" t="s">
        <v>56</v>
      </c>
      <c r="H207" s="101">
        <v>14.5128941290709</v>
      </c>
      <c r="I207" s="101">
        <v>30.932892298016217</v>
      </c>
      <c r="J207" s="101" t="s">
        <v>62</v>
      </c>
      <c r="K207" s="101">
        <v>0.534737554399749</v>
      </c>
      <c r="L207" s="101">
        <v>0.05755715015262981</v>
      </c>
      <c r="M207" s="101">
        <v>0.12659157783269087</v>
      </c>
      <c r="N207" s="101">
        <v>0.11329304055006863</v>
      </c>
      <c r="O207" s="101">
        <v>0.021476014993657103</v>
      </c>
      <c r="P207" s="101">
        <v>0.001651277634279551</v>
      </c>
      <c r="Q207" s="101">
        <v>0.0026142103140397795</v>
      </c>
      <c r="R207" s="101">
        <v>0.0017439070149551119</v>
      </c>
      <c r="S207" s="101">
        <v>0.00028178031783619755</v>
      </c>
      <c r="T207" s="101">
        <v>2.4308359628063188E-05</v>
      </c>
      <c r="U207" s="101">
        <v>5.71917476247442E-05</v>
      </c>
      <c r="V207" s="101">
        <v>6.47189599689336E-05</v>
      </c>
      <c r="W207" s="101">
        <v>1.756698535003587E-05</v>
      </c>
      <c r="X207" s="101">
        <v>67.5</v>
      </c>
    </row>
    <row r="208" spans="1:24" s="101" customFormat="1" ht="12.75" hidden="1">
      <c r="A208" s="101">
        <v>1967</v>
      </c>
      <c r="B208" s="101">
        <v>92.62000274658203</v>
      </c>
      <c r="C208" s="101">
        <v>104.72000122070312</v>
      </c>
      <c r="D208" s="101">
        <v>8.8331937789917</v>
      </c>
      <c r="E208" s="101">
        <v>9.084900856018066</v>
      </c>
      <c r="F208" s="101">
        <v>10.867866386657772</v>
      </c>
      <c r="G208" s="101" t="s">
        <v>57</v>
      </c>
      <c r="H208" s="101">
        <v>4.126035388828747</v>
      </c>
      <c r="I208" s="101">
        <v>29.246038135410778</v>
      </c>
      <c r="J208" s="101" t="s">
        <v>60</v>
      </c>
      <c r="K208" s="101">
        <v>0.18159407109712963</v>
      </c>
      <c r="L208" s="101">
        <v>-0.0003117595986228238</v>
      </c>
      <c r="M208" s="101">
        <v>-0.044340115244688186</v>
      </c>
      <c r="N208" s="101">
        <v>-0.0011714478016860291</v>
      </c>
      <c r="O208" s="101">
        <v>0.007074833928170124</v>
      </c>
      <c r="P208" s="101">
        <v>-3.578268856232347E-05</v>
      </c>
      <c r="Q208" s="101">
        <v>-0.0009795430401863656</v>
      </c>
      <c r="R208" s="101">
        <v>-9.416969692993526E-05</v>
      </c>
      <c r="S208" s="101">
        <v>7.466284610799902E-05</v>
      </c>
      <c r="T208" s="101">
        <v>-2.5582687569351323E-06</v>
      </c>
      <c r="U208" s="101">
        <v>-2.5568688183208966E-05</v>
      </c>
      <c r="V208" s="101">
        <v>-7.429362526153057E-06</v>
      </c>
      <c r="W208" s="101">
        <v>4.091872205325224E-06</v>
      </c>
      <c r="X208" s="101">
        <v>67.5</v>
      </c>
    </row>
    <row r="209" spans="1:24" s="101" customFormat="1" ht="12.75" hidden="1">
      <c r="A209" s="101">
        <v>1966</v>
      </c>
      <c r="B209" s="101">
        <v>104.05999755859375</v>
      </c>
      <c r="C209" s="101">
        <v>101.66000366210938</v>
      </c>
      <c r="D209" s="101">
        <v>8.547109603881836</v>
      </c>
      <c r="E209" s="101">
        <v>9.124135971069336</v>
      </c>
      <c r="F209" s="101">
        <v>13.662210152540599</v>
      </c>
      <c r="G209" s="101" t="s">
        <v>58</v>
      </c>
      <c r="H209" s="101">
        <v>1.454666650159112</v>
      </c>
      <c r="I209" s="101">
        <v>38.01466420875286</v>
      </c>
      <c r="J209" s="101" t="s">
        <v>61</v>
      </c>
      <c r="K209" s="101">
        <v>-0.5029590892187904</v>
      </c>
      <c r="L209" s="101">
        <v>-0.057556305819997176</v>
      </c>
      <c r="M209" s="101">
        <v>-0.11857226386578777</v>
      </c>
      <c r="N209" s="101">
        <v>-0.11328698401461405</v>
      </c>
      <c r="O209" s="101">
        <v>-0.020277227248728994</v>
      </c>
      <c r="P209" s="101">
        <v>-0.0016508898887179371</v>
      </c>
      <c r="Q209" s="101">
        <v>-0.002423755556662927</v>
      </c>
      <c r="R209" s="101">
        <v>-0.0017413626115745603</v>
      </c>
      <c r="S209" s="101">
        <v>-0.0002717086802642156</v>
      </c>
      <c r="T209" s="101">
        <v>-2.4173365689836032E-05</v>
      </c>
      <c r="U209" s="101">
        <v>-5.1157972799577036E-05</v>
      </c>
      <c r="V209" s="101">
        <v>-6.429112187476138E-05</v>
      </c>
      <c r="W209" s="101">
        <v>-1.7083780499165334E-05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1968</v>
      </c>
      <c r="B211" s="101">
        <v>95.1</v>
      </c>
      <c r="C211" s="101">
        <v>104.4</v>
      </c>
      <c r="D211" s="101">
        <v>9.154105035925284</v>
      </c>
      <c r="E211" s="101">
        <v>9.541455898785657</v>
      </c>
      <c r="F211" s="101">
        <v>11.78258180098144</v>
      </c>
      <c r="G211" s="101" t="s">
        <v>59</v>
      </c>
      <c r="H211" s="101">
        <v>2.999222350369166</v>
      </c>
      <c r="I211" s="101">
        <v>30.59922235036916</v>
      </c>
      <c r="J211" s="101" t="s">
        <v>73</v>
      </c>
      <c r="K211" s="101">
        <v>0.11944856203373976</v>
      </c>
      <c r="M211" s="101" t="s">
        <v>68</v>
      </c>
      <c r="N211" s="101">
        <v>0.06558472888886785</v>
      </c>
      <c r="X211" s="101">
        <v>67.5</v>
      </c>
    </row>
    <row r="212" spans="1:24" s="101" customFormat="1" ht="12.75" hidden="1">
      <c r="A212" s="101">
        <v>1965</v>
      </c>
      <c r="B212" s="101">
        <v>91.5</v>
      </c>
      <c r="C212" s="101">
        <v>98.4000015258789</v>
      </c>
      <c r="D212" s="101">
        <v>9.055594444274902</v>
      </c>
      <c r="E212" s="101">
        <v>9.72044563293457</v>
      </c>
      <c r="F212" s="101">
        <v>11.900632301651301</v>
      </c>
      <c r="G212" s="101" t="s">
        <v>56</v>
      </c>
      <c r="H212" s="101">
        <v>7.237273404280714</v>
      </c>
      <c r="I212" s="101">
        <v>31.237273404280717</v>
      </c>
      <c r="J212" s="101" t="s">
        <v>62</v>
      </c>
      <c r="K212" s="101">
        <v>0.32699873765068216</v>
      </c>
      <c r="L212" s="101">
        <v>0.070540704095119</v>
      </c>
      <c r="M212" s="101">
        <v>0.07741238253595888</v>
      </c>
      <c r="N212" s="101">
        <v>0.03704373493308619</v>
      </c>
      <c r="O212" s="101">
        <v>0.013132904676175903</v>
      </c>
      <c r="P212" s="101">
        <v>0.0020236559638783526</v>
      </c>
      <c r="Q212" s="101">
        <v>0.0015986002706344711</v>
      </c>
      <c r="R212" s="101">
        <v>0.0005702202513788647</v>
      </c>
      <c r="S212" s="101">
        <v>0.00017231103790816396</v>
      </c>
      <c r="T212" s="101">
        <v>2.9780460315091792E-05</v>
      </c>
      <c r="U212" s="101">
        <v>3.4968336276824164E-05</v>
      </c>
      <c r="V212" s="101">
        <v>2.1162351385530897E-05</v>
      </c>
      <c r="W212" s="101">
        <v>1.0743615855302582E-05</v>
      </c>
      <c r="X212" s="101">
        <v>67.5</v>
      </c>
    </row>
    <row r="213" spans="1:24" s="101" customFormat="1" ht="12.75" hidden="1">
      <c r="A213" s="101">
        <v>1967</v>
      </c>
      <c r="B213" s="101">
        <v>100.94000244140625</v>
      </c>
      <c r="C213" s="101">
        <v>109.94000244140625</v>
      </c>
      <c r="D213" s="101">
        <v>9.018423080444336</v>
      </c>
      <c r="E213" s="101">
        <v>9.21733283996582</v>
      </c>
      <c r="F213" s="101">
        <v>12.658560787475116</v>
      </c>
      <c r="G213" s="101" t="s">
        <v>57</v>
      </c>
      <c r="H213" s="101">
        <v>-0.06308556828506084</v>
      </c>
      <c r="I213" s="101">
        <v>33.376916873121196</v>
      </c>
      <c r="J213" s="101" t="s">
        <v>60</v>
      </c>
      <c r="K213" s="101">
        <v>0.11659528122796985</v>
      </c>
      <c r="L213" s="101">
        <v>-0.0003832900908014342</v>
      </c>
      <c r="M213" s="101">
        <v>-0.02842247797562271</v>
      </c>
      <c r="N213" s="101">
        <v>-0.0003829657303055839</v>
      </c>
      <c r="O213" s="101">
        <v>0.004550069673806934</v>
      </c>
      <c r="P213" s="101">
        <v>-4.389825968355015E-05</v>
      </c>
      <c r="Q213" s="101">
        <v>-0.0006257355705448116</v>
      </c>
      <c r="R213" s="101">
        <v>-3.0785990176150346E-05</v>
      </c>
      <c r="S213" s="101">
        <v>4.86500580477427E-05</v>
      </c>
      <c r="T213" s="101">
        <v>-3.130428689293762E-06</v>
      </c>
      <c r="U213" s="101">
        <v>-1.6195126251751868E-05</v>
      </c>
      <c r="V213" s="101">
        <v>-2.428558127090865E-06</v>
      </c>
      <c r="W213" s="101">
        <v>2.689313275029652E-06</v>
      </c>
      <c r="X213" s="101">
        <v>67.5</v>
      </c>
    </row>
    <row r="214" spans="1:24" s="101" customFormat="1" ht="12.75" hidden="1">
      <c r="A214" s="101">
        <v>1966</v>
      </c>
      <c r="B214" s="101">
        <v>114.4800033569336</v>
      </c>
      <c r="C214" s="101">
        <v>101.27999877929688</v>
      </c>
      <c r="D214" s="101">
        <v>8.591239929199219</v>
      </c>
      <c r="E214" s="101">
        <v>9.102477073669434</v>
      </c>
      <c r="F214" s="101">
        <v>16.713483000331134</v>
      </c>
      <c r="G214" s="101" t="s">
        <v>58</v>
      </c>
      <c r="H214" s="101">
        <v>-0.693877797768863</v>
      </c>
      <c r="I214" s="101">
        <v>46.28612555916474</v>
      </c>
      <c r="J214" s="101" t="s">
        <v>61</v>
      </c>
      <c r="K214" s="101">
        <v>-0.30550567068470313</v>
      </c>
      <c r="L214" s="101">
        <v>-0.07053966276458538</v>
      </c>
      <c r="M214" s="101">
        <v>-0.07200583112233948</v>
      </c>
      <c r="N214" s="101">
        <v>-0.03704175529105177</v>
      </c>
      <c r="O214" s="101">
        <v>-0.012319498820854091</v>
      </c>
      <c r="P214" s="101">
        <v>-0.0020231797752392595</v>
      </c>
      <c r="Q214" s="101">
        <v>-0.0014710465053925262</v>
      </c>
      <c r="R214" s="101">
        <v>-0.0005693885825088607</v>
      </c>
      <c r="S214" s="101">
        <v>-0.00016530053126635736</v>
      </c>
      <c r="T214" s="101">
        <v>-2.9615472861327128E-05</v>
      </c>
      <c r="U214" s="101">
        <v>-3.099197360057721E-05</v>
      </c>
      <c r="V214" s="101">
        <v>-2.102254079763011E-05</v>
      </c>
      <c r="W214" s="101">
        <v>-1.040158044506018E-05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1968</v>
      </c>
      <c r="B216" s="101">
        <v>99.88</v>
      </c>
      <c r="C216" s="101">
        <v>97.78</v>
      </c>
      <c r="D216" s="101">
        <v>9.165118738910715</v>
      </c>
      <c r="E216" s="101">
        <v>9.49585938644452</v>
      </c>
      <c r="F216" s="101">
        <v>14.61312632852465</v>
      </c>
      <c r="G216" s="101" t="s">
        <v>59</v>
      </c>
      <c r="H216" s="101">
        <v>5.532129036507918</v>
      </c>
      <c r="I216" s="101">
        <v>37.91212903650791</v>
      </c>
      <c r="J216" s="101" t="s">
        <v>73</v>
      </c>
      <c r="K216" s="101">
        <v>0.03950618733084456</v>
      </c>
      <c r="M216" s="101" t="s">
        <v>68</v>
      </c>
      <c r="N216" s="101">
        <v>0.035649764172249424</v>
      </c>
      <c r="X216" s="101">
        <v>67.5</v>
      </c>
    </row>
    <row r="217" spans="1:24" s="101" customFormat="1" ht="12.75" hidden="1">
      <c r="A217" s="101">
        <v>1965</v>
      </c>
      <c r="B217" s="101">
        <v>94</v>
      </c>
      <c r="C217" s="101">
        <v>104.19999694824219</v>
      </c>
      <c r="D217" s="101">
        <v>8.92175006866455</v>
      </c>
      <c r="E217" s="101">
        <v>9.653481483459473</v>
      </c>
      <c r="F217" s="101">
        <v>10.98619450859722</v>
      </c>
      <c r="G217" s="101" t="s">
        <v>56</v>
      </c>
      <c r="H217" s="101">
        <v>2.7727115026060574</v>
      </c>
      <c r="I217" s="101">
        <v>29.272711502606054</v>
      </c>
      <c r="J217" s="101" t="s">
        <v>62</v>
      </c>
      <c r="K217" s="101">
        <v>0.12776124156830035</v>
      </c>
      <c r="L217" s="101">
        <v>0.12385825553497776</v>
      </c>
      <c r="M217" s="101">
        <v>0.03024592195070671</v>
      </c>
      <c r="N217" s="101">
        <v>0.08298544393690702</v>
      </c>
      <c r="O217" s="101">
        <v>0.005131247550878063</v>
      </c>
      <c r="P217" s="101">
        <v>0.0035530565377091417</v>
      </c>
      <c r="Q217" s="101">
        <v>0.0006245522640259388</v>
      </c>
      <c r="R217" s="101">
        <v>0.0012773521132780912</v>
      </c>
      <c r="S217" s="101">
        <v>6.730772951288551E-05</v>
      </c>
      <c r="T217" s="101">
        <v>5.227165697290469E-05</v>
      </c>
      <c r="U217" s="101">
        <v>1.3645936417996686E-05</v>
      </c>
      <c r="V217" s="101">
        <v>4.7401739638893436E-05</v>
      </c>
      <c r="W217" s="101">
        <v>4.1971314739758516E-06</v>
      </c>
      <c r="X217" s="101">
        <v>67.5</v>
      </c>
    </row>
    <row r="218" spans="1:24" s="101" customFormat="1" ht="12.75" hidden="1">
      <c r="A218" s="101">
        <v>1967</v>
      </c>
      <c r="B218" s="101">
        <v>90.5999984741211</v>
      </c>
      <c r="C218" s="101">
        <v>115.5999984741211</v>
      </c>
      <c r="D218" s="101">
        <v>8.753820419311523</v>
      </c>
      <c r="E218" s="101">
        <v>9.135468482971191</v>
      </c>
      <c r="F218" s="101">
        <v>11.54704491228861</v>
      </c>
      <c r="G218" s="101" t="s">
        <v>57</v>
      </c>
      <c r="H218" s="101">
        <v>8.252837035176384</v>
      </c>
      <c r="I218" s="101">
        <v>31.352835509297474</v>
      </c>
      <c r="J218" s="101" t="s">
        <v>60</v>
      </c>
      <c r="K218" s="101">
        <v>-0.10435806289524016</v>
      </c>
      <c r="L218" s="101">
        <v>0.0006747423205437915</v>
      </c>
      <c r="M218" s="101">
        <v>0.02490233636328142</v>
      </c>
      <c r="N218" s="101">
        <v>-0.0008582987061044485</v>
      </c>
      <c r="O218" s="101">
        <v>-0.004159073082722815</v>
      </c>
      <c r="P218" s="101">
        <v>7.715077568877468E-05</v>
      </c>
      <c r="Q218" s="101">
        <v>0.00052337141406364</v>
      </c>
      <c r="R218" s="101">
        <v>-6.89960504090096E-05</v>
      </c>
      <c r="S218" s="101">
        <v>-5.1760432173775125E-05</v>
      </c>
      <c r="T218" s="101">
        <v>5.490528801680666E-06</v>
      </c>
      <c r="U218" s="101">
        <v>1.1990243887540926E-05</v>
      </c>
      <c r="V218" s="101">
        <v>-5.4446311399051105E-06</v>
      </c>
      <c r="W218" s="101">
        <v>-3.1329461481477935E-06</v>
      </c>
      <c r="X218" s="101">
        <v>67.5</v>
      </c>
    </row>
    <row r="219" spans="1:24" s="101" customFormat="1" ht="12.75" hidden="1">
      <c r="A219" s="101">
        <v>1966</v>
      </c>
      <c r="B219" s="101">
        <v>108.58000183105469</v>
      </c>
      <c r="C219" s="101">
        <v>111.27999877929688</v>
      </c>
      <c r="D219" s="101">
        <v>8.666366577148438</v>
      </c>
      <c r="E219" s="101">
        <v>9.089022636413574</v>
      </c>
      <c r="F219" s="101">
        <v>16.671557668173694</v>
      </c>
      <c r="G219" s="101" t="s">
        <v>58</v>
      </c>
      <c r="H219" s="101">
        <v>4.678429536804266</v>
      </c>
      <c r="I219" s="101">
        <v>45.758431367858954</v>
      </c>
      <c r="J219" s="101" t="s">
        <v>61</v>
      </c>
      <c r="K219" s="101">
        <v>0.07370433878562845</v>
      </c>
      <c r="L219" s="101">
        <v>0.12385641762528382</v>
      </c>
      <c r="M219" s="101">
        <v>0.01716652085596362</v>
      </c>
      <c r="N219" s="101">
        <v>-0.08298100522852586</v>
      </c>
      <c r="O219" s="101">
        <v>0.0030052974097354596</v>
      </c>
      <c r="P219" s="101">
        <v>0.003552218816172266</v>
      </c>
      <c r="Q219" s="101">
        <v>0.00034080477320740647</v>
      </c>
      <c r="R219" s="101">
        <v>-0.0012754873446349684</v>
      </c>
      <c r="S219" s="101">
        <v>4.302543565571165E-05</v>
      </c>
      <c r="T219" s="101">
        <v>5.19824991335635E-05</v>
      </c>
      <c r="U219" s="101">
        <v>6.515031254053637E-06</v>
      </c>
      <c r="V219" s="101">
        <v>-4.7088012408083405E-05</v>
      </c>
      <c r="W219" s="101">
        <v>2.792948449693372E-06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1968</v>
      </c>
      <c r="B221" s="101">
        <v>108.86</v>
      </c>
      <c r="C221" s="101">
        <v>105.66</v>
      </c>
      <c r="D221" s="101">
        <v>8.874356128260672</v>
      </c>
      <c r="E221" s="101">
        <v>9.372332350648517</v>
      </c>
      <c r="F221" s="101">
        <v>17.211602225071548</v>
      </c>
      <c r="G221" s="101" t="s">
        <v>59</v>
      </c>
      <c r="H221" s="101">
        <v>4.774048102902498</v>
      </c>
      <c r="I221" s="101">
        <v>46.1340481029025</v>
      </c>
      <c r="J221" s="101" t="s">
        <v>73</v>
      </c>
      <c r="K221" s="101">
        <v>0.2991567050822068</v>
      </c>
      <c r="M221" s="101" t="s">
        <v>68</v>
      </c>
      <c r="N221" s="101">
        <v>0.2463263654874245</v>
      </c>
      <c r="X221" s="101">
        <v>67.5</v>
      </c>
    </row>
    <row r="222" spans="1:24" s="101" customFormat="1" ht="12.75" hidden="1">
      <c r="A222" s="101">
        <v>1965</v>
      </c>
      <c r="B222" s="101">
        <v>117.68000030517578</v>
      </c>
      <c r="C222" s="101">
        <v>113.68000030517578</v>
      </c>
      <c r="D222" s="101">
        <v>8.424201965332031</v>
      </c>
      <c r="E222" s="101">
        <v>9.221211433410645</v>
      </c>
      <c r="F222" s="101">
        <v>16.474192941419986</v>
      </c>
      <c r="G222" s="101" t="s">
        <v>56</v>
      </c>
      <c r="H222" s="101">
        <v>-3.645666832335621</v>
      </c>
      <c r="I222" s="101">
        <v>46.53433347284016</v>
      </c>
      <c r="J222" s="101" t="s">
        <v>62</v>
      </c>
      <c r="K222" s="101">
        <v>0.28709199272211994</v>
      </c>
      <c r="L222" s="101">
        <v>0.458394759004177</v>
      </c>
      <c r="M222" s="101">
        <v>0.06796530388937018</v>
      </c>
      <c r="N222" s="101">
        <v>0.041006814594633144</v>
      </c>
      <c r="O222" s="101">
        <v>0.011530251464104035</v>
      </c>
      <c r="P222" s="101">
        <v>0.013149889599212485</v>
      </c>
      <c r="Q222" s="101">
        <v>0.0014034862041361733</v>
      </c>
      <c r="R222" s="101">
        <v>0.0006311710529586647</v>
      </c>
      <c r="S222" s="101">
        <v>0.00015125737254189015</v>
      </c>
      <c r="T222" s="101">
        <v>0.00019348283081182488</v>
      </c>
      <c r="U222" s="101">
        <v>3.0680198989780556E-05</v>
      </c>
      <c r="V222" s="101">
        <v>2.3416121469984872E-05</v>
      </c>
      <c r="W222" s="101">
        <v>9.42711049135596E-06</v>
      </c>
      <c r="X222" s="101">
        <v>67.5</v>
      </c>
    </row>
    <row r="223" spans="1:24" s="101" customFormat="1" ht="12.75" hidden="1">
      <c r="A223" s="101">
        <v>1967</v>
      </c>
      <c r="B223" s="101">
        <v>90.36000061035156</v>
      </c>
      <c r="C223" s="101">
        <v>104.86000061035156</v>
      </c>
      <c r="D223" s="101">
        <v>8.931807518005371</v>
      </c>
      <c r="E223" s="101">
        <v>9.192793846130371</v>
      </c>
      <c r="F223" s="101">
        <v>13.172567789375517</v>
      </c>
      <c r="G223" s="101" t="s">
        <v>57</v>
      </c>
      <c r="H223" s="101">
        <v>12.193411895367092</v>
      </c>
      <c r="I223" s="101">
        <v>35.053412505718654</v>
      </c>
      <c r="J223" s="101" t="s">
        <v>60</v>
      </c>
      <c r="K223" s="101">
        <v>-0.2852399377121002</v>
      </c>
      <c r="L223" s="101">
        <v>0.002494476734289246</v>
      </c>
      <c r="M223" s="101">
        <v>0.06761011923022071</v>
      </c>
      <c r="N223" s="101">
        <v>-0.00042435496574047093</v>
      </c>
      <c r="O223" s="101">
        <v>-0.011441075433343093</v>
      </c>
      <c r="P223" s="101">
        <v>0.00028542171697581195</v>
      </c>
      <c r="Q223" s="101">
        <v>0.0013994345806584239</v>
      </c>
      <c r="R223" s="101">
        <v>-3.410434506431553E-05</v>
      </c>
      <c r="S223" s="101">
        <v>-0.0001484735832619651</v>
      </c>
      <c r="T223" s="101">
        <v>2.0326535947808372E-05</v>
      </c>
      <c r="U223" s="101">
        <v>3.06799974734594E-05</v>
      </c>
      <c r="V223" s="101">
        <v>-2.692695960638058E-06</v>
      </c>
      <c r="W223" s="101">
        <v>-9.187595389897747E-06</v>
      </c>
      <c r="X223" s="101">
        <v>67.5</v>
      </c>
    </row>
    <row r="224" spans="1:24" s="101" customFormat="1" ht="12.75" hidden="1">
      <c r="A224" s="101">
        <v>1966</v>
      </c>
      <c r="B224" s="101">
        <v>112</v>
      </c>
      <c r="C224" s="101">
        <v>116.0999984741211</v>
      </c>
      <c r="D224" s="101">
        <v>8.868104934692383</v>
      </c>
      <c r="E224" s="101">
        <v>9.344568252563477</v>
      </c>
      <c r="F224" s="101">
        <v>15.533892371617227</v>
      </c>
      <c r="G224" s="101" t="s">
        <v>58</v>
      </c>
      <c r="H224" s="101">
        <v>-2.8280416456198765</v>
      </c>
      <c r="I224" s="101">
        <v>41.67195835438012</v>
      </c>
      <c r="J224" s="101" t="s">
        <v>61</v>
      </c>
      <c r="K224" s="101">
        <v>0.03255749098371901</v>
      </c>
      <c r="L224" s="101">
        <v>0.45838797177535057</v>
      </c>
      <c r="M224" s="101">
        <v>0.006939330691772514</v>
      </c>
      <c r="N224" s="101">
        <v>-0.041004618838146385</v>
      </c>
      <c r="O224" s="101">
        <v>0.001431255307073621</v>
      </c>
      <c r="P224" s="101">
        <v>0.013146791658612197</v>
      </c>
      <c r="Q224" s="101">
        <v>0.00010656631577541768</v>
      </c>
      <c r="R224" s="101">
        <v>-0.0006302489918601089</v>
      </c>
      <c r="S224" s="101">
        <v>2.888577195832676E-05</v>
      </c>
      <c r="T224" s="101">
        <v>0.00019241215594478355</v>
      </c>
      <c r="U224" s="101">
        <v>-1.1119838603470507E-07</v>
      </c>
      <c r="V224" s="101">
        <v>-2.3260785308339225E-05</v>
      </c>
      <c r="W224" s="101">
        <v>2.111516793152086E-06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9.692811060983095</v>
      </c>
      <c r="G225" s="102"/>
      <c r="H225" s="102"/>
      <c r="I225" s="115"/>
      <c r="J225" s="115" t="s">
        <v>158</v>
      </c>
      <c r="K225" s="102">
        <f>AVERAGE(K223,K218,K213,K208,K203,K198)</f>
        <v>-0.18750170938149305</v>
      </c>
      <c r="L225" s="102">
        <f>AVERAGE(L223,L218,L213,L208,L203,L198)</f>
        <v>0.0009347539820082893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18.75565626496377</v>
      </c>
      <c r="G226" s="102"/>
      <c r="H226" s="102"/>
      <c r="I226" s="115"/>
      <c r="J226" s="115" t="s">
        <v>159</v>
      </c>
      <c r="K226" s="102">
        <f>AVERAGE(K224,K219,K214,K209,K204,K199)</f>
        <v>-0.1170931886343825</v>
      </c>
      <c r="L226" s="102">
        <f>AVERAGE(L224,L219,L214,L209,L204,L199)</f>
        <v>0.17165661683378267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0.11718856836343315</v>
      </c>
      <c r="L227" s="102">
        <f>ABS(L225/$H$33)</f>
        <v>0.002596538838911915</v>
      </c>
      <c r="M227" s="115" t="s">
        <v>111</v>
      </c>
      <c r="N227" s="102">
        <f>K227+L227+L228+K228</f>
        <v>0.2936007135384493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0.06653022081499006</v>
      </c>
      <c r="L228" s="102">
        <f>ABS(L226/$H$34)</f>
        <v>0.10728538552111416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1968</v>
      </c>
      <c r="B231" s="101">
        <v>111.34</v>
      </c>
      <c r="C231" s="101">
        <v>114.84</v>
      </c>
      <c r="D231" s="101">
        <v>8.953771894664103</v>
      </c>
      <c r="E231" s="101">
        <v>9.362957091843272</v>
      </c>
      <c r="F231" s="101">
        <v>16.87982526590781</v>
      </c>
      <c r="G231" s="101" t="s">
        <v>59</v>
      </c>
      <c r="H231" s="101">
        <v>1.0081273719488308</v>
      </c>
      <c r="I231" s="101">
        <v>44.84812737194884</v>
      </c>
      <c r="J231" s="101" t="s">
        <v>73</v>
      </c>
      <c r="K231" s="101">
        <v>0.404555117161811</v>
      </c>
      <c r="M231" s="101" t="s">
        <v>68</v>
      </c>
      <c r="N231" s="101">
        <v>0.2244960936692872</v>
      </c>
      <c r="X231" s="101">
        <v>67.5</v>
      </c>
    </row>
    <row r="232" spans="1:24" s="101" customFormat="1" ht="12.75" hidden="1">
      <c r="A232" s="101">
        <v>1965</v>
      </c>
      <c r="B232" s="101">
        <v>116.04000091552734</v>
      </c>
      <c r="C232" s="101">
        <v>123.83999633789062</v>
      </c>
      <c r="D232" s="101">
        <v>8.663412094116211</v>
      </c>
      <c r="E232" s="101">
        <v>9.384050369262695</v>
      </c>
      <c r="F232" s="101">
        <v>18.132768355323748</v>
      </c>
      <c r="G232" s="101" t="s">
        <v>56</v>
      </c>
      <c r="H232" s="101">
        <v>1.261602758264246</v>
      </c>
      <c r="I232" s="101">
        <v>49.8016036737916</v>
      </c>
      <c r="J232" s="101" t="s">
        <v>62</v>
      </c>
      <c r="K232" s="101">
        <v>0.6070033523212793</v>
      </c>
      <c r="L232" s="101">
        <v>0.06295152062581626</v>
      </c>
      <c r="M232" s="101">
        <v>0.14369974514766906</v>
      </c>
      <c r="N232" s="101">
        <v>0.10430948043666775</v>
      </c>
      <c r="O232" s="101">
        <v>0.02437854751825866</v>
      </c>
      <c r="P232" s="101">
        <v>0.001805889685307913</v>
      </c>
      <c r="Q232" s="101">
        <v>0.0029673535674779616</v>
      </c>
      <c r="R232" s="101">
        <v>0.0016055709748683826</v>
      </c>
      <c r="S232" s="101">
        <v>0.0003198303869215443</v>
      </c>
      <c r="T232" s="101">
        <v>2.658820501209439E-05</v>
      </c>
      <c r="U232" s="101">
        <v>6.48896793641155E-05</v>
      </c>
      <c r="V232" s="101">
        <v>5.958234270536694E-05</v>
      </c>
      <c r="W232" s="101">
        <v>1.994553431309938E-05</v>
      </c>
      <c r="X232" s="101">
        <v>67.5</v>
      </c>
    </row>
    <row r="233" spans="1:24" s="101" customFormat="1" ht="12.75" hidden="1">
      <c r="A233" s="101">
        <v>1966</v>
      </c>
      <c r="B233" s="101">
        <v>106.27999877929688</v>
      </c>
      <c r="C233" s="101">
        <v>121.08000183105469</v>
      </c>
      <c r="D233" s="101">
        <v>8.63892650604248</v>
      </c>
      <c r="E233" s="101">
        <v>9.379837036132812</v>
      </c>
      <c r="F233" s="101">
        <v>17.982568751819564</v>
      </c>
      <c r="G233" s="101" t="s">
        <v>57</v>
      </c>
      <c r="H233" s="101">
        <v>10.728750946889583</v>
      </c>
      <c r="I233" s="101">
        <v>49.50874972618646</v>
      </c>
      <c r="J233" s="101" t="s">
        <v>60</v>
      </c>
      <c r="K233" s="101">
        <v>-0.37201216478213467</v>
      </c>
      <c r="L233" s="101">
        <v>-0.0003416423504136602</v>
      </c>
      <c r="M233" s="101">
        <v>0.08935398842960185</v>
      </c>
      <c r="N233" s="101">
        <v>-0.0010789373512367156</v>
      </c>
      <c r="O233" s="101">
        <v>-0.014732011844099674</v>
      </c>
      <c r="P233" s="101">
        <v>-3.9118221457154556E-05</v>
      </c>
      <c r="Q233" s="101">
        <v>0.0019055206409328742</v>
      </c>
      <c r="R233" s="101">
        <v>-8.674329696853103E-05</v>
      </c>
      <c r="S233" s="101">
        <v>-0.00017561265618794414</v>
      </c>
      <c r="T233" s="101">
        <v>-2.786727880568116E-06</v>
      </c>
      <c r="U233" s="101">
        <v>4.547892229815216E-05</v>
      </c>
      <c r="V233" s="101">
        <v>-6.847136142050409E-06</v>
      </c>
      <c r="W233" s="101">
        <v>-1.0386577726971934E-05</v>
      </c>
      <c r="X233" s="101">
        <v>67.5</v>
      </c>
    </row>
    <row r="234" spans="1:24" s="101" customFormat="1" ht="12.75" hidden="1">
      <c r="A234" s="101">
        <v>1967</v>
      </c>
      <c r="B234" s="101">
        <v>95.16000366210938</v>
      </c>
      <c r="C234" s="101">
        <v>110.86000061035156</v>
      </c>
      <c r="D234" s="101">
        <v>9.036813735961914</v>
      </c>
      <c r="E234" s="101">
        <v>9.4813232421875</v>
      </c>
      <c r="F234" s="101">
        <v>15.71993395089829</v>
      </c>
      <c r="G234" s="101" t="s">
        <v>58</v>
      </c>
      <c r="H234" s="101">
        <v>13.69445112481624</v>
      </c>
      <c r="I234" s="101">
        <v>41.354454786925615</v>
      </c>
      <c r="J234" s="101" t="s">
        <v>61</v>
      </c>
      <c r="K234" s="101">
        <v>0.47964572236535274</v>
      </c>
      <c r="L234" s="101">
        <v>-0.06295059356040238</v>
      </c>
      <c r="M234" s="101">
        <v>0.11254102144208403</v>
      </c>
      <c r="N234" s="101">
        <v>-0.10430390022985564</v>
      </c>
      <c r="O234" s="101">
        <v>0.019423733063582357</v>
      </c>
      <c r="P234" s="101">
        <v>-0.001805465956547379</v>
      </c>
      <c r="Q234" s="101">
        <v>0.0022746820176461928</v>
      </c>
      <c r="R234" s="101">
        <v>-0.0016032260463736353</v>
      </c>
      <c r="S234" s="101">
        <v>0.0002673044544802792</v>
      </c>
      <c r="T234" s="101">
        <v>-2.6441762299151424E-05</v>
      </c>
      <c r="U234" s="101">
        <v>4.628539850294427E-05</v>
      </c>
      <c r="V234" s="101">
        <v>-5.918760249336021E-05</v>
      </c>
      <c r="W234" s="101">
        <v>1.7027722753104576E-05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1968</v>
      </c>
      <c r="B236" s="101">
        <v>112.14</v>
      </c>
      <c r="C236" s="101">
        <v>110.44</v>
      </c>
      <c r="D236" s="101">
        <v>9.364618723227</v>
      </c>
      <c r="E236" s="101">
        <v>9.628760298867665</v>
      </c>
      <c r="F236" s="101">
        <v>15.040405289304053</v>
      </c>
      <c r="G236" s="101" t="s">
        <v>59</v>
      </c>
      <c r="H236" s="101">
        <v>-6.430932651448813</v>
      </c>
      <c r="I236" s="101">
        <v>38.20906734855119</v>
      </c>
      <c r="J236" s="101" t="s">
        <v>73</v>
      </c>
      <c r="K236" s="101">
        <v>0.5010123416941142</v>
      </c>
      <c r="M236" s="101" t="s">
        <v>68</v>
      </c>
      <c r="N236" s="101">
        <v>0.28248377333108177</v>
      </c>
      <c r="X236" s="101">
        <v>67.5</v>
      </c>
    </row>
    <row r="237" spans="1:24" s="101" customFormat="1" ht="12.75" hidden="1">
      <c r="A237" s="101">
        <v>1965</v>
      </c>
      <c r="B237" s="101">
        <v>111.94000244140625</v>
      </c>
      <c r="C237" s="101">
        <v>116.04000091552734</v>
      </c>
      <c r="D237" s="101">
        <v>8.754776000976562</v>
      </c>
      <c r="E237" s="101">
        <v>9.678667068481445</v>
      </c>
      <c r="F237" s="101">
        <v>16.84294784064275</v>
      </c>
      <c r="G237" s="101" t="s">
        <v>56</v>
      </c>
      <c r="H237" s="101">
        <v>1.3284693674036276</v>
      </c>
      <c r="I237" s="101">
        <v>45.76847180880988</v>
      </c>
      <c r="J237" s="101" t="s">
        <v>62</v>
      </c>
      <c r="K237" s="101">
        <v>0.6530628088483847</v>
      </c>
      <c r="L237" s="101">
        <v>0.21711791959358126</v>
      </c>
      <c r="M237" s="101">
        <v>0.15460355938212866</v>
      </c>
      <c r="N237" s="101">
        <v>0.05235619619893434</v>
      </c>
      <c r="O237" s="101">
        <v>0.026228203223856553</v>
      </c>
      <c r="P237" s="101">
        <v>0.00622840846334333</v>
      </c>
      <c r="Q237" s="101">
        <v>0.003192543046316354</v>
      </c>
      <c r="R237" s="101">
        <v>0.0008058826001063817</v>
      </c>
      <c r="S237" s="101">
        <v>0.00034409864750559275</v>
      </c>
      <c r="T237" s="101">
        <v>9.166468524756812E-05</v>
      </c>
      <c r="U237" s="101">
        <v>6.982356469593076E-05</v>
      </c>
      <c r="V237" s="101">
        <v>2.990432394448533E-05</v>
      </c>
      <c r="W237" s="101">
        <v>2.1456570935181008E-05</v>
      </c>
      <c r="X237" s="101">
        <v>67.5</v>
      </c>
    </row>
    <row r="238" spans="1:24" s="101" customFormat="1" ht="12.75" hidden="1">
      <c r="A238" s="101">
        <v>1966</v>
      </c>
      <c r="B238" s="101">
        <v>105.44000244140625</v>
      </c>
      <c r="C238" s="101">
        <v>108.73999786376953</v>
      </c>
      <c r="D238" s="101">
        <v>8.70583438873291</v>
      </c>
      <c r="E238" s="101">
        <v>9.159289360046387</v>
      </c>
      <c r="F238" s="101">
        <v>16.66185969791425</v>
      </c>
      <c r="G238" s="101" t="s">
        <v>57</v>
      </c>
      <c r="H238" s="101">
        <v>7.5784766336495295</v>
      </c>
      <c r="I238" s="101">
        <v>45.51847907505578</v>
      </c>
      <c r="J238" s="101" t="s">
        <v>60</v>
      </c>
      <c r="K238" s="101">
        <v>-0.5373915297485973</v>
      </c>
      <c r="L238" s="101">
        <v>-0.0011809970172222482</v>
      </c>
      <c r="M238" s="101">
        <v>0.12821048406554822</v>
      </c>
      <c r="N238" s="101">
        <v>-0.0005416523723449708</v>
      </c>
      <c r="O238" s="101">
        <v>-0.021420523981605707</v>
      </c>
      <c r="P238" s="101">
        <v>-0.00013508141498708707</v>
      </c>
      <c r="Q238" s="101">
        <v>0.002693449757852745</v>
      </c>
      <c r="R238" s="101">
        <v>-4.3557966426265034E-05</v>
      </c>
      <c r="S238" s="101">
        <v>-0.0002669759009164041</v>
      </c>
      <c r="T238" s="101">
        <v>-9.616054231223694E-06</v>
      </c>
      <c r="U238" s="101">
        <v>6.169305193630752E-05</v>
      </c>
      <c r="V238" s="101">
        <v>-3.4415542659623377E-06</v>
      </c>
      <c r="W238" s="101">
        <v>-1.6186764182814817E-05</v>
      </c>
      <c r="X238" s="101">
        <v>67.5</v>
      </c>
    </row>
    <row r="239" spans="1:24" s="101" customFormat="1" ht="12.75" hidden="1">
      <c r="A239" s="101">
        <v>1967</v>
      </c>
      <c r="B239" s="101">
        <v>88.04000091552734</v>
      </c>
      <c r="C239" s="101">
        <v>100.83999633789062</v>
      </c>
      <c r="D239" s="101">
        <v>8.818581581115723</v>
      </c>
      <c r="E239" s="101">
        <v>8.992583274841309</v>
      </c>
      <c r="F239" s="101">
        <v>11.67421857798249</v>
      </c>
      <c r="G239" s="101" t="s">
        <v>58</v>
      </c>
      <c r="H239" s="101">
        <v>10.921968693950397</v>
      </c>
      <c r="I239" s="101">
        <v>31.46196960947774</v>
      </c>
      <c r="J239" s="101" t="s">
        <v>61</v>
      </c>
      <c r="K239" s="101">
        <v>0.3710813604257217</v>
      </c>
      <c r="L239" s="101">
        <v>-0.21711470759644574</v>
      </c>
      <c r="M239" s="101">
        <v>0.0863963676858072</v>
      </c>
      <c r="N239" s="101">
        <v>-0.052353394284696</v>
      </c>
      <c r="O239" s="101">
        <v>0.015135382278138008</v>
      </c>
      <c r="P239" s="101">
        <v>-0.006226943471525329</v>
      </c>
      <c r="Q239" s="101">
        <v>0.0017139601817154023</v>
      </c>
      <c r="R239" s="101">
        <v>-0.0008047045847483601</v>
      </c>
      <c r="S239" s="101">
        <v>0.0002170892616990821</v>
      </c>
      <c r="T239" s="101">
        <v>-9.115890533874294E-05</v>
      </c>
      <c r="U239" s="101">
        <v>3.2700115131768155E-05</v>
      </c>
      <c r="V239" s="101">
        <v>-2.970562732566264E-05</v>
      </c>
      <c r="W239" s="101">
        <v>1.4084498627441372E-05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1968</v>
      </c>
      <c r="B241" s="101">
        <v>83.28</v>
      </c>
      <c r="C241" s="101">
        <v>111.58</v>
      </c>
      <c r="D241" s="101">
        <v>9.332658335920138</v>
      </c>
      <c r="E241" s="101">
        <v>9.472067779051816</v>
      </c>
      <c r="F241" s="101">
        <v>10.263630488199496</v>
      </c>
      <c r="G241" s="101" t="s">
        <v>59</v>
      </c>
      <c r="H241" s="101">
        <v>10.351568205812839</v>
      </c>
      <c r="I241" s="101">
        <v>26.131568205812844</v>
      </c>
      <c r="J241" s="101" t="s">
        <v>73</v>
      </c>
      <c r="K241" s="101">
        <v>0.3843753500982627</v>
      </c>
      <c r="M241" s="101" t="s">
        <v>68</v>
      </c>
      <c r="N241" s="101">
        <v>0.23094008586759718</v>
      </c>
      <c r="X241" s="101">
        <v>67.5</v>
      </c>
    </row>
    <row r="242" spans="1:24" s="101" customFormat="1" ht="12.75" hidden="1">
      <c r="A242" s="101">
        <v>1965</v>
      </c>
      <c r="B242" s="101">
        <v>83.91999816894531</v>
      </c>
      <c r="C242" s="101">
        <v>97.91999816894531</v>
      </c>
      <c r="D242" s="101">
        <v>9.043318748474121</v>
      </c>
      <c r="E242" s="101">
        <v>9.827104568481445</v>
      </c>
      <c r="F242" s="101">
        <v>11.772449569931082</v>
      </c>
      <c r="G242" s="101" t="s">
        <v>56</v>
      </c>
      <c r="H242" s="101">
        <v>14.5128941290709</v>
      </c>
      <c r="I242" s="101">
        <v>30.932892298016217</v>
      </c>
      <c r="J242" s="101" t="s">
        <v>62</v>
      </c>
      <c r="K242" s="101">
        <v>0.5619420028031658</v>
      </c>
      <c r="L242" s="101">
        <v>0.193374207623087</v>
      </c>
      <c r="M242" s="101">
        <v>0.13303163542876958</v>
      </c>
      <c r="N242" s="101">
        <v>0.11381871484771447</v>
      </c>
      <c r="O242" s="101">
        <v>0.022568620431016775</v>
      </c>
      <c r="P242" s="101">
        <v>0.005547436002054268</v>
      </c>
      <c r="Q242" s="101">
        <v>0.0027471459445111714</v>
      </c>
      <c r="R242" s="101">
        <v>0.0017520049442323097</v>
      </c>
      <c r="S242" s="101">
        <v>0.0002961170632266391</v>
      </c>
      <c r="T242" s="101">
        <v>8.163007373438787E-05</v>
      </c>
      <c r="U242" s="101">
        <v>6.009394753540524E-05</v>
      </c>
      <c r="V242" s="101">
        <v>6.502388782944053E-05</v>
      </c>
      <c r="W242" s="101">
        <v>1.846186688254085E-05</v>
      </c>
      <c r="X242" s="101">
        <v>67.5</v>
      </c>
    </row>
    <row r="243" spans="1:24" s="101" customFormat="1" ht="12.75" hidden="1">
      <c r="A243" s="101">
        <v>1966</v>
      </c>
      <c r="B243" s="101">
        <v>104.05999755859375</v>
      </c>
      <c r="C243" s="101">
        <v>101.66000366210938</v>
      </c>
      <c r="D243" s="101">
        <v>8.547109603881836</v>
      </c>
      <c r="E243" s="101">
        <v>9.124135971069336</v>
      </c>
      <c r="F243" s="101">
        <v>12.876086381867013</v>
      </c>
      <c r="G243" s="101" t="s">
        <v>57</v>
      </c>
      <c r="H243" s="101">
        <v>-0.7326976807224241</v>
      </c>
      <c r="I243" s="101">
        <v>35.82729987787132</v>
      </c>
      <c r="J243" s="101" t="s">
        <v>60</v>
      </c>
      <c r="K243" s="101">
        <v>0.42489705602165</v>
      </c>
      <c r="L243" s="101">
        <v>-0.0010507314688388916</v>
      </c>
      <c r="M243" s="101">
        <v>-0.10157129379339556</v>
      </c>
      <c r="N243" s="101">
        <v>-0.0011767626652033345</v>
      </c>
      <c r="O243" s="101">
        <v>0.016904331274438578</v>
      </c>
      <c r="P243" s="101">
        <v>-0.00012037688190990384</v>
      </c>
      <c r="Q243" s="101">
        <v>-0.002143256970985328</v>
      </c>
      <c r="R243" s="101">
        <v>-9.459776738715832E-05</v>
      </c>
      <c r="S243" s="101">
        <v>0.00020804196093301817</v>
      </c>
      <c r="T243" s="101">
        <v>-8.5847480167562E-06</v>
      </c>
      <c r="U243" s="101">
        <v>-4.971315624196955E-05</v>
      </c>
      <c r="V243" s="101">
        <v>-7.461014292333402E-06</v>
      </c>
      <c r="W243" s="101">
        <v>1.2528935237672326E-05</v>
      </c>
      <c r="X243" s="101">
        <v>67.5</v>
      </c>
    </row>
    <row r="244" spans="1:24" s="101" customFormat="1" ht="12.75" hidden="1">
      <c r="A244" s="101">
        <v>1967</v>
      </c>
      <c r="B244" s="101">
        <v>92.62000274658203</v>
      </c>
      <c r="C244" s="101">
        <v>104.72000122070312</v>
      </c>
      <c r="D244" s="101">
        <v>8.8331937789917</v>
      </c>
      <c r="E244" s="101">
        <v>9.084900856018066</v>
      </c>
      <c r="F244" s="101">
        <v>11.19062249655225</v>
      </c>
      <c r="G244" s="101" t="s">
        <v>58</v>
      </c>
      <c r="H244" s="101">
        <v>4.994590187220375</v>
      </c>
      <c r="I244" s="101">
        <v>30.114592933802406</v>
      </c>
      <c r="J244" s="101" t="s">
        <v>61</v>
      </c>
      <c r="K244" s="101">
        <v>-0.36775169108865824</v>
      </c>
      <c r="L244" s="101">
        <v>-0.19337135293842558</v>
      </c>
      <c r="M244" s="101">
        <v>-0.08591093237760132</v>
      </c>
      <c r="N244" s="101">
        <v>-0.11381263145721182</v>
      </c>
      <c r="O244" s="101">
        <v>-0.014952799481145515</v>
      </c>
      <c r="P244" s="101">
        <v>-0.005546129786002983</v>
      </c>
      <c r="Q244" s="101">
        <v>-0.0017185052798193478</v>
      </c>
      <c r="R244" s="101">
        <v>-0.0017494492239044331</v>
      </c>
      <c r="S244" s="101">
        <v>-0.00021072222859754003</v>
      </c>
      <c r="T244" s="101">
        <v>-8.117740473414016E-05</v>
      </c>
      <c r="U244" s="101">
        <v>-3.376217746013374E-05</v>
      </c>
      <c r="V244" s="101">
        <v>-6.459442123113466E-05</v>
      </c>
      <c r="W244" s="101">
        <v>-1.3559731214108607E-05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1968</v>
      </c>
      <c r="B246" s="101">
        <v>95.1</v>
      </c>
      <c r="C246" s="101">
        <v>104.4</v>
      </c>
      <c r="D246" s="101">
        <v>9.154105035925284</v>
      </c>
      <c r="E246" s="101">
        <v>9.541455898785657</v>
      </c>
      <c r="F246" s="101">
        <v>13.527055907217497</v>
      </c>
      <c r="G246" s="101" t="s">
        <v>59</v>
      </c>
      <c r="H246" s="101">
        <v>7.529600493530658</v>
      </c>
      <c r="I246" s="101">
        <v>35.12960049353065</v>
      </c>
      <c r="J246" s="101" t="s">
        <v>73</v>
      </c>
      <c r="K246" s="101">
        <v>0.35915102389697745</v>
      </c>
      <c r="M246" s="101" t="s">
        <v>68</v>
      </c>
      <c r="N246" s="101">
        <v>0.19255836511393776</v>
      </c>
      <c r="X246" s="101">
        <v>67.5</v>
      </c>
    </row>
    <row r="247" spans="1:24" s="101" customFormat="1" ht="12.75" hidden="1">
      <c r="A247" s="101">
        <v>1965</v>
      </c>
      <c r="B247" s="101">
        <v>91.5</v>
      </c>
      <c r="C247" s="101">
        <v>98.4000015258789</v>
      </c>
      <c r="D247" s="101">
        <v>9.055594444274902</v>
      </c>
      <c r="E247" s="101">
        <v>9.72044563293457</v>
      </c>
      <c r="F247" s="101">
        <v>11.900632301651301</v>
      </c>
      <c r="G247" s="101" t="s">
        <v>56</v>
      </c>
      <c r="H247" s="101">
        <v>7.237273404280714</v>
      </c>
      <c r="I247" s="101">
        <v>31.237273404280717</v>
      </c>
      <c r="J247" s="101" t="s">
        <v>62</v>
      </c>
      <c r="K247" s="101">
        <v>0.5715614567239534</v>
      </c>
      <c r="L247" s="101">
        <v>0.11066232527348623</v>
      </c>
      <c r="M247" s="101">
        <v>0.13530910454089404</v>
      </c>
      <c r="N247" s="101">
        <v>0.03699436909695832</v>
      </c>
      <c r="O247" s="101">
        <v>0.022954968288337298</v>
      </c>
      <c r="P247" s="101">
        <v>0.003174628422541649</v>
      </c>
      <c r="Q247" s="101">
        <v>0.002794133918158042</v>
      </c>
      <c r="R247" s="101">
        <v>0.0005694693073073191</v>
      </c>
      <c r="S247" s="101">
        <v>0.0003011697508020551</v>
      </c>
      <c r="T247" s="101">
        <v>4.670479681109347E-05</v>
      </c>
      <c r="U247" s="101">
        <v>6.111197303245701E-05</v>
      </c>
      <c r="V247" s="101">
        <v>2.113930746250723E-05</v>
      </c>
      <c r="W247" s="101">
        <v>1.8777900741920823E-05</v>
      </c>
      <c r="X247" s="101">
        <v>67.5</v>
      </c>
    </row>
    <row r="248" spans="1:24" s="101" customFormat="1" ht="12.75" hidden="1">
      <c r="A248" s="101">
        <v>1966</v>
      </c>
      <c r="B248" s="101">
        <v>114.4800033569336</v>
      </c>
      <c r="C248" s="101">
        <v>101.27999877929688</v>
      </c>
      <c r="D248" s="101">
        <v>8.591239929199219</v>
      </c>
      <c r="E248" s="101">
        <v>9.102477073669434</v>
      </c>
      <c r="F248" s="101">
        <v>14.932677568618145</v>
      </c>
      <c r="G248" s="101" t="s">
        <v>57</v>
      </c>
      <c r="H248" s="101">
        <v>-5.625619661931893</v>
      </c>
      <c r="I248" s="101">
        <v>41.35438369500171</v>
      </c>
      <c r="J248" s="101" t="s">
        <v>60</v>
      </c>
      <c r="K248" s="101">
        <v>0.5049395267805629</v>
      </c>
      <c r="L248" s="101">
        <v>-0.0006015343044313035</v>
      </c>
      <c r="M248" s="101">
        <v>-0.12025032062906185</v>
      </c>
      <c r="N248" s="101">
        <v>-0.00038229136559710596</v>
      </c>
      <c r="O248" s="101">
        <v>0.020162074202724072</v>
      </c>
      <c r="P248" s="101">
        <v>-6.893567516202231E-05</v>
      </c>
      <c r="Q248" s="101">
        <v>-0.0025159174727083307</v>
      </c>
      <c r="R248" s="101">
        <v>-3.072748295325248E-05</v>
      </c>
      <c r="S248" s="101">
        <v>0.0002541981716178964</v>
      </c>
      <c r="T248" s="101">
        <v>-4.9174254019680924E-06</v>
      </c>
      <c r="U248" s="101">
        <v>-5.695952553946871E-05</v>
      </c>
      <c r="V248" s="101">
        <v>-2.4204843163788963E-06</v>
      </c>
      <c r="W248" s="101">
        <v>1.5505737491804406E-05</v>
      </c>
      <c r="X248" s="101">
        <v>67.5</v>
      </c>
    </row>
    <row r="249" spans="1:24" s="101" customFormat="1" ht="12.75" hidden="1">
      <c r="A249" s="101">
        <v>1967</v>
      </c>
      <c r="B249" s="101">
        <v>100.94000244140625</v>
      </c>
      <c r="C249" s="101">
        <v>109.94000244140625</v>
      </c>
      <c r="D249" s="101">
        <v>9.018423080444336</v>
      </c>
      <c r="E249" s="101">
        <v>9.21733283996582</v>
      </c>
      <c r="F249" s="101">
        <v>12.805996132170677</v>
      </c>
      <c r="G249" s="101" t="s">
        <v>58</v>
      </c>
      <c r="H249" s="101">
        <v>0.32565824917425346</v>
      </c>
      <c r="I249" s="101">
        <v>33.7656606905805</v>
      </c>
      <c r="J249" s="101" t="s">
        <v>61</v>
      </c>
      <c r="K249" s="101">
        <v>-0.2678032358038809</v>
      </c>
      <c r="L249" s="101">
        <v>-0.11066069036209498</v>
      </c>
      <c r="M249" s="101">
        <v>-0.062035587852993006</v>
      </c>
      <c r="N249" s="101">
        <v>-0.03699239378836918</v>
      </c>
      <c r="O249" s="101">
        <v>-0.010973665429673872</v>
      </c>
      <c r="P249" s="101">
        <v>-0.0031738798801938355</v>
      </c>
      <c r="Q249" s="101">
        <v>-0.0012154602515599344</v>
      </c>
      <c r="R249" s="101">
        <v>-0.0005686397046957198</v>
      </c>
      <c r="S249" s="101">
        <v>-0.0001615131831903837</v>
      </c>
      <c r="T249" s="101">
        <v>-4.6445203978253837E-05</v>
      </c>
      <c r="U249" s="101">
        <v>-2.214239594620158E-05</v>
      </c>
      <c r="V249" s="101">
        <v>-2.100027560934803E-05</v>
      </c>
      <c r="W249" s="101">
        <v>-1.0591584447507454E-05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1968</v>
      </c>
      <c r="B251" s="101">
        <v>99.88</v>
      </c>
      <c r="C251" s="101">
        <v>97.78</v>
      </c>
      <c r="D251" s="101">
        <v>9.165118738910715</v>
      </c>
      <c r="E251" s="101">
        <v>9.49585938644452</v>
      </c>
      <c r="F251" s="101">
        <v>15.480142482901236</v>
      </c>
      <c r="G251" s="101" t="s">
        <v>59</v>
      </c>
      <c r="H251" s="101">
        <v>7.781505903749483</v>
      </c>
      <c r="I251" s="101">
        <v>40.16150590374948</v>
      </c>
      <c r="J251" s="101" t="s">
        <v>73</v>
      </c>
      <c r="K251" s="101">
        <v>0.22264035491662923</v>
      </c>
      <c r="M251" s="101" t="s">
        <v>68</v>
      </c>
      <c r="N251" s="101">
        <v>0.1298412930889741</v>
      </c>
      <c r="X251" s="101">
        <v>67.5</v>
      </c>
    </row>
    <row r="252" spans="1:24" s="101" customFormat="1" ht="12.75" hidden="1">
      <c r="A252" s="101">
        <v>1965</v>
      </c>
      <c r="B252" s="101">
        <v>94</v>
      </c>
      <c r="C252" s="101">
        <v>104.19999694824219</v>
      </c>
      <c r="D252" s="101">
        <v>8.92175006866455</v>
      </c>
      <c r="E252" s="101">
        <v>9.653481483459473</v>
      </c>
      <c r="F252" s="101">
        <v>10.98619450859722</v>
      </c>
      <c r="G252" s="101" t="s">
        <v>56</v>
      </c>
      <c r="H252" s="101">
        <v>2.7727115026060574</v>
      </c>
      <c r="I252" s="101">
        <v>29.272711502606054</v>
      </c>
      <c r="J252" s="101" t="s">
        <v>62</v>
      </c>
      <c r="K252" s="101">
        <v>0.4366827445500086</v>
      </c>
      <c r="L252" s="101">
        <v>0.11803245029094334</v>
      </c>
      <c r="M252" s="101">
        <v>0.10337879629453975</v>
      </c>
      <c r="N252" s="101">
        <v>0.08369215246319356</v>
      </c>
      <c r="O252" s="101">
        <v>0.01753802944833071</v>
      </c>
      <c r="P252" s="101">
        <v>0.003386015705851688</v>
      </c>
      <c r="Q252" s="101">
        <v>0.002134725807673428</v>
      </c>
      <c r="R252" s="101">
        <v>0.0012882411484866174</v>
      </c>
      <c r="S252" s="101">
        <v>0.000230102982505676</v>
      </c>
      <c r="T252" s="101">
        <v>4.981924023891856E-05</v>
      </c>
      <c r="U252" s="101">
        <v>4.668776671427853E-05</v>
      </c>
      <c r="V252" s="101">
        <v>4.781340716803809E-05</v>
      </c>
      <c r="W252" s="101">
        <v>1.435119044689329E-05</v>
      </c>
      <c r="X252" s="101">
        <v>67.5</v>
      </c>
    </row>
    <row r="253" spans="1:24" s="101" customFormat="1" ht="12.75" hidden="1">
      <c r="A253" s="101">
        <v>1966</v>
      </c>
      <c r="B253" s="101">
        <v>108.58000183105469</v>
      </c>
      <c r="C253" s="101">
        <v>111.27999877929688</v>
      </c>
      <c r="D253" s="101">
        <v>8.666366577148438</v>
      </c>
      <c r="E253" s="101">
        <v>9.089022636413574</v>
      </c>
      <c r="F253" s="101">
        <v>14.93388887985488</v>
      </c>
      <c r="G253" s="101" t="s">
        <v>57</v>
      </c>
      <c r="H253" s="101">
        <v>-0.09095071985578329</v>
      </c>
      <c r="I253" s="101">
        <v>40.989051111198904</v>
      </c>
      <c r="J253" s="101" t="s">
        <v>60</v>
      </c>
      <c r="K253" s="101">
        <v>0.3040133083599818</v>
      </c>
      <c r="L253" s="101">
        <v>-0.000641375963571134</v>
      </c>
      <c r="M253" s="101">
        <v>-0.07112268343979432</v>
      </c>
      <c r="N253" s="101">
        <v>-0.000865400782199726</v>
      </c>
      <c r="O253" s="101">
        <v>0.012344788292416026</v>
      </c>
      <c r="P253" s="101">
        <v>-7.350809582780163E-05</v>
      </c>
      <c r="Q253" s="101">
        <v>-0.0014275027671345614</v>
      </c>
      <c r="R253" s="101">
        <v>-6.956878283160902E-05</v>
      </c>
      <c r="S253" s="101">
        <v>0.00017263849523022065</v>
      </c>
      <c r="T253" s="101">
        <v>-5.242115224216547E-06</v>
      </c>
      <c r="U253" s="101">
        <v>-2.8374494684186856E-05</v>
      </c>
      <c r="V253" s="101">
        <v>-5.486262742636841E-06</v>
      </c>
      <c r="W253" s="101">
        <v>1.1075059827864723E-05</v>
      </c>
      <c r="X253" s="101">
        <v>67.5</v>
      </c>
    </row>
    <row r="254" spans="1:24" s="101" customFormat="1" ht="12.75" hidden="1">
      <c r="A254" s="101">
        <v>1967</v>
      </c>
      <c r="B254" s="101">
        <v>90.5999984741211</v>
      </c>
      <c r="C254" s="101">
        <v>115.5999984741211</v>
      </c>
      <c r="D254" s="101">
        <v>8.753820419311523</v>
      </c>
      <c r="E254" s="101">
        <v>9.135468482971191</v>
      </c>
      <c r="F254" s="101">
        <v>12.541747873806367</v>
      </c>
      <c r="G254" s="101" t="s">
        <v>58</v>
      </c>
      <c r="H254" s="101">
        <v>10.953680287278715</v>
      </c>
      <c r="I254" s="101">
        <v>34.05367876139981</v>
      </c>
      <c r="J254" s="101" t="s">
        <v>61</v>
      </c>
      <c r="K254" s="101">
        <v>0.31347683762559986</v>
      </c>
      <c r="L254" s="101">
        <v>-0.1180307076931989</v>
      </c>
      <c r="M254" s="101">
        <v>0.0750249253490515</v>
      </c>
      <c r="N254" s="101">
        <v>-0.08368767809784547</v>
      </c>
      <c r="O254" s="101">
        <v>0.012457474822207886</v>
      </c>
      <c r="P254" s="101">
        <v>-0.003385217706458785</v>
      </c>
      <c r="Q254" s="101">
        <v>0.001587227180894449</v>
      </c>
      <c r="R254" s="101">
        <v>-0.0012863613182576064</v>
      </c>
      <c r="S254" s="101">
        <v>0.0001521293282791077</v>
      </c>
      <c r="T254" s="101">
        <v>-4.954267782386333E-05</v>
      </c>
      <c r="U254" s="101">
        <v>3.707607870560135E-05</v>
      </c>
      <c r="V254" s="101">
        <v>-4.749760863596557E-05</v>
      </c>
      <c r="W254" s="101">
        <v>9.12686786648181E-06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1968</v>
      </c>
      <c r="B256" s="101">
        <v>108.86</v>
      </c>
      <c r="C256" s="101">
        <v>105.66</v>
      </c>
      <c r="D256" s="101">
        <v>8.874356128260672</v>
      </c>
      <c r="E256" s="101">
        <v>9.372332350648517</v>
      </c>
      <c r="F256" s="101">
        <v>14.944402981007759</v>
      </c>
      <c r="G256" s="101" t="s">
        <v>59</v>
      </c>
      <c r="H256" s="101">
        <v>-1.3029619056220412</v>
      </c>
      <c r="I256" s="101">
        <v>40.05703809437796</v>
      </c>
      <c r="J256" s="101" t="s">
        <v>73</v>
      </c>
      <c r="K256" s="101">
        <v>0.5196698613615</v>
      </c>
      <c r="M256" s="101" t="s">
        <v>68</v>
      </c>
      <c r="N256" s="101">
        <v>0.2856639972003808</v>
      </c>
      <c r="X256" s="101">
        <v>67.5</v>
      </c>
    </row>
    <row r="257" spans="1:24" s="101" customFormat="1" ht="12.75" hidden="1">
      <c r="A257" s="101">
        <v>1965</v>
      </c>
      <c r="B257" s="101">
        <v>117.68000030517578</v>
      </c>
      <c r="C257" s="101">
        <v>113.68000030517578</v>
      </c>
      <c r="D257" s="101">
        <v>8.424201965332031</v>
      </c>
      <c r="E257" s="101">
        <v>9.221211433410645</v>
      </c>
      <c r="F257" s="101">
        <v>16.474192941419986</v>
      </c>
      <c r="G257" s="101" t="s">
        <v>56</v>
      </c>
      <c r="H257" s="101">
        <v>-3.645666832335621</v>
      </c>
      <c r="I257" s="101">
        <v>46.53433347284016</v>
      </c>
      <c r="J257" s="101" t="s">
        <v>62</v>
      </c>
      <c r="K257" s="101">
        <v>0.675625036794254</v>
      </c>
      <c r="L257" s="101">
        <v>0.18756228753566692</v>
      </c>
      <c r="M257" s="101">
        <v>0.1599450071623555</v>
      </c>
      <c r="N257" s="101">
        <v>0.04076741879505533</v>
      </c>
      <c r="O257" s="101">
        <v>0.02713447279094635</v>
      </c>
      <c r="P257" s="101">
        <v>0.005380523611048239</v>
      </c>
      <c r="Q257" s="101">
        <v>0.0033028630034928185</v>
      </c>
      <c r="R257" s="101">
        <v>0.0006274954995656925</v>
      </c>
      <c r="S257" s="101">
        <v>0.0003560006052336751</v>
      </c>
      <c r="T257" s="101">
        <v>7.917192302644566E-05</v>
      </c>
      <c r="U257" s="101">
        <v>7.22411219825634E-05</v>
      </c>
      <c r="V257" s="101">
        <v>2.3289645667427794E-05</v>
      </c>
      <c r="W257" s="101">
        <v>2.220063404111118E-05</v>
      </c>
      <c r="X257" s="101">
        <v>67.5</v>
      </c>
    </row>
    <row r="258" spans="1:24" s="101" customFormat="1" ht="12.75" hidden="1">
      <c r="A258" s="101">
        <v>1966</v>
      </c>
      <c r="B258" s="101">
        <v>112</v>
      </c>
      <c r="C258" s="101">
        <v>116.0999984741211</v>
      </c>
      <c r="D258" s="101">
        <v>8.868104934692383</v>
      </c>
      <c r="E258" s="101">
        <v>9.344568252563477</v>
      </c>
      <c r="F258" s="101">
        <v>17.230531940040223</v>
      </c>
      <c r="G258" s="101" t="s">
        <v>57</v>
      </c>
      <c r="H258" s="101">
        <v>1.723444340397407</v>
      </c>
      <c r="I258" s="101">
        <v>46.22344434039741</v>
      </c>
      <c r="J258" s="101" t="s">
        <v>60</v>
      </c>
      <c r="K258" s="101">
        <v>-0.11381177431204456</v>
      </c>
      <c r="L258" s="101">
        <v>-0.0010203351945880861</v>
      </c>
      <c r="M258" s="101">
        <v>0.028733630640668396</v>
      </c>
      <c r="N258" s="101">
        <v>-0.0004216973362247486</v>
      </c>
      <c r="O258" s="101">
        <v>-0.004282093641046733</v>
      </c>
      <c r="P258" s="101">
        <v>-0.00011676764963524262</v>
      </c>
      <c r="Q258" s="101">
        <v>0.0006784135992309105</v>
      </c>
      <c r="R258" s="101">
        <v>-3.390865187550305E-05</v>
      </c>
      <c r="S258" s="101">
        <v>-3.231094571590884E-05</v>
      </c>
      <c r="T258" s="101">
        <v>-8.314839556395083E-06</v>
      </c>
      <c r="U258" s="101">
        <v>2.0396394305498628E-05</v>
      </c>
      <c r="V258" s="101">
        <v>-2.675987343812591E-06</v>
      </c>
      <c r="W258" s="101">
        <v>-1.2784745753092806E-06</v>
      </c>
      <c r="X258" s="101">
        <v>67.5</v>
      </c>
    </row>
    <row r="259" spans="1:24" s="101" customFormat="1" ht="12.75" hidden="1">
      <c r="A259" s="101">
        <v>1967</v>
      </c>
      <c r="B259" s="101">
        <v>90.36000061035156</v>
      </c>
      <c r="C259" s="101">
        <v>104.86000061035156</v>
      </c>
      <c r="D259" s="101">
        <v>8.931807518005371</v>
      </c>
      <c r="E259" s="101">
        <v>9.192793846130371</v>
      </c>
      <c r="F259" s="101">
        <v>13.722793188041194</v>
      </c>
      <c r="G259" s="101" t="s">
        <v>58</v>
      </c>
      <c r="H259" s="101">
        <v>13.657612207633306</v>
      </c>
      <c r="I259" s="101">
        <v>36.51761281798487</v>
      </c>
      <c r="J259" s="101" t="s">
        <v>61</v>
      </c>
      <c r="K259" s="101">
        <v>0.6659700221265078</v>
      </c>
      <c r="L259" s="101">
        <v>-0.1875595122133316</v>
      </c>
      <c r="M259" s="101">
        <v>0.15734288603674332</v>
      </c>
      <c r="N259" s="101">
        <v>-0.04076523772245234</v>
      </c>
      <c r="O259" s="101">
        <v>0.026794463750780963</v>
      </c>
      <c r="P259" s="101">
        <v>-0.0053792564212023055</v>
      </c>
      <c r="Q259" s="101">
        <v>0.003232438554438454</v>
      </c>
      <c r="R259" s="101">
        <v>-0.000626578650532544</v>
      </c>
      <c r="S259" s="101">
        <v>0.00035453128735513117</v>
      </c>
      <c r="T259" s="101">
        <v>-7.873408943308383E-05</v>
      </c>
      <c r="U259" s="101">
        <v>6.930199711865618E-05</v>
      </c>
      <c r="V259" s="101">
        <v>-2.3135399003477185E-05</v>
      </c>
      <c r="W259" s="101">
        <v>2.2163791521028893E-05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10.263630488199496</v>
      </c>
      <c r="G260" s="102"/>
      <c r="H260" s="102"/>
      <c r="I260" s="115"/>
      <c r="J260" s="115" t="s">
        <v>158</v>
      </c>
      <c r="K260" s="102">
        <f>AVERAGE(K258,K253,K248,K243,K238,K233)</f>
        <v>0.03510573705323636</v>
      </c>
      <c r="L260" s="102">
        <f>AVERAGE(L258,L253,L248,L243,L238,L233)</f>
        <v>-0.0008061027165108874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18.132768355323748</v>
      </c>
      <c r="G261" s="102"/>
      <c r="H261" s="102"/>
      <c r="I261" s="115"/>
      <c r="J261" s="115" t="s">
        <v>159</v>
      </c>
      <c r="K261" s="102">
        <f>AVERAGE(K259,K254,K249,K244,K239,K234)</f>
        <v>0.19910316927510716</v>
      </c>
      <c r="L261" s="102">
        <f>AVERAGE(L259,L254,L249,L244,L239,L234)</f>
        <v>-0.14828126072731654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0.021941085658272724</v>
      </c>
      <c r="L262" s="102">
        <f>ABS(L260/$H$33)</f>
        <v>0.0022391742125302426</v>
      </c>
      <c r="M262" s="115" t="s">
        <v>111</v>
      </c>
      <c r="N262" s="102">
        <f>K262+L262+L263+K263</f>
        <v>0.2299828485498685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0.1131268007244927</v>
      </c>
      <c r="L263" s="102">
        <f>ABS(L261/$H$34)</f>
        <v>0.09267578795457283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Krasniq</cp:lastModifiedBy>
  <cp:lastPrinted>2004-10-07T06:02:00Z</cp:lastPrinted>
  <dcterms:created xsi:type="dcterms:W3CDTF">2003-07-09T12:58:06Z</dcterms:created>
  <dcterms:modified xsi:type="dcterms:W3CDTF">2005-01-11T22:08:19Z</dcterms:modified>
  <cp:category/>
  <cp:version/>
  <cp:contentType/>
  <cp:contentStatus/>
</cp:coreProperties>
</file>