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<sst xmlns="http://schemas.openxmlformats.org/spreadsheetml/2006/main" count="711" uniqueCount="166">
  <si>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</si>
  <si>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</si>
  <si>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</si>
  <si>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</si>
  <si>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</si>
  <si>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</si>
  <si>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</si>
  <si>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</si>
  <si>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</si>
  <si>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</si>
  <si>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</si>
  <si>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</si>
  <si>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</si>
  <si>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</si>
  <si>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</si>
  <si>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</si>
  <si>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</si>
  <si>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</si>
  <si>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</si>
  <si>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</si>
  <si>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</si>
  <si>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</si>
  <si>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</si>
  <si>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</si>
  <si>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</si>
  <si>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</si>
  <si>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</si>
  <si>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</si>
  <si>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</si>
  <si>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</si>
  <si>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</si>
  <si>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</si>
  <si>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</si>
  <si>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</si>
  <si>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</si>
  <si>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</si>
  <si>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</si>
  <si>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</si>
  <si>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</si>
  <si>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</si>
  <si>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</si>
  <si>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</si>
  <si>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</si>
  <si>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</si>
  <si>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</si>
  <si>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</si>
  <si>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</si>
  <si>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</si>
  <si>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</si>
  <si>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</si>
  <si>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</si>
  <si>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</si>
  <si>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</si>
  <si>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</si>
  <si>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</si>
  <si>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</si>
  <si>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</si>
  <si>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</si>
  <si>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</si>
  <si>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</si>
  <si>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</si>
  <si>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</si>
  <si>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</si>
  <si>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</si>
  <si>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</si>
  <si>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</si>
  <si>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</si>
  <si>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</si>
  <si>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</si>
  <si>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</si>
  <si>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</si>
  <si>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</si>
  <si>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</si>
  <si>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</si>
  <si>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</si>
  <si>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</si>
  <si>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</si>
  <si>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</si>
  <si>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</si>
  <si>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</si>
  <si>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</si>
  <si>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</si>
  <si>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</si>
  <si>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</si>
  <si>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</si>
  <si>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</si>
  <si>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</si>
  <si>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</si>
  <si>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</si>
  <si>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</si>
  <si>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</si>
  <si>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</si>
  <si>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</si>
  <si>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</si>
  <si>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</si>
  <si>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</si>
  <si>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</si>
  <si>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</si>
  <si>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</si>
  <si>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</si>
  <si>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</si>
  <si>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</si>
  <si>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</si>
  <si>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</si>
  <si>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</si>
  <si>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</si>
  <si>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</si>
  <si>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</si>
  <si>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</si>
  <si>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</si>
  <si>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</si>
  <si>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</si>
  <si>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</si>
  <si>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</si>
  <si>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</si>
  <si>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</si>
  <si>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</si>
  <si>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</si>
  <si>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</si>
  <si>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</si>
  <si>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</si>
  <si>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</si>
  <si>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</si>
  <si>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</si>
  <si>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</si>
  <si>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</si>
  <si>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</si>
  <si>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</si>
  <si>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</si>
  <si>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</si>
  <si>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</si>
  <si>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</si>
  <si>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</si>
  <si>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</si>
  <si>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</si>
  <si>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</si>
  <si>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</si>
  <si>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</si>
  <si>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</si>
  <si>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</si>
  <si>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</si>
  <si>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</si>
  <si>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</si>
  <si>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</si>
  <si>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</si>
  <si>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</si>
  <si>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</si>
  <si>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</si>
  <si>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</si>
  <si>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</si>
  <si>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</si>
  <si>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</si>
  <si>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</si>
  <si>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</si>
  <si>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</si>
  <si>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</si>
  <si>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</si>
  <si>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</si>
  <si>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</si>
  <si>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</si>
  <si>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</si>
  <si>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</si>
  <si>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</si>
  <si>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</si>
  <si>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462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</si>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</sst>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11.698209812304583</v>
      </c>
      <c r="C41" s="2">
        <f aca="true" t="shared" si="0" ref="C41:C55">($B$41*H41+$B$42*J41+$B$43*L41+$B$44*N41+$B$45*P41+$B$46*R41+$B$47*T41+$B$48*V41)/100</f>
        <v>9.562527292888933E-10</v>
      </c>
      <c r="D41" s="2">
        <f aca="true" t="shared" si="1" ref="D41:D55">($B$41*I41+$B$42*K41+$B$43*M41+$B$44*O41+$B$45*Q41+$B$46*S41+$B$47*U41+$B$48*W41)/100</f>
        <v>-6.442453366548223E-08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7.690663339554703</v>
      </c>
      <c r="C42" s="2">
        <f t="shared" si="0"/>
        <v>-1.0637039004070434E-10</v>
      </c>
      <c r="D42" s="2">
        <f t="shared" si="1"/>
        <v>-3.9647100633796555E-08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-8.48030581382227</v>
      </c>
      <c r="C43" s="2">
        <f t="shared" si="0"/>
        <v>-0.015607949702626592</v>
      </c>
      <c r="D43" s="2">
        <f t="shared" si="1"/>
        <v>-0.7760555816948498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7.363359931937893</v>
      </c>
      <c r="C44" s="2">
        <f t="shared" si="0"/>
        <v>0.0012603638276880633</v>
      </c>
      <c r="D44" s="2">
        <f t="shared" si="1"/>
        <v>0.23145284397833069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11.698209812304583</v>
      </c>
      <c r="C45" s="2">
        <f t="shared" si="0"/>
        <v>0.0016068861064708838</v>
      </c>
      <c r="D45" s="2">
        <f t="shared" si="1"/>
        <v>-0.18375078385428018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7.690663339554703</v>
      </c>
      <c r="C46" s="2">
        <f t="shared" si="0"/>
        <v>-0.0007383617189880719</v>
      </c>
      <c r="D46" s="2">
        <f t="shared" si="1"/>
        <v>-0.07139835326941166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-8.48030581382227</v>
      </c>
      <c r="C47" s="2">
        <f t="shared" si="0"/>
        <v>-0.0009630373235651449</v>
      </c>
      <c r="D47" s="2">
        <f t="shared" si="1"/>
        <v>-0.03115922997641497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7.363359931937893</v>
      </c>
      <c r="C48" s="2">
        <f t="shared" si="0"/>
        <v>0.00014416474155747353</v>
      </c>
      <c r="D48" s="2">
        <f t="shared" si="1"/>
        <v>0.006638050616521337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-6.639267175079913E-05</v>
      </c>
      <c r="D49" s="2">
        <f t="shared" si="1"/>
        <v>-0.003794113792297495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-5.93479441611082E-05</v>
      </c>
      <c r="D50" s="2">
        <f t="shared" si="1"/>
        <v>-0.0010974856320757162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-4.019164889885529E-05</v>
      </c>
      <c r="D51" s="2">
        <f t="shared" si="1"/>
        <v>-0.00040702459333217633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1.026025298662509E-05</v>
      </c>
      <c r="D52" s="2">
        <f t="shared" si="1"/>
        <v>9.71432233365025E-05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-8.039675816251193E-06</v>
      </c>
      <c r="D53" s="2">
        <f t="shared" si="1"/>
        <v>-8.261957798158617E-05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-4.683456677838492E-06</v>
      </c>
      <c r="D54" s="2">
        <f t="shared" si="1"/>
        <v>-4.0513575405529915E-05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-3.3449491352183765E-06</v>
      </c>
      <c r="D55" s="2">
        <f t="shared" si="1"/>
        <v>-2.5279964942602123E-05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1943</v>
      </c>
      <c r="B3" s="31">
        <v>129.10666666666665</v>
      </c>
      <c r="C3" s="31">
        <v>122.39</v>
      </c>
      <c r="D3" s="31">
        <v>9.566064416222298</v>
      </c>
      <c r="E3" s="31">
        <v>10.17521502274986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1941</v>
      </c>
      <c r="B4" s="36">
        <v>105.63</v>
      </c>
      <c r="C4" s="36">
        <v>127.28</v>
      </c>
      <c r="D4" s="36">
        <v>8.813807931239955</v>
      </c>
      <c r="E4" s="36">
        <v>9.145045140415618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1942</v>
      </c>
      <c r="B5" s="41">
        <v>115.09666666666665</v>
      </c>
      <c r="C5" s="41">
        <v>124.28</v>
      </c>
      <c r="D5" s="41">
        <v>8.611657291362091</v>
      </c>
      <c r="E5" s="41">
        <v>9.255690134482817</v>
      </c>
      <c r="F5" s="37" t="s">
        <v>71</v>
      </c>
      <c r="I5" s="42">
        <v>3244</v>
      </c>
    </row>
    <row r="6" spans="1:6" s="33" customFormat="1" ht="13.5" thickBot="1">
      <c r="A6" s="43">
        <v>1944</v>
      </c>
      <c r="B6" s="44">
        <v>143.35</v>
      </c>
      <c r="C6" s="44">
        <v>143.85</v>
      </c>
      <c r="D6" s="44">
        <v>8.973071858980383</v>
      </c>
      <c r="E6" s="44">
        <v>9.569683374952154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3260</v>
      </c>
      <c r="K15" s="42">
        <v>3206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11.698209812304583</v>
      </c>
      <c r="C19" s="62">
        <v>49.82820981230458</v>
      </c>
      <c r="D19" s="63">
        <v>18.465485329328562</v>
      </c>
      <c r="K19" s="64" t="s">
        <v>93</v>
      </c>
    </row>
    <row r="20" spans="1:11" ht="12.75">
      <c r="A20" s="61" t="s">
        <v>57</v>
      </c>
      <c r="B20" s="62">
        <v>7.690663339554703</v>
      </c>
      <c r="C20" s="62">
        <v>55.28733000622135</v>
      </c>
      <c r="D20" s="63">
        <v>20.010658773771137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-8.48030581382227</v>
      </c>
      <c r="C21" s="62">
        <v>67.36969418617772</v>
      </c>
      <c r="D21" s="63">
        <v>25.3769457671419</v>
      </c>
      <c r="F21" s="39" t="s">
        <v>96</v>
      </c>
    </row>
    <row r="22" spans="1:11" ht="16.5" thickBot="1">
      <c r="A22" s="67" t="s">
        <v>59</v>
      </c>
      <c r="B22" s="68">
        <v>7.363359931937893</v>
      </c>
      <c r="C22" s="68">
        <v>68.97002659860455</v>
      </c>
      <c r="D22" s="69">
        <v>27.713225570354194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16.629613263872145</v>
      </c>
      <c r="I23" s="42">
        <v>3308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-0.015607949702626592</v>
      </c>
      <c r="C27" s="78">
        <v>0.0012603638276880633</v>
      </c>
      <c r="D27" s="78">
        <v>0.0016068861064708838</v>
      </c>
      <c r="E27" s="78">
        <v>-0.0007383617189880719</v>
      </c>
      <c r="F27" s="78">
        <v>-0.0009630373235651449</v>
      </c>
      <c r="G27" s="78">
        <v>0.00014416474155747353</v>
      </c>
      <c r="H27" s="78">
        <v>-6.639267175079913E-05</v>
      </c>
      <c r="I27" s="79">
        <v>-5.93479441611082E-05</v>
      </c>
    </row>
    <row r="28" spans="1:9" ht="13.5" thickBot="1">
      <c r="A28" s="80" t="s">
        <v>61</v>
      </c>
      <c r="B28" s="81">
        <v>-0.7760555816948498</v>
      </c>
      <c r="C28" s="81">
        <v>0.23145284397833069</v>
      </c>
      <c r="D28" s="81">
        <v>-0.18375078385428018</v>
      </c>
      <c r="E28" s="81">
        <v>-0.07139835326941166</v>
      </c>
      <c r="F28" s="81">
        <v>-0.03115922997641497</v>
      </c>
      <c r="G28" s="81">
        <v>0.006638050616521337</v>
      </c>
      <c r="H28" s="81">
        <v>-0.003794113792297495</v>
      </c>
      <c r="I28" s="82">
        <v>-0.0010974856320757162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1943</v>
      </c>
      <c r="B39" s="89">
        <v>129.10666666666665</v>
      </c>
      <c r="C39" s="89">
        <v>122.39</v>
      </c>
      <c r="D39" s="89">
        <v>9.566064416222298</v>
      </c>
      <c r="E39" s="89">
        <v>10.17521502274986</v>
      </c>
      <c r="F39" s="90">
        <f>I39*D39/(23678+B39)*1000</f>
        <v>27.713225570354194</v>
      </c>
      <c r="G39" s="91" t="s">
        <v>59</v>
      </c>
      <c r="H39" s="92">
        <f>I39-B39+X39</f>
        <v>7.363359931937893</v>
      </c>
      <c r="I39" s="92">
        <f>(B39+C42-2*X39)*(23678+B39)*E42/((23678+C42)*D39+E42*(23678+B39))</f>
        <v>68.97002659860455</v>
      </c>
      <c r="J39" s="39" t="s">
        <v>73</v>
      </c>
      <c r="K39" s="39">
        <f>(K40*K40+L40*L40+M40*M40+N40*N40+O40*O40+P40*P40+Q40*Q40+R40*R40+S40*S40+T40*T40+U40*U40+V40*V40+W40*W40)</f>
        <v>0.695974787441985</v>
      </c>
      <c r="M39" s="39" t="s">
        <v>68</v>
      </c>
      <c r="N39" s="39">
        <f>(K44*K44+L44*L44+M44*M44+N44*N44+O44*O44+P44*P44+Q44*Q44+R44*R44+S44*S44+T44*T44+U44*U44+V44*V44+W44*W44)</f>
        <v>0.38895782067675894</v>
      </c>
      <c r="X39" s="28">
        <f>(1-$H$2)*1000</f>
        <v>67.5</v>
      </c>
    </row>
    <row r="40" spans="1:24" ht="12.75">
      <c r="A40" s="86">
        <v>1941</v>
      </c>
      <c r="B40" s="89">
        <v>105.63</v>
      </c>
      <c r="C40" s="89">
        <v>127.28</v>
      </c>
      <c r="D40" s="89">
        <v>8.813807931239955</v>
      </c>
      <c r="E40" s="89">
        <v>9.145045140415618</v>
      </c>
      <c r="F40" s="90">
        <f>I40*D40/(23678+B40)*1000</f>
        <v>18.465485329328562</v>
      </c>
      <c r="G40" s="91" t="s">
        <v>56</v>
      </c>
      <c r="H40" s="92">
        <f>I40-B40+X40</f>
        <v>11.698209812304583</v>
      </c>
      <c r="I40" s="92">
        <f>(B40+C39-2*X40)*(23678+B40)*E39/((23678+C39)*D40+E39*(23678+B40))</f>
        <v>49.82820981230458</v>
      </c>
      <c r="J40" s="39" t="s">
        <v>62</v>
      </c>
      <c r="K40" s="73">
        <f aca="true" t="shared" si="0" ref="K40:W40">SQRT(K41*K41+K42*K42)</f>
        <v>0.7762125185628298</v>
      </c>
      <c r="L40" s="73">
        <f t="shared" si="0"/>
        <v>0.23145627557410414</v>
      </c>
      <c r="M40" s="73">
        <f t="shared" si="0"/>
        <v>0.18375780976606562</v>
      </c>
      <c r="N40" s="73">
        <f t="shared" si="0"/>
        <v>0.07140217102870033</v>
      </c>
      <c r="O40" s="73">
        <f t="shared" si="0"/>
        <v>0.031174108705938917</v>
      </c>
      <c r="P40" s="73">
        <f t="shared" si="0"/>
        <v>0.006639615912099708</v>
      </c>
      <c r="Q40" s="73">
        <f t="shared" si="0"/>
        <v>0.0037946946459187316</v>
      </c>
      <c r="R40" s="73">
        <f t="shared" si="0"/>
        <v>0.00109908911881102</v>
      </c>
      <c r="S40" s="73">
        <f t="shared" si="0"/>
        <v>0.00040900414205534934</v>
      </c>
      <c r="T40" s="73">
        <f t="shared" si="0"/>
        <v>9.768356377382612E-05</v>
      </c>
      <c r="U40" s="73">
        <f t="shared" si="0"/>
        <v>8.300982503948441E-05</v>
      </c>
      <c r="V40" s="73">
        <f t="shared" si="0"/>
        <v>4.078338581570623E-05</v>
      </c>
      <c r="W40" s="73">
        <f t="shared" si="0"/>
        <v>2.5500300237769565E-05</v>
      </c>
      <c r="X40" s="28">
        <f>(1-$H$2)*1000</f>
        <v>67.5</v>
      </c>
    </row>
    <row r="41" spans="1:24" ht="12.75">
      <c r="A41" s="86">
        <v>1942</v>
      </c>
      <c r="B41" s="89">
        <v>115.09666666666665</v>
      </c>
      <c r="C41" s="89">
        <v>124.28</v>
      </c>
      <c r="D41" s="89">
        <v>8.611657291362091</v>
      </c>
      <c r="E41" s="89">
        <v>9.255690134482817</v>
      </c>
      <c r="F41" s="90">
        <f>I41*D41/(23678+B41)*1000</f>
        <v>20.010658773771137</v>
      </c>
      <c r="G41" s="91" t="s">
        <v>57</v>
      </c>
      <c r="H41" s="92">
        <f>I41-B41+X41</f>
        <v>7.690663339554703</v>
      </c>
      <c r="I41" s="92">
        <f>(B41+C40-2*X41)*(23678+B41)*E40/((23678+C40)*D41+E40*(23678+B41))</f>
        <v>55.28733000622135</v>
      </c>
      <c r="J41" s="39" t="s">
        <v>60</v>
      </c>
      <c r="K41" s="73">
        <f>'calcul config'!C43</f>
        <v>-0.015607949702626592</v>
      </c>
      <c r="L41" s="73">
        <f>'calcul config'!C44</f>
        <v>0.0012603638276880633</v>
      </c>
      <c r="M41" s="73">
        <f>'calcul config'!C45</f>
        <v>0.0016068861064708838</v>
      </c>
      <c r="N41" s="73">
        <f>'calcul config'!C46</f>
        <v>-0.0007383617189880719</v>
      </c>
      <c r="O41" s="73">
        <f>'calcul config'!C47</f>
        <v>-0.0009630373235651449</v>
      </c>
      <c r="P41" s="73">
        <f>'calcul config'!C48</f>
        <v>0.00014416474155747353</v>
      </c>
      <c r="Q41" s="73">
        <f>'calcul config'!C49</f>
        <v>-6.639267175079913E-05</v>
      </c>
      <c r="R41" s="73">
        <f>'calcul config'!C50</f>
        <v>-5.93479441611082E-05</v>
      </c>
      <c r="S41" s="73">
        <f>'calcul config'!C51</f>
        <v>-4.019164889885529E-05</v>
      </c>
      <c r="T41" s="73">
        <f>'calcul config'!C52</f>
        <v>1.026025298662509E-05</v>
      </c>
      <c r="U41" s="73">
        <f>'calcul config'!C53</f>
        <v>-8.039675816251193E-06</v>
      </c>
      <c r="V41" s="73">
        <f>'calcul config'!C54</f>
        <v>-4.683456677838492E-06</v>
      </c>
      <c r="W41" s="73">
        <f>'calcul config'!C55</f>
        <v>-3.3449491352183765E-06</v>
      </c>
      <c r="X41" s="28">
        <f>(1-$H$2)*1000</f>
        <v>67.5</v>
      </c>
    </row>
    <row r="42" spans="1:24" ht="12.75">
      <c r="A42" s="86">
        <v>1944</v>
      </c>
      <c r="B42" s="89">
        <v>143.35</v>
      </c>
      <c r="C42" s="89">
        <v>143.85</v>
      </c>
      <c r="D42" s="89">
        <v>8.973071858980383</v>
      </c>
      <c r="E42" s="89">
        <v>9.569683374952154</v>
      </c>
      <c r="F42" s="90">
        <f>I42*D42/(23678+B42)*1000</f>
        <v>25.3769457671419</v>
      </c>
      <c r="G42" s="91" t="s">
        <v>58</v>
      </c>
      <c r="H42" s="92">
        <f>I42-B42+X42</f>
        <v>-8.48030581382227</v>
      </c>
      <c r="I42" s="92">
        <f>(B42+C41-2*X42)*(23678+B42)*E41/((23678+C41)*D42+E41*(23678+B42))</f>
        <v>67.36969418617772</v>
      </c>
      <c r="J42" s="39" t="s">
        <v>61</v>
      </c>
      <c r="K42" s="73">
        <f>'calcul config'!D43</f>
        <v>-0.7760555816948498</v>
      </c>
      <c r="L42" s="73">
        <f>'calcul config'!D44</f>
        <v>0.23145284397833069</v>
      </c>
      <c r="M42" s="73">
        <f>'calcul config'!D45</f>
        <v>-0.18375078385428018</v>
      </c>
      <c r="N42" s="73">
        <f>'calcul config'!D46</f>
        <v>-0.07139835326941166</v>
      </c>
      <c r="O42" s="73">
        <f>'calcul config'!D47</f>
        <v>-0.03115922997641497</v>
      </c>
      <c r="P42" s="73">
        <f>'calcul config'!D48</f>
        <v>0.006638050616521337</v>
      </c>
      <c r="Q42" s="73">
        <f>'calcul config'!D49</f>
        <v>-0.003794113792297495</v>
      </c>
      <c r="R42" s="73">
        <f>'calcul config'!D50</f>
        <v>-0.0010974856320757162</v>
      </c>
      <c r="S42" s="73">
        <f>'calcul config'!D51</f>
        <v>-0.00040702459333217633</v>
      </c>
      <c r="T42" s="73">
        <f>'calcul config'!D52</f>
        <v>9.71432233365025E-05</v>
      </c>
      <c r="U42" s="73">
        <f>'calcul config'!D53</f>
        <v>-8.261957798158617E-05</v>
      </c>
      <c r="V42" s="73">
        <f>'calcul config'!D54</f>
        <v>-4.0513575405529915E-05</v>
      </c>
      <c r="W42" s="73">
        <f>'calcul config'!D55</f>
        <v>-2.5279964942602123E-05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0.5174750123752199</v>
      </c>
      <c r="L44" s="73">
        <f>L40/(L43*1.5)</f>
        <v>0.2204345481658135</v>
      </c>
      <c r="M44" s="73">
        <f aca="true" t="shared" si="1" ref="M44:W44">M40/(M43*1.5)</f>
        <v>0.20417534418451738</v>
      </c>
      <c r="N44" s="73">
        <f t="shared" si="1"/>
        <v>0.09520289470493377</v>
      </c>
      <c r="O44" s="73">
        <f t="shared" si="1"/>
        <v>0.13855159424861743</v>
      </c>
      <c r="P44" s="73">
        <f t="shared" si="1"/>
        <v>0.044264106080664715</v>
      </c>
      <c r="Q44" s="73">
        <f t="shared" si="1"/>
        <v>0.025297964306124875</v>
      </c>
      <c r="R44" s="73">
        <f t="shared" si="1"/>
        <v>0.002442420264024489</v>
      </c>
      <c r="S44" s="73">
        <f t="shared" si="1"/>
        <v>0.005453388560737991</v>
      </c>
      <c r="T44" s="73">
        <f t="shared" si="1"/>
        <v>0.001302447516984348</v>
      </c>
      <c r="U44" s="73">
        <f t="shared" si="1"/>
        <v>0.0011067976671931253</v>
      </c>
      <c r="V44" s="73">
        <f t="shared" si="1"/>
        <v>0.0005437784775427497</v>
      </c>
      <c r="W44" s="73">
        <f t="shared" si="1"/>
        <v>0.0003400040031702608</v>
      </c>
      <c r="X44" s="73"/>
      <c r="Y44" s="73"/>
    </row>
    <row r="45" s="101" customFormat="1" ht="12.75"/>
    <row r="46" spans="1:24" s="101" customFormat="1" ht="12.75">
      <c r="A46" s="101">
        <v>1942</v>
      </c>
      <c r="B46" s="101">
        <v>123.7</v>
      </c>
      <c r="C46" s="101">
        <v>134.2</v>
      </c>
      <c r="D46" s="101">
        <v>8.446200506055595</v>
      </c>
      <c r="E46" s="101">
        <v>9.047843429849404</v>
      </c>
      <c r="F46" s="101">
        <v>20.097100651251598</v>
      </c>
      <c r="G46" s="101" t="s">
        <v>59</v>
      </c>
      <c r="H46" s="101">
        <v>0.4343600566835164</v>
      </c>
      <c r="I46" s="101">
        <v>56.63436005668352</v>
      </c>
      <c r="J46" s="101" t="s">
        <v>73</v>
      </c>
      <c r="K46" s="101">
        <v>2.2468945077127276</v>
      </c>
      <c r="M46" s="101" t="s">
        <v>68</v>
      </c>
      <c r="N46" s="101">
        <v>1.3893879531180162</v>
      </c>
      <c r="X46" s="101">
        <v>67.5</v>
      </c>
    </row>
    <row r="47" spans="1:24" s="101" customFormat="1" ht="12.75">
      <c r="A47" s="101">
        <v>1943</v>
      </c>
      <c r="B47" s="101">
        <v>134.47999572753906</v>
      </c>
      <c r="C47" s="101">
        <v>128.47999572753906</v>
      </c>
      <c r="D47" s="101">
        <v>9.471916198730469</v>
      </c>
      <c r="E47" s="101">
        <v>9.98926067352295</v>
      </c>
      <c r="F47" s="101">
        <v>25.97837518600503</v>
      </c>
      <c r="G47" s="101" t="s">
        <v>56</v>
      </c>
      <c r="H47" s="101">
        <v>-1.6701337672778038</v>
      </c>
      <c r="I47" s="101">
        <v>65.30986196026126</v>
      </c>
      <c r="J47" s="101" t="s">
        <v>62</v>
      </c>
      <c r="K47" s="101">
        <v>1.2766583014195538</v>
      </c>
      <c r="L47" s="101">
        <v>0.7184680400016381</v>
      </c>
      <c r="M47" s="101">
        <v>0.3022318837651716</v>
      </c>
      <c r="N47" s="101">
        <v>0.08001810067726459</v>
      </c>
      <c r="O47" s="101">
        <v>0.05127307025856769</v>
      </c>
      <c r="P47" s="101">
        <v>0.020610523184193708</v>
      </c>
      <c r="Q47" s="101">
        <v>0.00624109265147063</v>
      </c>
      <c r="R47" s="101">
        <v>0.0012316796599655569</v>
      </c>
      <c r="S47" s="101">
        <v>0.0006726835603562169</v>
      </c>
      <c r="T47" s="101">
        <v>0.00030325850475015534</v>
      </c>
      <c r="U47" s="101">
        <v>0.0001365073324152753</v>
      </c>
      <c r="V47" s="101">
        <v>4.5723419700646317E-05</v>
      </c>
      <c r="W47" s="101">
        <v>4.1946617197738855E-05</v>
      </c>
      <c r="X47" s="101">
        <v>67.5</v>
      </c>
    </row>
    <row r="48" spans="1:24" s="101" customFormat="1" ht="12.75">
      <c r="A48" s="101">
        <v>1944</v>
      </c>
      <c r="B48" s="101">
        <v>155.94000244140625</v>
      </c>
      <c r="C48" s="101">
        <v>165.33999633789062</v>
      </c>
      <c r="D48" s="101">
        <v>8.707719802856445</v>
      </c>
      <c r="E48" s="101">
        <v>9.282018661499023</v>
      </c>
      <c r="F48" s="101">
        <v>29.181815055017754</v>
      </c>
      <c r="G48" s="101" t="s">
        <v>57</v>
      </c>
      <c r="H48" s="101">
        <v>-8.566321968192156</v>
      </c>
      <c r="I48" s="101">
        <v>79.8736804732141</v>
      </c>
      <c r="J48" s="101" t="s">
        <v>60</v>
      </c>
      <c r="K48" s="101">
        <v>0.3509635918427652</v>
      </c>
      <c r="L48" s="101">
        <v>-0.0039086630096680395</v>
      </c>
      <c r="M48" s="101">
        <v>-0.079777688503745</v>
      </c>
      <c r="N48" s="101">
        <v>-0.000827338588668705</v>
      </c>
      <c r="O48" s="101">
        <v>0.014626343599646903</v>
      </c>
      <c r="P48" s="101">
        <v>-0.00044735799283801336</v>
      </c>
      <c r="Q48" s="101">
        <v>-0.0014888556030982609</v>
      </c>
      <c r="R48" s="101">
        <v>-6.652806930946263E-05</v>
      </c>
      <c r="S48" s="101">
        <v>0.00023498781298134243</v>
      </c>
      <c r="T48" s="101">
        <v>-3.186304901389281E-05</v>
      </c>
      <c r="U48" s="101">
        <v>-2.1939690224980782E-05</v>
      </c>
      <c r="V48" s="101">
        <v>-5.245763385791676E-06</v>
      </c>
      <c r="W48" s="101">
        <v>1.5947379275271066E-05</v>
      </c>
      <c r="X48" s="101">
        <v>67.5</v>
      </c>
    </row>
    <row r="49" spans="1:24" s="101" customFormat="1" ht="12.75">
      <c r="A49" s="101">
        <v>1941</v>
      </c>
      <c r="B49" s="101">
        <v>109.0199966430664</v>
      </c>
      <c r="C49" s="101">
        <v>119.22000122070312</v>
      </c>
      <c r="D49" s="101">
        <v>8.713560104370117</v>
      </c>
      <c r="E49" s="101">
        <v>9.325322151184082</v>
      </c>
      <c r="F49" s="101">
        <v>26.30102772905145</v>
      </c>
      <c r="G49" s="101" t="s">
        <v>58</v>
      </c>
      <c r="H49" s="101">
        <v>30.27879340710396</v>
      </c>
      <c r="I49" s="101">
        <v>71.79879005017037</v>
      </c>
      <c r="J49" s="101" t="s">
        <v>61</v>
      </c>
      <c r="K49" s="101">
        <v>1.227469338022048</v>
      </c>
      <c r="L49" s="101">
        <v>-0.7184574078240632</v>
      </c>
      <c r="M49" s="101">
        <v>0.29151266178545937</v>
      </c>
      <c r="N49" s="101">
        <v>-0.08001382347355081</v>
      </c>
      <c r="O49" s="101">
        <v>0.04914262718501206</v>
      </c>
      <c r="P49" s="101">
        <v>-0.020605667588128037</v>
      </c>
      <c r="Q49" s="101">
        <v>0.006060903107405992</v>
      </c>
      <c r="R49" s="101">
        <v>-0.001229881620631362</v>
      </c>
      <c r="S49" s="101">
        <v>0.0006303046089977145</v>
      </c>
      <c r="T49" s="101">
        <v>-0.0003015799509430928</v>
      </c>
      <c r="U49" s="101">
        <v>0.00013473270499758533</v>
      </c>
      <c r="V49" s="101">
        <v>-4.542150455039704E-05</v>
      </c>
      <c r="W49" s="101">
        <v>3.879690436857425E-05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1942</v>
      </c>
      <c r="B56" s="101">
        <v>104.3</v>
      </c>
      <c r="C56" s="101">
        <v>116</v>
      </c>
      <c r="D56" s="101">
        <v>8.683626261354943</v>
      </c>
      <c r="E56" s="101">
        <v>9.40992544988392</v>
      </c>
      <c r="F56" s="101">
        <v>15.98970271656934</v>
      </c>
      <c r="G56" s="101" t="s">
        <v>59</v>
      </c>
      <c r="H56" s="101">
        <v>6.991832521466847</v>
      </c>
      <c r="I56" s="101">
        <v>43.791832521466844</v>
      </c>
      <c r="J56" s="101" t="s">
        <v>73</v>
      </c>
      <c r="K56" s="101">
        <v>1.4748725845539705</v>
      </c>
      <c r="M56" s="101" t="s">
        <v>68</v>
      </c>
      <c r="N56" s="101">
        <v>0.9428038149496032</v>
      </c>
      <c r="X56" s="101">
        <v>67.5</v>
      </c>
    </row>
    <row r="57" spans="1:24" s="101" customFormat="1" ht="12.75" hidden="1">
      <c r="A57" s="101">
        <v>1941</v>
      </c>
      <c r="B57" s="101">
        <v>106.4800033569336</v>
      </c>
      <c r="C57" s="101">
        <v>125.08000183105469</v>
      </c>
      <c r="D57" s="101">
        <v>8.888486862182617</v>
      </c>
      <c r="E57" s="101">
        <v>9.298362731933594</v>
      </c>
      <c r="F57" s="101">
        <v>16.808590930758243</v>
      </c>
      <c r="G57" s="101" t="s">
        <v>56</v>
      </c>
      <c r="H57" s="101">
        <v>5.997685317858135</v>
      </c>
      <c r="I57" s="101">
        <v>44.97768867479173</v>
      </c>
      <c r="J57" s="101" t="s">
        <v>62</v>
      </c>
      <c r="K57" s="101">
        <v>0.9997918863520243</v>
      </c>
      <c r="L57" s="101">
        <v>0.6435178831914911</v>
      </c>
      <c r="M57" s="101">
        <v>0.23668749314904244</v>
      </c>
      <c r="N57" s="101">
        <v>0.056342137787600235</v>
      </c>
      <c r="O57" s="101">
        <v>0.040153457049432704</v>
      </c>
      <c r="P57" s="101">
        <v>0.018460527975482623</v>
      </c>
      <c r="Q57" s="101">
        <v>0.0048875794262570405</v>
      </c>
      <c r="R57" s="101">
        <v>0.0008672870572344466</v>
      </c>
      <c r="S57" s="101">
        <v>0.0005267902676072911</v>
      </c>
      <c r="T57" s="101">
        <v>0.00027161263033832495</v>
      </c>
      <c r="U57" s="101">
        <v>0.00010688754919995766</v>
      </c>
      <c r="V57" s="101">
        <v>3.220321966024741E-05</v>
      </c>
      <c r="W57" s="101">
        <v>3.284318290472909E-05</v>
      </c>
      <c r="X57" s="101">
        <v>67.5</v>
      </c>
    </row>
    <row r="58" spans="1:24" s="101" customFormat="1" ht="12.75" hidden="1">
      <c r="A58" s="101">
        <v>1944</v>
      </c>
      <c r="B58" s="101">
        <v>163.94000244140625</v>
      </c>
      <c r="C58" s="101">
        <v>163.33999633789062</v>
      </c>
      <c r="D58" s="101">
        <v>8.571914672851562</v>
      </c>
      <c r="E58" s="101">
        <v>9.318737030029297</v>
      </c>
      <c r="F58" s="101">
        <v>28.835550254463946</v>
      </c>
      <c r="G58" s="101" t="s">
        <v>57</v>
      </c>
      <c r="H58" s="101">
        <v>-16.236747352819506</v>
      </c>
      <c r="I58" s="101">
        <v>80.20325508858674</v>
      </c>
      <c r="J58" s="101" t="s">
        <v>60</v>
      </c>
      <c r="K58" s="101">
        <v>0.8951594849040112</v>
      </c>
      <c r="L58" s="101">
        <v>-0.0035007473157398984</v>
      </c>
      <c r="M58" s="101">
        <v>-0.2107050030339353</v>
      </c>
      <c r="N58" s="101">
        <v>-0.0005821609988478857</v>
      </c>
      <c r="O58" s="101">
        <v>0.036142077393474484</v>
      </c>
      <c r="P58" s="101">
        <v>-0.00040074556334194355</v>
      </c>
      <c r="Q58" s="101">
        <v>-0.004291113504878341</v>
      </c>
      <c r="R58" s="101">
        <v>-4.6806560765972095E-05</v>
      </c>
      <c r="S58" s="101">
        <v>0.0004885825074397534</v>
      </c>
      <c r="T58" s="101">
        <v>-2.8550092252678417E-05</v>
      </c>
      <c r="U58" s="101">
        <v>-8.948537739084842E-05</v>
      </c>
      <c r="V58" s="101">
        <v>-3.685660297855149E-06</v>
      </c>
      <c r="W58" s="101">
        <v>3.085146340072827E-05</v>
      </c>
      <c r="X58" s="101">
        <v>67.5</v>
      </c>
    </row>
    <row r="59" spans="1:24" s="101" customFormat="1" ht="12.75" hidden="1">
      <c r="A59" s="101">
        <v>1943</v>
      </c>
      <c r="B59" s="101">
        <v>125.19999694824219</v>
      </c>
      <c r="C59" s="101">
        <v>111.30000305175781</v>
      </c>
      <c r="D59" s="101">
        <v>9.650667190551758</v>
      </c>
      <c r="E59" s="101">
        <v>10.334222793579102</v>
      </c>
      <c r="F59" s="101">
        <v>30.55575334745259</v>
      </c>
      <c r="G59" s="101" t="s">
        <v>58</v>
      </c>
      <c r="H59" s="101">
        <v>17.66522844248557</v>
      </c>
      <c r="I59" s="101">
        <v>75.36522539072776</v>
      </c>
      <c r="J59" s="101" t="s">
        <v>61</v>
      </c>
      <c r="K59" s="101">
        <v>0.44527891551444965</v>
      </c>
      <c r="L59" s="101">
        <v>-0.6435083610610579</v>
      </c>
      <c r="M59" s="101">
        <v>0.10781637681561801</v>
      </c>
      <c r="N59" s="101">
        <v>-0.056339130087784905</v>
      </c>
      <c r="O59" s="101">
        <v>0.017494294918765314</v>
      </c>
      <c r="P59" s="101">
        <v>-0.01845617772256862</v>
      </c>
      <c r="Q59" s="101">
        <v>0.002339824253276692</v>
      </c>
      <c r="R59" s="101">
        <v>-0.0008660230860177156</v>
      </c>
      <c r="S59" s="101">
        <v>0.0001969647670768675</v>
      </c>
      <c r="T59" s="101">
        <v>-0.0002701079658056517</v>
      </c>
      <c r="U59" s="101">
        <v>5.845780877856099E-05</v>
      </c>
      <c r="V59" s="101">
        <v>-3.199161241098922E-05</v>
      </c>
      <c r="W59" s="101">
        <v>1.1263297445553562E-05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1942</v>
      </c>
      <c r="B61" s="101">
        <v>114.32</v>
      </c>
      <c r="C61" s="101">
        <v>109.42</v>
      </c>
      <c r="D61" s="101">
        <v>8.751384674188838</v>
      </c>
      <c r="E61" s="101">
        <v>9.294330005505136</v>
      </c>
      <c r="F61" s="101">
        <v>19.528487708984002</v>
      </c>
      <c r="G61" s="101" t="s">
        <v>59</v>
      </c>
      <c r="H61" s="101">
        <v>6.271944416359517</v>
      </c>
      <c r="I61" s="101">
        <v>53.09194441635951</v>
      </c>
      <c r="J61" s="101" t="s">
        <v>73</v>
      </c>
      <c r="K61" s="101">
        <v>0.36042583181462223</v>
      </c>
      <c r="M61" s="101" t="s">
        <v>68</v>
      </c>
      <c r="N61" s="101">
        <v>0.21086878194924524</v>
      </c>
      <c r="X61" s="101">
        <v>67.5</v>
      </c>
    </row>
    <row r="62" spans="1:24" s="101" customFormat="1" ht="12.75" hidden="1">
      <c r="A62" s="101">
        <v>1941</v>
      </c>
      <c r="B62" s="101">
        <v>102.23999786376953</v>
      </c>
      <c r="C62" s="101">
        <v>127.33999633789062</v>
      </c>
      <c r="D62" s="101">
        <v>8.819291114807129</v>
      </c>
      <c r="E62" s="101">
        <v>9.07535457611084</v>
      </c>
      <c r="F62" s="101">
        <v>14.585966693080275</v>
      </c>
      <c r="G62" s="101" t="s">
        <v>56</v>
      </c>
      <c r="H62" s="101">
        <v>4.589443022918083</v>
      </c>
      <c r="I62" s="101">
        <v>39.329440886687614</v>
      </c>
      <c r="J62" s="101" t="s">
        <v>62</v>
      </c>
      <c r="K62" s="101">
        <v>0.5371715423593433</v>
      </c>
      <c r="L62" s="101">
        <v>0.2321715765421256</v>
      </c>
      <c r="M62" s="101">
        <v>0.12716804688232847</v>
      </c>
      <c r="N62" s="101">
        <v>0.03577893657875683</v>
      </c>
      <c r="O62" s="101">
        <v>0.021573774862912554</v>
      </c>
      <c r="P62" s="101">
        <v>0.006660311807444512</v>
      </c>
      <c r="Q62" s="101">
        <v>0.0026260050199996303</v>
      </c>
      <c r="R62" s="101">
        <v>0.0005507535380912014</v>
      </c>
      <c r="S62" s="101">
        <v>0.00028304141865393345</v>
      </c>
      <c r="T62" s="101">
        <v>9.799066364374521E-05</v>
      </c>
      <c r="U62" s="101">
        <v>5.742932831518124E-05</v>
      </c>
      <c r="V62" s="101">
        <v>2.044725255443566E-05</v>
      </c>
      <c r="W62" s="101">
        <v>1.7646872655771233E-05</v>
      </c>
      <c r="X62" s="101">
        <v>67.5</v>
      </c>
    </row>
    <row r="63" spans="1:24" s="101" customFormat="1" ht="12.75" hidden="1">
      <c r="A63" s="101">
        <v>1944</v>
      </c>
      <c r="B63" s="101">
        <v>142.22000122070312</v>
      </c>
      <c r="C63" s="101">
        <v>137.9199981689453</v>
      </c>
      <c r="D63" s="101">
        <v>9.132549285888672</v>
      </c>
      <c r="E63" s="101">
        <v>9.890205383300781</v>
      </c>
      <c r="F63" s="101">
        <v>25.721836434128257</v>
      </c>
      <c r="G63" s="101" t="s">
        <v>57</v>
      </c>
      <c r="H63" s="101">
        <v>-7.630321930050542</v>
      </c>
      <c r="I63" s="101">
        <v>67.08967929065258</v>
      </c>
      <c r="J63" s="101" t="s">
        <v>60</v>
      </c>
      <c r="K63" s="101">
        <v>0.5349063321932153</v>
      </c>
      <c r="L63" s="101">
        <v>-0.0012627771605045945</v>
      </c>
      <c r="M63" s="101">
        <v>-0.12649096114486405</v>
      </c>
      <c r="N63" s="101">
        <v>-0.0003697233155503135</v>
      </c>
      <c r="O63" s="101">
        <v>0.021502902829511172</v>
      </c>
      <c r="P63" s="101">
        <v>-0.0001446020353010036</v>
      </c>
      <c r="Q63" s="101">
        <v>-0.0026040234008296924</v>
      </c>
      <c r="R63" s="101">
        <v>-2.9721032466103416E-05</v>
      </c>
      <c r="S63" s="101">
        <v>0.00028301570421109754</v>
      </c>
      <c r="T63" s="101">
        <v>-1.0305267039743876E-05</v>
      </c>
      <c r="U63" s="101">
        <v>-5.618156244958882E-05</v>
      </c>
      <c r="V63" s="101">
        <v>-2.3406074361019577E-06</v>
      </c>
      <c r="W63" s="101">
        <v>1.7643442584937497E-05</v>
      </c>
      <c r="X63" s="101">
        <v>67.5</v>
      </c>
    </row>
    <row r="64" spans="1:24" s="101" customFormat="1" ht="12.75" hidden="1">
      <c r="A64" s="101">
        <v>1943</v>
      </c>
      <c r="B64" s="101">
        <v>127.37999725341797</v>
      </c>
      <c r="C64" s="101">
        <v>119.08000183105469</v>
      </c>
      <c r="D64" s="101">
        <v>9.689085006713867</v>
      </c>
      <c r="E64" s="101">
        <v>10.256916999816895</v>
      </c>
      <c r="F64" s="101">
        <v>26.78337275102985</v>
      </c>
      <c r="G64" s="101" t="s">
        <v>58</v>
      </c>
      <c r="H64" s="101">
        <v>5.924809444484211</v>
      </c>
      <c r="I64" s="101">
        <v>65.80480669790218</v>
      </c>
      <c r="J64" s="101" t="s">
        <v>61</v>
      </c>
      <c r="K64" s="101">
        <v>0.049279627639800296</v>
      </c>
      <c r="L64" s="101">
        <v>-0.23216814240523828</v>
      </c>
      <c r="M64" s="101">
        <v>0.013105300321418817</v>
      </c>
      <c r="N64" s="101">
        <v>-0.03577702625116629</v>
      </c>
      <c r="O64" s="101">
        <v>0.00174726407284016</v>
      </c>
      <c r="P64" s="101">
        <v>-0.006658741894965714</v>
      </c>
      <c r="Q64" s="101">
        <v>0.00033906414289131383</v>
      </c>
      <c r="R64" s="101">
        <v>-0.0005499510159542623</v>
      </c>
      <c r="S64" s="101">
        <v>3.815212120938704E-06</v>
      </c>
      <c r="T64" s="101">
        <v>-9.744727616809603E-05</v>
      </c>
      <c r="U64" s="101">
        <v>1.1906292095183538E-05</v>
      </c>
      <c r="V64" s="101">
        <v>-2.0312845538105682E-05</v>
      </c>
      <c r="W64" s="101">
        <v>-3.4791993478449675E-07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1942</v>
      </c>
      <c r="B66" s="101">
        <v>109.04</v>
      </c>
      <c r="C66" s="101">
        <v>130.44</v>
      </c>
      <c r="D66" s="101">
        <v>8.695363364419963</v>
      </c>
      <c r="E66" s="101">
        <v>9.37824193988415</v>
      </c>
      <c r="F66" s="101">
        <v>18.575986848196187</v>
      </c>
      <c r="G66" s="101" t="s">
        <v>59</v>
      </c>
      <c r="H66" s="101">
        <v>9.27647812506246</v>
      </c>
      <c r="I66" s="101">
        <v>50.81647812506247</v>
      </c>
      <c r="J66" s="101" t="s">
        <v>73</v>
      </c>
      <c r="K66" s="101">
        <v>0.5712434067699972</v>
      </c>
      <c r="M66" s="101" t="s">
        <v>68</v>
      </c>
      <c r="N66" s="101">
        <v>0.3032715593805657</v>
      </c>
      <c r="X66" s="101">
        <v>67.5</v>
      </c>
    </row>
    <row r="67" spans="1:24" s="101" customFormat="1" ht="12.75" hidden="1">
      <c r="A67" s="101">
        <v>1941</v>
      </c>
      <c r="B67" s="101">
        <v>106.31999969482422</v>
      </c>
      <c r="C67" s="101">
        <v>127.0199966430664</v>
      </c>
      <c r="D67" s="101">
        <v>8.880254745483398</v>
      </c>
      <c r="E67" s="101">
        <v>9.080787658691406</v>
      </c>
      <c r="F67" s="101">
        <v>19.50536333715729</v>
      </c>
      <c r="G67" s="101" t="s">
        <v>56</v>
      </c>
      <c r="H67" s="101">
        <v>13.421947931421577</v>
      </c>
      <c r="I67" s="101">
        <v>52.241947626245796</v>
      </c>
      <c r="J67" s="101" t="s">
        <v>62</v>
      </c>
      <c r="K67" s="101">
        <v>0.7298496288547891</v>
      </c>
      <c r="L67" s="101">
        <v>0.0468525520160475</v>
      </c>
      <c r="M67" s="101">
        <v>0.17278157051350806</v>
      </c>
      <c r="N67" s="101">
        <v>0.07509368294765201</v>
      </c>
      <c r="O67" s="101">
        <v>0.029312141846359174</v>
      </c>
      <c r="P67" s="101">
        <v>0.001344188974741043</v>
      </c>
      <c r="Q67" s="101">
        <v>0.0035679959681051894</v>
      </c>
      <c r="R67" s="101">
        <v>0.00115592755688465</v>
      </c>
      <c r="S67" s="101">
        <v>0.0003845864237863963</v>
      </c>
      <c r="T67" s="101">
        <v>1.9781392013361214E-05</v>
      </c>
      <c r="U67" s="101">
        <v>7.804826814721E-05</v>
      </c>
      <c r="V67" s="101">
        <v>4.290028155454079E-05</v>
      </c>
      <c r="W67" s="101">
        <v>2.3979102047894415E-05</v>
      </c>
      <c r="X67" s="101">
        <v>67.5</v>
      </c>
    </row>
    <row r="68" spans="1:24" s="101" customFormat="1" ht="12.75" hidden="1">
      <c r="A68" s="101">
        <v>1944</v>
      </c>
      <c r="B68" s="101">
        <v>128.4199981689453</v>
      </c>
      <c r="C68" s="101">
        <v>124.62000274658203</v>
      </c>
      <c r="D68" s="101">
        <v>9.13156509399414</v>
      </c>
      <c r="E68" s="101">
        <v>9.639257431030273</v>
      </c>
      <c r="F68" s="101">
        <v>23.035207507457677</v>
      </c>
      <c r="G68" s="101" t="s">
        <v>57</v>
      </c>
      <c r="H68" s="101">
        <v>-0.8661279919493694</v>
      </c>
      <c r="I68" s="101">
        <v>60.05387017699594</v>
      </c>
      <c r="J68" s="101" t="s">
        <v>60</v>
      </c>
      <c r="K68" s="101">
        <v>0.38770345872512</v>
      </c>
      <c r="L68" s="101">
        <v>-0.0002538447324333587</v>
      </c>
      <c r="M68" s="101">
        <v>-0.09344116660197095</v>
      </c>
      <c r="N68" s="101">
        <v>-0.0007763063900353701</v>
      </c>
      <c r="O68" s="101">
        <v>0.015302075361689142</v>
      </c>
      <c r="P68" s="101">
        <v>-2.915872323072489E-05</v>
      </c>
      <c r="Q68" s="101">
        <v>-0.0020076355694290788</v>
      </c>
      <c r="R68" s="101">
        <v>-6.240102946783815E-05</v>
      </c>
      <c r="S68" s="101">
        <v>0.00017816361656661548</v>
      </c>
      <c r="T68" s="101">
        <v>-2.0867659671380892E-06</v>
      </c>
      <c r="U68" s="101">
        <v>-4.8890878363896904E-05</v>
      </c>
      <c r="V68" s="101">
        <v>-4.921002667819688E-06</v>
      </c>
      <c r="W68" s="101">
        <v>1.039724645372561E-05</v>
      </c>
      <c r="X68" s="101">
        <v>67.5</v>
      </c>
    </row>
    <row r="69" spans="1:24" s="101" customFormat="1" ht="12.75" hidden="1">
      <c r="A69" s="101">
        <v>1943</v>
      </c>
      <c r="B69" s="101">
        <v>130.0800018310547</v>
      </c>
      <c r="C69" s="101">
        <v>119.27999877929688</v>
      </c>
      <c r="D69" s="101">
        <v>9.604720115661621</v>
      </c>
      <c r="E69" s="101">
        <v>10.40050220489502</v>
      </c>
      <c r="F69" s="101">
        <v>24.190951892944543</v>
      </c>
      <c r="G69" s="101" t="s">
        <v>58</v>
      </c>
      <c r="H69" s="101">
        <v>-2.6157227003664048</v>
      </c>
      <c r="I69" s="101">
        <v>59.964279130688276</v>
      </c>
      <c r="J69" s="101" t="s">
        <v>61</v>
      </c>
      <c r="K69" s="101">
        <v>-0.6183579132121239</v>
      </c>
      <c r="L69" s="101">
        <v>-0.04685186435210719</v>
      </c>
      <c r="M69" s="101">
        <v>-0.14533485298845927</v>
      </c>
      <c r="N69" s="101">
        <v>-0.07508967017527292</v>
      </c>
      <c r="O69" s="101">
        <v>-0.02500096296637925</v>
      </c>
      <c r="P69" s="101">
        <v>-0.00134387267576766</v>
      </c>
      <c r="Q69" s="101">
        <v>-0.0029495753336333127</v>
      </c>
      <c r="R69" s="101">
        <v>-0.0011542420146081452</v>
      </c>
      <c r="S69" s="101">
        <v>-0.00034082905259486554</v>
      </c>
      <c r="T69" s="101">
        <v>-1.96710161858676E-05</v>
      </c>
      <c r="U69" s="101">
        <v>-6.0837604929726097E-05</v>
      </c>
      <c r="V69" s="101">
        <v>-4.261710795211454E-05</v>
      </c>
      <c r="W69" s="101">
        <v>-2.160774401004937E-05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1942</v>
      </c>
      <c r="B71" s="101">
        <v>121.54</v>
      </c>
      <c r="C71" s="101">
        <v>126.24</v>
      </c>
      <c r="D71" s="101">
        <v>8.626982671641924</v>
      </c>
      <c r="E71" s="101">
        <v>9.221729511714896</v>
      </c>
      <c r="F71" s="101">
        <v>21.82354111806903</v>
      </c>
      <c r="G71" s="101" t="s">
        <v>59</v>
      </c>
      <c r="H71" s="101">
        <v>6.165318539520854</v>
      </c>
      <c r="I71" s="101">
        <v>60.20531853952086</v>
      </c>
      <c r="J71" s="101" t="s">
        <v>73</v>
      </c>
      <c r="K71" s="101">
        <v>0.29866091623159435</v>
      </c>
      <c r="M71" s="101" t="s">
        <v>68</v>
      </c>
      <c r="N71" s="101">
        <v>0.18029041684571093</v>
      </c>
      <c r="X71" s="101">
        <v>67.5</v>
      </c>
    </row>
    <row r="72" spans="1:24" s="101" customFormat="1" ht="12.75" hidden="1">
      <c r="A72" s="101">
        <v>1941</v>
      </c>
      <c r="B72" s="101">
        <v>104.94000244140625</v>
      </c>
      <c r="C72" s="101">
        <v>133.63999938964844</v>
      </c>
      <c r="D72" s="101">
        <v>8.765050888061523</v>
      </c>
      <c r="E72" s="101">
        <v>9.030476570129395</v>
      </c>
      <c r="F72" s="101">
        <v>18.165323416968697</v>
      </c>
      <c r="G72" s="101" t="s">
        <v>56</v>
      </c>
      <c r="H72" s="101">
        <v>11.84947715980767</v>
      </c>
      <c r="I72" s="101">
        <v>49.28947960121392</v>
      </c>
      <c r="J72" s="101" t="s">
        <v>62</v>
      </c>
      <c r="K72" s="101">
        <v>0.48397166985515844</v>
      </c>
      <c r="L72" s="101">
        <v>0.2140155935277115</v>
      </c>
      <c r="M72" s="101">
        <v>0.1145733751323844</v>
      </c>
      <c r="N72" s="101">
        <v>0.0712757101962936</v>
      </c>
      <c r="O72" s="101">
        <v>0.019437239897106953</v>
      </c>
      <c r="P72" s="101">
        <v>0.0061395369836851725</v>
      </c>
      <c r="Q72" s="101">
        <v>0.002365974467793778</v>
      </c>
      <c r="R72" s="101">
        <v>0.0010971546044441882</v>
      </c>
      <c r="S72" s="101">
        <v>0.0002550285820433161</v>
      </c>
      <c r="T72" s="101">
        <v>9.034113741281255E-05</v>
      </c>
      <c r="U72" s="101">
        <v>5.175184848317898E-05</v>
      </c>
      <c r="V72" s="101">
        <v>4.07209643536784E-05</v>
      </c>
      <c r="W72" s="101">
        <v>1.5900428730990234E-05</v>
      </c>
      <c r="X72" s="101">
        <v>67.5</v>
      </c>
    </row>
    <row r="73" spans="1:24" s="101" customFormat="1" ht="12.75" hidden="1">
      <c r="A73" s="101">
        <v>1944</v>
      </c>
      <c r="B73" s="101">
        <v>137.02000427246094</v>
      </c>
      <c r="C73" s="101">
        <v>130.1199951171875</v>
      </c>
      <c r="D73" s="101">
        <v>9.254886627197266</v>
      </c>
      <c r="E73" s="101">
        <v>9.848235130310059</v>
      </c>
      <c r="F73" s="101">
        <v>26.038157787757324</v>
      </c>
      <c r="G73" s="101" t="s">
        <v>57</v>
      </c>
      <c r="H73" s="101">
        <v>-2.51764394450592</v>
      </c>
      <c r="I73" s="101">
        <v>67.00236032795502</v>
      </c>
      <c r="J73" s="101" t="s">
        <v>60</v>
      </c>
      <c r="K73" s="101">
        <v>0.33260001972734676</v>
      </c>
      <c r="L73" s="101">
        <v>-0.0011635130975890353</v>
      </c>
      <c r="M73" s="101">
        <v>-0.07967924372620255</v>
      </c>
      <c r="N73" s="101">
        <v>-0.0007368335926230839</v>
      </c>
      <c r="O73" s="101">
        <v>0.013204758787231919</v>
      </c>
      <c r="P73" s="101">
        <v>-0.00013323125506103554</v>
      </c>
      <c r="Q73" s="101">
        <v>-0.0016894101725956894</v>
      </c>
      <c r="R73" s="101">
        <v>-5.9234157372584584E-05</v>
      </c>
      <c r="S73" s="101">
        <v>0.0001602181793014033</v>
      </c>
      <c r="T73" s="101">
        <v>-9.496595023500366E-06</v>
      </c>
      <c r="U73" s="101">
        <v>-3.970632538393861E-05</v>
      </c>
      <c r="V73" s="101">
        <v>-4.671561036765349E-06</v>
      </c>
      <c r="W73" s="101">
        <v>9.572920229984567E-06</v>
      </c>
      <c r="X73" s="101">
        <v>67.5</v>
      </c>
    </row>
    <row r="74" spans="1:24" s="101" customFormat="1" ht="12.75" hidden="1">
      <c r="A74" s="101">
        <v>1943</v>
      </c>
      <c r="B74" s="101">
        <v>126.31999969482422</v>
      </c>
      <c r="C74" s="101">
        <v>124.81999969482422</v>
      </c>
      <c r="D74" s="101">
        <v>9.577191352844238</v>
      </c>
      <c r="E74" s="101">
        <v>10.1547269821167</v>
      </c>
      <c r="F74" s="101">
        <v>24.768390845019052</v>
      </c>
      <c r="G74" s="101" t="s">
        <v>58</v>
      </c>
      <c r="H74" s="101">
        <v>2.742381156765134</v>
      </c>
      <c r="I74" s="101">
        <v>61.562380851589346</v>
      </c>
      <c r="J74" s="101" t="s">
        <v>61</v>
      </c>
      <c r="K74" s="101">
        <v>-0.35157617112051126</v>
      </c>
      <c r="L74" s="101">
        <v>-0.21401243073777365</v>
      </c>
      <c r="M74" s="101">
        <v>-0.08233028852400855</v>
      </c>
      <c r="N74" s="101">
        <v>-0.0712719014776708</v>
      </c>
      <c r="O74" s="101">
        <v>-0.01426326190563392</v>
      </c>
      <c r="P74" s="101">
        <v>-0.006138091218507011</v>
      </c>
      <c r="Q74" s="101">
        <v>-0.001656420372665784</v>
      </c>
      <c r="R74" s="101">
        <v>-0.001095554444404039</v>
      </c>
      <c r="S74" s="101">
        <v>-0.00019841802508937484</v>
      </c>
      <c r="T74" s="101">
        <v>-8.984061326594064E-05</v>
      </c>
      <c r="U74" s="101">
        <v>-3.319128719906335E-05</v>
      </c>
      <c r="V74" s="101">
        <v>-4.0452113113820426E-05</v>
      </c>
      <c r="W74" s="101">
        <v>-1.2695780090236754E-05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1942</v>
      </c>
      <c r="B76" s="101">
        <v>117.68</v>
      </c>
      <c r="C76" s="101">
        <v>129.38</v>
      </c>
      <c r="D76" s="101">
        <v>8.466386270511281</v>
      </c>
      <c r="E76" s="101">
        <v>9.182070470059395</v>
      </c>
      <c r="F76" s="101">
        <v>21.884970589725825</v>
      </c>
      <c r="G76" s="101" t="s">
        <v>59</v>
      </c>
      <c r="H76" s="101">
        <v>11.330039859199331</v>
      </c>
      <c r="I76" s="101">
        <v>61.51003985919934</v>
      </c>
      <c r="J76" s="101" t="s">
        <v>73</v>
      </c>
      <c r="K76" s="101">
        <v>0.3536177358150503</v>
      </c>
      <c r="M76" s="101" t="s">
        <v>68</v>
      </c>
      <c r="N76" s="101">
        <v>0.20964848691325047</v>
      </c>
      <c r="X76" s="101">
        <v>67.5</v>
      </c>
    </row>
    <row r="77" spans="1:24" s="101" customFormat="1" ht="12.75" hidden="1">
      <c r="A77" s="101">
        <v>1941</v>
      </c>
      <c r="B77" s="101">
        <v>104.77999877929688</v>
      </c>
      <c r="C77" s="101">
        <v>131.3800048828125</v>
      </c>
      <c r="D77" s="101">
        <v>8.816205024719238</v>
      </c>
      <c r="E77" s="101">
        <v>9.059967041015625</v>
      </c>
      <c r="F77" s="101">
        <v>18.743267987893763</v>
      </c>
      <c r="G77" s="101" t="s">
        <v>56</v>
      </c>
      <c r="H77" s="101">
        <v>13.282234944213428</v>
      </c>
      <c r="I77" s="101">
        <v>50.5622337235103</v>
      </c>
      <c r="J77" s="101" t="s">
        <v>62</v>
      </c>
      <c r="K77" s="101">
        <v>0.547085092935414</v>
      </c>
      <c r="L77" s="101">
        <v>0.15406173662732656</v>
      </c>
      <c r="M77" s="101">
        <v>0.12951445127893424</v>
      </c>
      <c r="N77" s="101">
        <v>0.11529929860352786</v>
      </c>
      <c r="O77" s="101">
        <v>0.021971914400650303</v>
      </c>
      <c r="P77" s="101">
        <v>0.004419679737983292</v>
      </c>
      <c r="Q77" s="101">
        <v>0.0026745026098839364</v>
      </c>
      <c r="R77" s="101">
        <v>0.0017747908123526602</v>
      </c>
      <c r="S77" s="101">
        <v>0.00028828715025343033</v>
      </c>
      <c r="T77" s="101">
        <v>6.503426470209314E-05</v>
      </c>
      <c r="U77" s="101">
        <v>5.8505154451409734E-05</v>
      </c>
      <c r="V77" s="101">
        <v>6.58696765203967E-05</v>
      </c>
      <c r="W77" s="101">
        <v>1.797402062960638E-05</v>
      </c>
      <c r="X77" s="101">
        <v>67.5</v>
      </c>
    </row>
    <row r="78" spans="1:24" s="101" customFormat="1" ht="12.75" hidden="1">
      <c r="A78" s="101">
        <v>1944</v>
      </c>
      <c r="B78" s="101">
        <v>132.55999755859375</v>
      </c>
      <c r="C78" s="101">
        <v>141.75999450683594</v>
      </c>
      <c r="D78" s="101">
        <v>9.039795875549316</v>
      </c>
      <c r="E78" s="101">
        <v>9.439645767211914</v>
      </c>
      <c r="F78" s="101">
        <v>24.504236161995333</v>
      </c>
      <c r="G78" s="101" t="s">
        <v>57</v>
      </c>
      <c r="H78" s="101">
        <v>-0.5165506310291335</v>
      </c>
      <c r="I78" s="101">
        <v>64.54344692756462</v>
      </c>
      <c r="J78" s="101" t="s">
        <v>60</v>
      </c>
      <c r="K78" s="101">
        <v>0.45446365622820545</v>
      </c>
      <c r="L78" s="101">
        <v>-0.0008368349843489209</v>
      </c>
      <c r="M78" s="101">
        <v>-0.1084003292543142</v>
      </c>
      <c r="N78" s="101">
        <v>-0.0011920870442334865</v>
      </c>
      <c r="O78" s="101">
        <v>0.018119064464474356</v>
      </c>
      <c r="P78" s="101">
        <v>-9.591122993425775E-05</v>
      </c>
      <c r="Q78" s="101">
        <v>-0.002276078968795566</v>
      </c>
      <c r="R78" s="101">
        <v>-9.582826259313691E-05</v>
      </c>
      <c r="S78" s="101">
        <v>0.0002261801737540233</v>
      </c>
      <c r="T78" s="101">
        <v>-6.842690467792281E-06</v>
      </c>
      <c r="U78" s="101">
        <v>-5.206521135773294E-05</v>
      </c>
      <c r="V78" s="101">
        <v>-7.5576962283940625E-06</v>
      </c>
      <c r="W78" s="101">
        <v>1.3725890165246136E-05</v>
      </c>
      <c r="X78" s="101">
        <v>67.5</v>
      </c>
    </row>
    <row r="79" spans="1:24" s="101" customFormat="1" ht="12.75" hidden="1">
      <c r="A79" s="101">
        <v>1943</v>
      </c>
      <c r="B79" s="101">
        <v>131.17999267578125</v>
      </c>
      <c r="C79" s="101">
        <v>131.3800048828125</v>
      </c>
      <c r="D79" s="101">
        <v>9.402807235717773</v>
      </c>
      <c r="E79" s="101">
        <v>9.91565990447998</v>
      </c>
      <c r="F79" s="101">
        <v>27.28508046183804</v>
      </c>
      <c r="G79" s="101" t="s">
        <v>58</v>
      </c>
      <c r="H79" s="101">
        <v>5.409522353604814</v>
      </c>
      <c r="I79" s="101">
        <v>69.08951502938606</v>
      </c>
      <c r="J79" s="101" t="s">
        <v>61</v>
      </c>
      <c r="K79" s="101">
        <v>-0.30457328195336186</v>
      </c>
      <c r="L79" s="101">
        <v>-0.15405946384379215</v>
      </c>
      <c r="M79" s="101">
        <v>-0.07087567782843208</v>
      </c>
      <c r="N79" s="101">
        <v>-0.11529313590558829</v>
      </c>
      <c r="O79" s="101">
        <v>-0.01242837581350543</v>
      </c>
      <c r="P79" s="101">
        <v>-0.004418638933236406</v>
      </c>
      <c r="Q79" s="101">
        <v>-0.001404431820375237</v>
      </c>
      <c r="R79" s="101">
        <v>-0.0017722018428214651</v>
      </c>
      <c r="S79" s="101">
        <v>-0.00017875125174902622</v>
      </c>
      <c r="T79" s="101">
        <v>-6.467328020522775E-05</v>
      </c>
      <c r="U79" s="101">
        <v>-2.66845810096E-05</v>
      </c>
      <c r="V79" s="101">
        <v>-6.543466598540118E-05</v>
      </c>
      <c r="W79" s="101">
        <v>-1.1604540351307115E-05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1942</v>
      </c>
      <c r="B81" s="101">
        <v>123.7</v>
      </c>
      <c r="C81" s="101">
        <v>134.2</v>
      </c>
      <c r="D81" s="101">
        <v>8.446200506055595</v>
      </c>
      <c r="E81" s="101">
        <v>9.047843429849404</v>
      </c>
      <c r="F81" s="101">
        <v>22.529225968874126</v>
      </c>
      <c r="G81" s="101" t="s">
        <v>59</v>
      </c>
      <c r="H81" s="101">
        <v>7.288177596410669</v>
      </c>
      <c r="I81" s="101">
        <v>63.48817759641067</v>
      </c>
      <c r="J81" s="101" t="s">
        <v>73</v>
      </c>
      <c r="K81" s="101">
        <v>1.3655918704138947</v>
      </c>
      <c r="M81" s="101" t="s">
        <v>68</v>
      </c>
      <c r="N81" s="101">
        <v>0.9331705725771392</v>
      </c>
      <c r="X81" s="101">
        <v>67.5</v>
      </c>
    </row>
    <row r="82" spans="1:24" s="101" customFormat="1" ht="12.75" hidden="1">
      <c r="A82" s="101">
        <v>1941</v>
      </c>
      <c r="B82" s="101">
        <v>109.0199966430664</v>
      </c>
      <c r="C82" s="101">
        <v>119.22000122070312</v>
      </c>
      <c r="D82" s="101">
        <v>8.713560104370117</v>
      </c>
      <c r="E82" s="101">
        <v>9.325322151184082</v>
      </c>
      <c r="F82" s="101">
        <v>20.183915815207538</v>
      </c>
      <c r="G82" s="101" t="s">
        <v>56</v>
      </c>
      <c r="H82" s="101">
        <v>13.579779264384946</v>
      </c>
      <c r="I82" s="101">
        <v>55.09977590745135</v>
      </c>
      <c r="J82" s="101" t="s">
        <v>62</v>
      </c>
      <c r="K82" s="101">
        <v>0.8928615544359844</v>
      </c>
      <c r="L82" s="101">
        <v>0.718450478849161</v>
      </c>
      <c r="M82" s="101">
        <v>0.21137277595538087</v>
      </c>
      <c r="N82" s="101">
        <v>0.07621793159599094</v>
      </c>
      <c r="O82" s="101">
        <v>0.03585900906798283</v>
      </c>
      <c r="P82" s="101">
        <v>0.02061016893105245</v>
      </c>
      <c r="Q82" s="101">
        <v>0.004364823775906433</v>
      </c>
      <c r="R82" s="101">
        <v>0.0011732498885937209</v>
      </c>
      <c r="S82" s="101">
        <v>0.00047045527335771005</v>
      </c>
      <c r="T82" s="101">
        <v>0.00030324991695368834</v>
      </c>
      <c r="U82" s="101">
        <v>9.545102309863751E-05</v>
      </c>
      <c r="V82" s="101">
        <v>4.355707009850517E-05</v>
      </c>
      <c r="W82" s="101">
        <v>2.932944350528096E-05</v>
      </c>
      <c r="X82" s="101">
        <v>67.5</v>
      </c>
    </row>
    <row r="83" spans="1:24" s="101" customFormat="1" ht="12.75" hidden="1">
      <c r="A83" s="101">
        <v>1944</v>
      </c>
      <c r="B83" s="101">
        <v>155.94000244140625</v>
      </c>
      <c r="C83" s="101">
        <v>165.33999633789062</v>
      </c>
      <c r="D83" s="101">
        <v>8.707719802856445</v>
      </c>
      <c r="E83" s="101">
        <v>9.282018661499023</v>
      </c>
      <c r="F83" s="101">
        <v>26.500298602745737</v>
      </c>
      <c r="G83" s="101" t="s">
        <v>57</v>
      </c>
      <c r="H83" s="101">
        <v>-15.905913007633458</v>
      </c>
      <c r="I83" s="101">
        <v>72.53408943377279</v>
      </c>
      <c r="J83" s="101" t="s">
        <v>60</v>
      </c>
      <c r="K83" s="101">
        <v>0.892231227904833</v>
      </c>
      <c r="L83" s="101">
        <v>-0.003908100092840635</v>
      </c>
      <c r="M83" s="101">
        <v>-0.21111961483175035</v>
      </c>
      <c r="N83" s="101">
        <v>-0.0007876110760532871</v>
      </c>
      <c r="O83" s="101">
        <v>0.03584614499380825</v>
      </c>
      <c r="P83" s="101">
        <v>-0.0004473608352487311</v>
      </c>
      <c r="Q83" s="101">
        <v>-0.0043524925750113375</v>
      </c>
      <c r="R83" s="101">
        <v>-6.332378228155018E-05</v>
      </c>
      <c r="S83" s="101">
        <v>0.0004700629043457551</v>
      </c>
      <c r="T83" s="101">
        <v>-3.187201339639668E-05</v>
      </c>
      <c r="U83" s="101">
        <v>-9.43130363958971E-05</v>
      </c>
      <c r="V83" s="101">
        <v>-4.9895800818072085E-06</v>
      </c>
      <c r="W83" s="101">
        <v>2.9249014162398492E-05</v>
      </c>
      <c r="X83" s="101">
        <v>67.5</v>
      </c>
    </row>
    <row r="84" spans="1:24" s="101" customFormat="1" ht="12.75" hidden="1">
      <c r="A84" s="101">
        <v>1943</v>
      </c>
      <c r="B84" s="101">
        <v>134.47999572753906</v>
      </c>
      <c r="C84" s="101">
        <v>128.47999572753906</v>
      </c>
      <c r="D84" s="101">
        <v>9.471916198730469</v>
      </c>
      <c r="E84" s="101">
        <v>9.98926067352295</v>
      </c>
      <c r="F84" s="101">
        <v>32.42716424685727</v>
      </c>
      <c r="G84" s="101" t="s">
        <v>58</v>
      </c>
      <c r="H84" s="101">
        <v>14.54217821757618</v>
      </c>
      <c r="I84" s="101">
        <v>81.52217394511524</v>
      </c>
      <c r="J84" s="101" t="s">
        <v>61</v>
      </c>
      <c r="K84" s="101">
        <v>0.03354387188856027</v>
      </c>
      <c r="L84" s="101">
        <v>-0.7184398494740204</v>
      </c>
      <c r="M84" s="101">
        <v>0.010342081433494162</v>
      </c>
      <c r="N84" s="101">
        <v>-0.07621386203023721</v>
      </c>
      <c r="O84" s="101">
        <v>0.0009604272073150616</v>
      </c>
      <c r="P84" s="101">
        <v>-0.020605313189796585</v>
      </c>
      <c r="Q84" s="101">
        <v>0.00032786426946111697</v>
      </c>
      <c r="R84" s="101">
        <v>-0.0011715397559121658</v>
      </c>
      <c r="S84" s="101">
        <v>-1.921015846137592E-05</v>
      </c>
      <c r="T84" s="101">
        <v>-0.00030157036806436867</v>
      </c>
      <c r="U84" s="101">
        <v>1.4695202494787947E-05</v>
      </c>
      <c r="V84" s="101">
        <v>-4.327034141503076E-05</v>
      </c>
      <c r="W84" s="101">
        <v>-2.170582147093218E-06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14.585966693080275</v>
      </c>
      <c r="G85" s="102"/>
      <c r="H85" s="102"/>
      <c r="I85" s="115"/>
      <c r="J85" s="115" t="s">
        <v>158</v>
      </c>
      <c r="K85" s="102">
        <f>AVERAGE(K83,K78,K73,K68,K63,K58)</f>
        <v>0.582844029947122</v>
      </c>
      <c r="L85" s="102">
        <f>AVERAGE(L83,L78,L73,L68,L63,L58)</f>
        <v>-0.0018209695639094072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32.42716424685727</v>
      </c>
      <c r="G86" s="102"/>
      <c r="H86" s="102"/>
      <c r="I86" s="115"/>
      <c r="J86" s="115" t="s">
        <v>159</v>
      </c>
      <c r="K86" s="102">
        <f>AVERAGE(K84,K79,K74,K69,K64,K59)</f>
        <v>-0.1244008252071978</v>
      </c>
      <c r="L86" s="102">
        <f>AVERAGE(L84,L79,L74,L69,L64,L59)</f>
        <v>-0.334840018645665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0.36427751871695124</v>
      </c>
      <c r="L87" s="102">
        <f>ABS(L85/$H$33)</f>
        <v>0.005058248788637243</v>
      </c>
      <c r="M87" s="115" t="s">
        <v>111</v>
      </c>
      <c r="N87" s="102">
        <f>K87+L87+L88+K88</f>
        <v>0.6492930662086732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0.0706822870495442</v>
      </c>
      <c r="L88" s="102">
        <f>ABS(L86/$H$34)</f>
        <v>0.2092750116535406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1942</v>
      </c>
      <c r="B91" s="101">
        <v>104.3</v>
      </c>
      <c r="C91" s="101">
        <v>116</v>
      </c>
      <c r="D91" s="101">
        <v>8.683626261354943</v>
      </c>
      <c r="E91" s="101">
        <v>9.40992544988392</v>
      </c>
      <c r="F91" s="101">
        <v>25.039725486575186</v>
      </c>
      <c r="G91" s="101" t="s">
        <v>59</v>
      </c>
      <c r="H91" s="101">
        <v>31.777601743359483</v>
      </c>
      <c r="I91" s="101">
        <v>68.57760174335948</v>
      </c>
      <c r="J91" s="101" t="s">
        <v>73</v>
      </c>
      <c r="K91" s="101">
        <v>3.48571862725006</v>
      </c>
      <c r="M91" s="101" t="s">
        <v>68</v>
      </c>
      <c r="N91" s="101">
        <v>2.127750688702659</v>
      </c>
      <c r="X91" s="101">
        <v>67.5</v>
      </c>
    </row>
    <row r="92" spans="1:24" s="101" customFormat="1" ht="12.75" hidden="1">
      <c r="A92" s="101">
        <v>1941</v>
      </c>
      <c r="B92" s="101">
        <v>106.4800033569336</v>
      </c>
      <c r="C92" s="101">
        <v>125.08000183105469</v>
      </c>
      <c r="D92" s="101">
        <v>8.888486862182617</v>
      </c>
      <c r="E92" s="101">
        <v>9.298362731933594</v>
      </c>
      <c r="F92" s="101">
        <v>16.808590930758243</v>
      </c>
      <c r="G92" s="101" t="s">
        <v>56</v>
      </c>
      <c r="H92" s="101">
        <v>5.997685317858135</v>
      </c>
      <c r="I92" s="101">
        <v>44.97768867479173</v>
      </c>
      <c r="J92" s="101" t="s">
        <v>62</v>
      </c>
      <c r="K92" s="101">
        <v>1.606109450791264</v>
      </c>
      <c r="L92" s="101">
        <v>0.8673738158473426</v>
      </c>
      <c r="M92" s="101">
        <v>0.3802235430995176</v>
      </c>
      <c r="N92" s="101">
        <v>0.0661840021102152</v>
      </c>
      <c r="O92" s="101">
        <v>0.06450405213312818</v>
      </c>
      <c r="P92" s="101">
        <v>0.024882027475579462</v>
      </c>
      <c r="Q92" s="101">
        <v>0.007851633022404634</v>
      </c>
      <c r="R92" s="101">
        <v>0.0010187722063951068</v>
      </c>
      <c r="S92" s="101">
        <v>0.0008462857383535116</v>
      </c>
      <c r="T92" s="101">
        <v>0.00036614756032504357</v>
      </c>
      <c r="U92" s="101">
        <v>0.00017175640608175314</v>
      </c>
      <c r="V92" s="101">
        <v>3.7810467045763045E-05</v>
      </c>
      <c r="W92" s="101">
        <v>5.277017710228129E-05</v>
      </c>
      <c r="X92" s="101">
        <v>67.5</v>
      </c>
    </row>
    <row r="93" spans="1:24" s="101" customFormat="1" ht="12.75" hidden="1">
      <c r="A93" s="101">
        <v>1943</v>
      </c>
      <c r="B93" s="101">
        <v>125.19999694824219</v>
      </c>
      <c r="C93" s="101">
        <v>111.30000305175781</v>
      </c>
      <c r="D93" s="101">
        <v>9.650667190551758</v>
      </c>
      <c r="E93" s="101">
        <v>10.334222793579102</v>
      </c>
      <c r="F93" s="101">
        <v>22.934885385148586</v>
      </c>
      <c r="G93" s="101" t="s">
        <v>57</v>
      </c>
      <c r="H93" s="101">
        <v>-1.1315076458393492</v>
      </c>
      <c r="I93" s="101">
        <v>56.56848930240283</v>
      </c>
      <c r="J93" s="101" t="s">
        <v>60</v>
      </c>
      <c r="K93" s="101">
        <v>1.2618974397570306</v>
      </c>
      <c r="L93" s="101">
        <v>0.004720608145328783</v>
      </c>
      <c r="M93" s="101">
        <v>-0.30139078698651084</v>
      </c>
      <c r="N93" s="101">
        <v>-0.0006840649160918484</v>
      </c>
      <c r="O93" s="101">
        <v>0.050246402954605335</v>
      </c>
      <c r="P93" s="101">
        <v>0.000539860210322878</v>
      </c>
      <c r="Q93" s="101">
        <v>-0.006347150624447917</v>
      </c>
      <c r="R93" s="101">
        <v>-5.494566575507711E-05</v>
      </c>
      <c r="S93" s="101">
        <v>0.0006219113104168752</v>
      </c>
      <c r="T93" s="101">
        <v>3.8425340761514436E-05</v>
      </c>
      <c r="U93" s="101">
        <v>-0.00014641822167652183</v>
      </c>
      <c r="V93" s="101">
        <v>-4.3239002352619275E-06</v>
      </c>
      <c r="W93" s="101">
        <v>3.757308094802637E-05</v>
      </c>
      <c r="X93" s="101">
        <v>67.5</v>
      </c>
    </row>
    <row r="94" spans="1:24" s="101" customFormat="1" ht="12.75" hidden="1">
      <c r="A94" s="101">
        <v>1944</v>
      </c>
      <c r="B94" s="101">
        <v>163.94000244140625</v>
      </c>
      <c r="C94" s="101">
        <v>163.33999633789062</v>
      </c>
      <c r="D94" s="101">
        <v>8.571914672851562</v>
      </c>
      <c r="E94" s="101">
        <v>9.318737030029297</v>
      </c>
      <c r="F94" s="101">
        <v>27.58786799587546</v>
      </c>
      <c r="G94" s="101" t="s">
        <v>58</v>
      </c>
      <c r="H94" s="101">
        <v>-19.70705319307602</v>
      </c>
      <c r="I94" s="101">
        <v>76.73294924833023</v>
      </c>
      <c r="J94" s="101" t="s">
        <v>61</v>
      </c>
      <c r="K94" s="101">
        <v>-0.9935806054144111</v>
      </c>
      <c r="L94" s="101">
        <v>0.8673609699982575</v>
      </c>
      <c r="M94" s="101">
        <v>-0.231804953024741</v>
      </c>
      <c r="N94" s="101">
        <v>-0.0661804668351285</v>
      </c>
      <c r="O94" s="101">
        <v>-0.04044838354887308</v>
      </c>
      <c r="P94" s="101">
        <v>0.024876170168432306</v>
      </c>
      <c r="Q94" s="101">
        <v>-0.004621884904352914</v>
      </c>
      <c r="R94" s="101">
        <v>-0.0010172894289915164</v>
      </c>
      <c r="S94" s="101">
        <v>-0.0005739563336318482</v>
      </c>
      <c r="T94" s="101">
        <v>0.000364125705106551</v>
      </c>
      <c r="U94" s="101">
        <v>-8.97884591203402E-05</v>
      </c>
      <c r="V94" s="101">
        <v>-3.756241878492698E-05</v>
      </c>
      <c r="W94" s="101">
        <v>-3.7053409822568154E-05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1942</v>
      </c>
      <c r="B96" s="101">
        <v>114.32</v>
      </c>
      <c r="C96" s="101">
        <v>109.42</v>
      </c>
      <c r="D96" s="101">
        <v>8.751384674188838</v>
      </c>
      <c r="E96" s="101">
        <v>9.294330005505136</v>
      </c>
      <c r="F96" s="101">
        <v>22.868409226363735</v>
      </c>
      <c r="G96" s="101" t="s">
        <v>59</v>
      </c>
      <c r="H96" s="101">
        <v>15.352162516102645</v>
      </c>
      <c r="I96" s="101">
        <v>62.17216251610264</v>
      </c>
      <c r="J96" s="101" t="s">
        <v>73</v>
      </c>
      <c r="K96" s="101">
        <v>0.8209071283435518</v>
      </c>
      <c r="M96" s="101" t="s">
        <v>68</v>
      </c>
      <c r="N96" s="101">
        <v>0.47147593815000133</v>
      </c>
      <c r="X96" s="101">
        <v>67.5</v>
      </c>
    </row>
    <row r="97" spans="1:24" s="101" customFormat="1" ht="12.75" hidden="1">
      <c r="A97" s="101">
        <v>1941</v>
      </c>
      <c r="B97" s="101">
        <v>102.23999786376953</v>
      </c>
      <c r="C97" s="101">
        <v>127.33999633789062</v>
      </c>
      <c r="D97" s="101">
        <v>8.819291114807129</v>
      </c>
      <c r="E97" s="101">
        <v>9.07535457611084</v>
      </c>
      <c r="F97" s="101">
        <v>14.585966693080275</v>
      </c>
      <c r="G97" s="101" t="s">
        <v>56</v>
      </c>
      <c r="H97" s="101">
        <v>4.589443022918083</v>
      </c>
      <c r="I97" s="101">
        <v>39.329440886687614</v>
      </c>
      <c r="J97" s="101" t="s">
        <v>62</v>
      </c>
      <c r="K97" s="101">
        <v>0.8211026516785853</v>
      </c>
      <c r="L97" s="101">
        <v>0.32583310634708595</v>
      </c>
      <c r="M97" s="101">
        <v>0.19438437171240056</v>
      </c>
      <c r="N97" s="101">
        <v>0.03941483190307585</v>
      </c>
      <c r="O97" s="101">
        <v>0.03297688684490646</v>
      </c>
      <c r="P97" s="101">
        <v>0.009347022951308478</v>
      </c>
      <c r="Q97" s="101">
        <v>0.004014044663408097</v>
      </c>
      <c r="R97" s="101">
        <v>0.0006067168088456273</v>
      </c>
      <c r="S97" s="101">
        <v>0.00043265486793860796</v>
      </c>
      <c r="T97" s="101">
        <v>0.0001375476811893557</v>
      </c>
      <c r="U97" s="101">
        <v>8.780551394871119E-05</v>
      </c>
      <c r="V97" s="101">
        <v>2.2518680422698006E-05</v>
      </c>
      <c r="W97" s="101">
        <v>2.6977864307257108E-05</v>
      </c>
      <c r="X97" s="101">
        <v>67.5</v>
      </c>
    </row>
    <row r="98" spans="1:24" s="101" customFormat="1" ht="12.75" hidden="1">
      <c r="A98" s="101">
        <v>1943</v>
      </c>
      <c r="B98" s="101">
        <v>127.37999725341797</v>
      </c>
      <c r="C98" s="101">
        <v>119.08000183105469</v>
      </c>
      <c r="D98" s="101">
        <v>9.689085006713867</v>
      </c>
      <c r="E98" s="101">
        <v>10.256916999816895</v>
      </c>
      <c r="F98" s="101">
        <v>23.566913796013385</v>
      </c>
      <c r="G98" s="101" t="s">
        <v>57</v>
      </c>
      <c r="H98" s="101">
        <v>-1.9777972120451324</v>
      </c>
      <c r="I98" s="101">
        <v>57.902200041372836</v>
      </c>
      <c r="J98" s="101" t="s">
        <v>60</v>
      </c>
      <c r="K98" s="101">
        <v>0.6646761287486239</v>
      </c>
      <c r="L98" s="101">
        <v>0.0017735445868464312</v>
      </c>
      <c r="M98" s="101">
        <v>-0.1586398430379417</v>
      </c>
      <c r="N98" s="101">
        <v>-0.00040737211771187375</v>
      </c>
      <c r="O98" s="101">
        <v>0.026484064449199686</v>
      </c>
      <c r="P98" s="101">
        <v>0.0002027846855532083</v>
      </c>
      <c r="Q98" s="101">
        <v>-0.0033356368012324522</v>
      </c>
      <c r="R98" s="101">
        <v>-3.2728145046215045E-05</v>
      </c>
      <c r="S98" s="101">
        <v>0.0003292773124909597</v>
      </c>
      <c r="T98" s="101">
        <v>1.4430316221731801E-05</v>
      </c>
      <c r="U98" s="101">
        <v>-7.660521231308918E-05</v>
      </c>
      <c r="V98" s="101">
        <v>-2.576465934043886E-06</v>
      </c>
      <c r="W98" s="101">
        <v>1.994072080758885E-05</v>
      </c>
      <c r="X98" s="101">
        <v>67.5</v>
      </c>
    </row>
    <row r="99" spans="1:24" s="101" customFormat="1" ht="12.75" hidden="1">
      <c r="A99" s="101">
        <v>1944</v>
      </c>
      <c r="B99" s="101">
        <v>142.22000122070312</v>
      </c>
      <c r="C99" s="101">
        <v>137.9199981689453</v>
      </c>
      <c r="D99" s="101">
        <v>9.132549285888672</v>
      </c>
      <c r="E99" s="101">
        <v>9.890205383300781</v>
      </c>
      <c r="F99" s="101">
        <v>25.62709406807219</v>
      </c>
      <c r="G99" s="101" t="s">
        <v>58</v>
      </c>
      <c r="H99" s="101">
        <v>-7.877436282488674</v>
      </c>
      <c r="I99" s="101">
        <v>66.84256493821445</v>
      </c>
      <c r="J99" s="101" t="s">
        <v>61</v>
      </c>
      <c r="K99" s="101">
        <v>-0.48209460530620646</v>
      </c>
      <c r="L99" s="101">
        <v>0.3258282795145165</v>
      </c>
      <c r="M99" s="101">
        <v>-0.11233291666703007</v>
      </c>
      <c r="N99" s="101">
        <v>-0.0394127266489574</v>
      </c>
      <c r="O99" s="101">
        <v>-0.019648648712631667</v>
      </c>
      <c r="P99" s="101">
        <v>0.009344822974438442</v>
      </c>
      <c r="Q99" s="101">
        <v>-0.0022329535799247495</v>
      </c>
      <c r="R99" s="101">
        <v>-0.0006058334380484914</v>
      </c>
      <c r="S99" s="101">
        <v>-0.0002806540329831466</v>
      </c>
      <c r="T99" s="101">
        <v>0.00013678863466790454</v>
      </c>
      <c r="U99" s="101">
        <v>-4.291211631070932E-05</v>
      </c>
      <c r="V99" s="101">
        <v>-2.2370802204443045E-05</v>
      </c>
      <c r="W99" s="101">
        <v>-1.817065811286344E-05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1942</v>
      </c>
      <c r="B101" s="101">
        <v>109.04</v>
      </c>
      <c r="C101" s="101">
        <v>130.44</v>
      </c>
      <c r="D101" s="101">
        <v>8.695363364419963</v>
      </c>
      <c r="E101" s="101">
        <v>9.37824193988415</v>
      </c>
      <c r="F101" s="101">
        <v>18.955062400863305</v>
      </c>
      <c r="G101" s="101" t="s">
        <v>59</v>
      </c>
      <c r="H101" s="101">
        <v>10.313477380460036</v>
      </c>
      <c r="I101" s="101">
        <v>51.85347738046004</v>
      </c>
      <c r="J101" s="101" t="s">
        <v>73</v>
      </c>
      <c r="K101" s="101">
        <v>0.6254306763461187</v>
      </c>
      <c r="M101" s="101" t="s">
        <v>68</v>
      </c>
      <c r="N101" s="101">
        <v>0.33546560333880965</v>
      </c>
      <c r="X101" s="101">
        <v>67.5</v>
      </c>
    </row>
    <row r="102" spans="1:24" s="101" customFormat="1" ht="12.75" hidden="1">
      <c r="A102" s="101">
        <v>1941</v>
      </c>
      <c r="B102" s="101">
        <v>106.31999969482422</v>
      </c>
      <c r="C102" s="101">
        <v>127.0199966430664</v>
      </c>
      <c r="D102" s="101">
        <v>8.880254745483398</v>
      </c>
      <c r="E102" s="101">
        <v>9.080787658691406</v>
      </c>
      <c r="F102" s="101">
        <v>19.50536333715729</v>
      </c>
      <c r="G102" s="101" t="s">
        <v>56</v>
      </c>
      <c r="H102" s="101">
        <v>13.421947931421577</v>
      </c>
      <c r="I102" s="101">
        <v>52.241947626245796</v>
      </c>
      <c r="J102" s="101" t="s">
        <v>62</v>
      </c>
      <c r="K102" s="101">
        <v>0.7583107476921706</v>
      </c>
      <c r="L102" s="101">
        <v>0.10653780459076352</v>
      </c>
      <c r="M102" s="101">
        <v>0.17951927146870245</v>
      </c>
      <c r="N102" s="101">
        <v>0.07658883927398963</v>
      </c>
      <c r="O102" s="101">
        <v>0.030455189383138445</v>
      </c>
      <c r="P102" s="101">
        <v>0.0030563696518501604</v>
      </c>
      <c r="Q102" s="101">
        <v>0.0037071117271425553</v>
      </c>
      <c r="R102" s="101">
        <v>0.001178945028009521</v>
      </c>
      <c r="S102" s="101">
        <v>0.0003995823503941521</v>
      </c>
      <c r="T102" s="101">
        <v>4.4970964303056464E-05</v>
      </c>
      <c r="U102" s="101">
        <v>8.108822135332046E-05</v>
      </c>
      <c r="V102" s="101">
        <v>4.3756711850898844E-05</v>
      </c>
      <c r="W102" s="101">
        <v>2.4914040622974283E-05</v>
      </c>
      <c r="X102" s="101">
        <v>67.5</v>
      </c>
    </row>
    <row r="103" spans="1:24" s="101" customFormat="1" ht="12.75" hidden="1">
      <c r="A103" s="101">
        <v>1943</v>
      </c>
      <c r="B103" s="101">
        <v>130.0800018310547</v>
      </c>
      <c r="C103" s="101">
        <v>119.27999877929688</v>
      </c>
      <c r="D103" s="101">
        <v>9.604720115661621</v>
      </c>
      <c r="E103" s="101">
        <v>10.40050220489502</v>
      </c>
      <c r="F103" s="101">
        <v>23.939953828258222</v>
      </c>
      <c r="G103" s="101" t="s">
        <v>57</v>
      </c>
      <c r="H103" s="101">
        <v>-3.237894084060599</v>
      </c>
      <c r="I103" s="101">
        <v>59.34210774699409</v>
      </c>
      <c r="J103" s="101" t="s">
        <v>60</v>
      </c>
      <c r="K103" s="101">
        <v>0.5190677482576095</v>
      </c>
      <c r="L103" s="101">
        <v>-0.0005785727135284403</v>
      </c>
      <c r="M103" s="101">
        <v>-0.12436151830556831</v>
      </c>
      <c r="N103" s="101">
        <v>-0.0007917065255046336</v>
      </c>
      <c r="O103" s="101">
        <v>0.02060598923468304</v>
      </c>
      <c r="P103" s="101">
        <v>-6.63374286026017E-05</v>
      </c>
      <c r="Q103" s="101">
        <v>-0.002637319148724257</v>
      </c>
      <c r="R103" s="101">
        <v>-6.363905688318874E-05</v>
      </c>
      <c r="S103" s="101">
        <v>0.00024987064306300597</v>
      </c>
      <c r="T103" s="101">
        <v>-4.735688751869049E-06</v>
      </c>
      <c r="U103" s="101">
        <v>-6.202046567647131E-05</v>
      </c>
      <c r="V103" s="101">
        <v>-5.0175267303939355E-06</v>
      </c>
      <c r="W103" s="101">
        <v>1.4925469276444056E-05</v>
      </c>
      <c r="X103" s="101">
        <v>67.5</v>
      </c>
    </row>
    <row r="104" spans="1:24" s="101" customFormat="1" ht="12.75" hidden="1">
      <c r="A104" s="101">
        <v>1944</v>
      </c>
      <c r="B104" s="101">
        <v>128.4199981689453</v>
      </c>
      <c r="C104" s="101">
        <v>124.62000274658203</v>
      </c>
      <c r="D104" s="101">
        <v>9.13156509399414</v>
      </c>
      <c r="E104" s="101">
        <v>9.639257431030273</v>
      </c>
      <c r="F104" s="101">
        <v>23.022850365340418</v>
      </c>
      <c r="G104" s="101" t="s">
        <v>58</v>
      </c>
      <c r="H104" s="101">
        <v>-0.8983436430663971</v>
      </c>
      <c r="I104" s="101">
        <v>60.021654525878915</v>
      </c>
      <c r="J104" s="101" t="s">
        <v>61</v>
      </c>
      <c r="K104" s="101">
        <v>-0.5528144921980914</v>
      </c>
      <c r="L104" s="101">
        <v>-0.1065362335575783</v>
      </c>
      <c r="M104" s="101">
        <v>-0.1294657545198246</v>
      </c>
      <c r="N104" s="101">
        <v>-0.0765847471897276</v>
      </c>
      <c r="O104" s="101">
        <v>-0.022425694371032426</v>
      </c>
      <c r="P104" s="101">
        <v>-0.003055649651762627</v>
      </c>
      <c r="Q104" s="101">
        <v>-0.002605230328644709</v>
      </c>
      <c r="R104" s="101">
        <v>-0.00117722616752576</v>
      </c>
      <c r="S104" s="101">
        <v>-0.0003118184030518321</v>
      </c>
      <c r="T104" s="101">
        <v>-4.4720922199706484E-05</v>
      </c>
      <c r="U104" s="101">
        <v>-5.2237548559620784E-05</v>
      </c>
      <c r="V104" s="101">
        <v>-4.346808320494905E-05</v>
      </c>
      <c r="W104" s="101">
        <v>-1.9948428184725164E-05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1942</v>
      </c>
      <c r="B106" s="101">
        <v>121.54</v>
      </c>
      <c r="C106" s="101">
        <v>126.24</v>
      </c>
      <c r="D106" s="101">
        <v>8.626982671641924</v>
      </c>
      <c r="E106" s="101">
        <v>9.221729511714896</v>
      </c>
      <c r="F106" s="101">
        <v>22.537620179089945</v>
      </c>
      <c r="G106" s="101" t="s">
        <v>59</v>
      </c>
      <c r="H106" s="101">
        <v>8.135271861879282</v>
      </c>
      <c r="I106" s="101">
        <v>62.17527186187929</v>
      </c>
      <c r="J106" s="101" t="s">
        <v>73</v>
      </c>
      <c r="K106" s="101">
        <v>0.42014366873723885</v>
      </c>
      <c r="M106" s="101" t="s">
        <v>68</v>
      </c>
      <c r="N106" s="101">
        <v>0.22409021525332168</v>
      </c>
      <c r="X106" s="101">
        <v>67.5</v>
      </c>
    </row>
    <row r="107" spans="1:24" s="101" customFormat="1" ht="12.75" hidden="1">
      <c r="A107" s="101">
        <v>1941</v>
      </c>
      <c r="B107" s="101">
        <v>104.94000244140625</v>
      </c>
      <c r="C107" s="101">
        <v>133.63999938964844</v>
      </c>
      <c r="D107" s="101">
        <v>8.765050888061523</v>
      </c>
      <c r="E107" s="101">
        <v>9.030476570129395</v>
      </c>
      <c r="F107" s="101">
        <v>18.165323416968697</v>
      </c>
      <c r="G107" s="101" t="s">
        <v>56</v>
      </c>
      <c r="H107" s="101">
        <v>11.84947715980767</v>
      </c>
      <c r="I107" s="101">
        <v>49.28947960121392</v>
      </c>
      <c r="J107" s="101" t="s">
        <v>62</v>
      </c>
      <c r="K107" s="101">
        <v>0.6258153571558825</v>
      </c>
      <c r="L107" s="101">
        <v>0.02432711119222682</v>
      </c>
      <c r="M107" s="101">
        <v>0.14815299849799027</v>
      </c>
      <c r="N107" s="101">
        <v>0.07290235308014635</v>
      </c>
      <c r="O107" s="101">
        <v>0.025133908756589874</v>
      </c>
      <c r="P107" s="101">
        <v>0.0006977431524716478</v>
      </c>
      <c r="Q107" s="101">
        <v>0.0030594261405507694</v>
      </c>
      <c r="R107" s="101">
        <v>0.0011221884900047214</v>
      </c>
      <c r="S107" s="101">
        <v>0.0003297662419901883</v>
      </c>
      <c r="T107" s="101">
        <v>1.0261071356659733E-05</v>
      </c>
      <c r="U107" s="101">
        <v>6.692654660028422E-05</v>
      </c>
      <c r="V107" s="101">
        <v>4.1646041116262116E-05</v>
      </c>
      <c r="W107" s="101">
        <v>2.0560640115787853E-05</v>
      </c>
      <c r="X107" s="101">
        <v>67.5</v>
      </c>
    </row>
    <row r="108" spans="1:24" s="101" customFormat="1" ht="12.75" hidden="1">
      <c r="A108" s="101">
        <v>1943</v>
      </c>
      <c r="B108" s="101">
        <v>126.31999969482422</v>
      </c>
      <c r="C108" s="101">
        <v>124.81999969482422</v>
      </c>
      <c r="D108" s="101">
        <v>9.577191352844238</v>
      </c>
      <c r="E108" s="101">
        <v>10.1547269821167</v>
      </c>
      <c r="F108" s="101">
        <v>24.395144263340292</v>
      </c>
      <c r="G108" s="101" t="s">
        <v>57</v>
      </c>
      <c r="H108" s="101">
        <v>1.8146685590174911</v>
      </c>
      <c r="I108" s="101">
        <v>60.6346682538417</v>
      </c>
      <c r="J108" s="101" t="s">
        <v>60</v>
      </c>
      <c r="K108" s="101">
        <v>0.24085857698430493</v>
      </c>
      <c r="L108" s="101">
        <v>0.00013337704475510824</v>
      </c>
      <c r="M108" s="101">
        <v>-0.05857023558893623</v>
      </c>
      <c r="N108" s="101">
        <v>-0.0007537356017956017</v>
      </c>
      <c r="O108" s="101">
        <v>0.009422510341740358</v>
      </c>
      <c r="P108" s="101">
        <v>1.5171471185927025E-05</v>
      </c>
      <c r="Q108" s="101">
        <v>-0.0012827880450651447</v>
      </c>
      <c r="R108" s="101">
        <v>-6.05866999626399E-05</v>
      </c>
      <c r="S108" s="101">
        <v>0.00010270927969300454</v>
      </c>
      <c r="T108" s="101">
        <v>1.0719358650276707E-06</v>
      </c>
      <c r="U108" s="101">
        <v>-3.279118814931167E-05</v>
      </c>
      <c r="V108" s="101">
        <v>-4.778993852491648E-06</v>
      </c>
      <c r="W108" s="101">
        <v>5.752713139508732E-06</v>
      </c>
      <c r="X108" s="101">
        <v>67.5</v>
      </c>
    </row>
    <row r="109" spans="1:24" s="101" customFormat="1" ht="12.75" hidden="1">
      <c r="A109" s="101">
        <v>1944</v>
      </c>
      <c r="B109" s="101">
        <v>137.02000427246094</v>
      </c>
      <c r="C109" s="101">
        <v>130.1199951171875</v>
      </c>
      <c r="D109" s="101">
        <v>9.254886627197266</v>
      </c>
      <c r="E109" s="101">
        <v>9.848235130310059</v>
      </c>
      <c r="F109" s="101">
        <v>25.79490052018992</v>
      </c>
      <c r="G109" s="101" t="s">
        <v>58</v>
      </c>
      <c r="H109" s="101">
        <v>-3.143602632781807</v>
      </c>
      <c r="I109" s="101">
        <v>66.37640163967913</v>
      </c>
      <c r="J109" s="101" t="s">
        <v>61</v>
      </c>
      <c r="K109" s="101">
        <v>-0.5776088703830997</v>
      </c>
      <c r="L109" s="101">
        <v>0.024326745559628393</v>
      </c>
      <c r="M109" s="101">
        <v>-0.13608393904866956</v>
      </c>
      <c r="N109" s="101">
        <v>-0.07289845654926386</v>
      </c>
      <c r="O109" s="101">
        <v>-0.02330085123433007</v>
      </c>
      <c r="P109" s="101">
        <v>0.00069757819151915</v>
      </c>
      <c r="Q109" s="101">
        <v>-0.0027775066410223614</v>
      </c>
      <c r="R109" s="101">
        <v>-0.0011205517653757517</v>
      </c>
      <c r="S109" s="101">
        <v>-0.00031336333260494217</v>
      </c>
      <c r="T109" s="101">
        <v>1.0204927186792181E-05</v>
      </c>
      <c r="U109" s="101">
        <v>-5.834295689795347E-05</v>
      </c>
      <c r="V109" s="101">
        <v>-4.137093132158426E-05</v>
      </c>
      <c r="W109" s="101">
        <v>-1.9739458288044997E-05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1942</v>
      </c>
      <c r="B111" s="101">
        <v>117.68</v>
      </c>
      <c r="C111" s="101">
        <v>129.38</v>
      </c>
      <c r="D111" s="101">
        <v>8.466386270511281</v>
      </c>
      <c r="E111" s="101">
        <v>9.182070470059395</v>
      </c>
      <c r="F111" s="101">
        <v>23.32966667971412</v>
      </c>
      <c r="G111" s="101" t="s">
        <v>59</v>
      </c>
      <c r="H111" s="101">
        <v>15.390512031884256</v>
      </c>
      <c r="I111" s="101">
        <v>65.57051203188426</v>
      </c>
      <c r="J111" s="101" t="s">
        <v>73</v>
      </c>
      <c r="K111" s="101">
        <v>0.6247556016323323</v>
      </c>
      <c r="M111" s="101" t="s">
        <v>68</v>
      </c>
      <c r="N111" s="101">
        <v>0.34049889324607996</v>
      </c>
      <c r="X111" s="101">
        <v>67.5</v>
      </c>
    </row>
    <row r="112" spans="1:24" s="101" customFormat="1" ht="12.75" hidden="1">
      <c r="A112" s="101">
        <v>1941</v>
      </c>
      <c r="B112" s="101">
        <v>104.77999877929688</v>
      </c>
      <c r="C112" s="101">
        <v>131.3800048828125</v>
      </c>
      <c r="D112" s="101">
        <v>8.816205024719238</v>
      </c>
      <c r="E112" s="101">
        <v>9.059967041015625</v>
      </c>
      <c r="F112" s="101">
        <v>18.743267987893763</v>
      </c>
      <c r="G112" s="101" t="s">
        <v>56</v>
      </c>
      <c r="H112" s="101">
        <v>13.282234944213428</v>
      </c>
      <c r="I112" s="101">
        <v>50.5622337235103</v>
      </c>
      <c r="J112" s="101" t="s">
        <v>62</v>
      </c>
      <c r="K112" s="101">
        <v>0.7596247117747716</v>
      </c>
      <c r="L112" s="101">
        <v>0.026730673268365868</v>
      </c>
      <c r="M112" s="101">
        <v>0.17983019788906826</v>
      </c>
      <c r="N112" s="101">
        <v>0.1171492130810714</v>
      </c>
      <c r="O112" s="101">
        <v>0.030507859481371195</v>
      </c>
      <c r="P112" s="101">
        <v>0.0007669721009355023</v>
      </c>
      <c r="Q112" s="101">
        <v>0.0037135211443012654</v>
      </c>
      <c r="R112" s="101">
        <v>0.0018032682818913</v>
      </c>
      <c r="S112" s="101">
        <v>0.0004002766380928074</v>
      </c>
      <c r="T112" s="101">
        <v>1.1282616772457417E-05</v>
      </c>
      <c r="U112" s="101">
        <v>8.123314263712871E-05</v>
      </c>
      <c r="V112" s="101">
        <v>6.692693068048314E-05</v>
      </c>
      <c r="W112" s="101">
        <v>2.4957270140023806E-05</v>
      </c>
      <c r="X112" s="101">
        <v>67.5</v>
      </c>
    </row>
    <row r="113" spans="1:24" s="101" customFormat="1" ht="12.75" hidden="1">
      <c r="A113" s="101">
        <v>1943</v>
      </c>
      <c r="B113" s="101">
        <v>131.17999267578125</v>
      </c>
      <c r="C113" s="101">
        <v>131.3800048828125</v>
      </c>
      <c r="D113" s="101">
        <v>9.402807235717773</v>
      </c>
      <c r="E113" s="101">
        <v>9.91565990447998</v>
      </c>
      <c r="F113" s="101">
        <v>24.720394464437508</v>
      </c>
      <c r="G113" s="101" t="s">
        <v>57</v>
      </c>
      <c r="H113" s="101">
        <v>-1.0846095589211018</v>
      </c>
      <c r="I113" s="101">
        <v>62.59538311686014</v>
      </c>
      <c r="J113" s="101" t="s">
        <v>60</v>
      </c>
      <c r="K113" s="101">
        <v>0.632033549709601</v>
      </c>
      <c r="L113" s="101">
        <v>-0.0001439412400766725</v>
      </c>
      <c r="M113" s="101">
        <v>-0.15074913574115562</v>
      </c>
      <c r="N113" s="101">
        <v>-0.001211170149970007</v>
      </c>
      <c r="O113" s="101">
        <v>0.02519953104741652</v>
      </c>
      <c r="P113" s="101">
        <v>-1.666313953150512E-05</v>
      </c>
      <c r="Q113" s="101">
        <v>-0.0031650011645353825</v>
      </c>
      <c r="R113" s="101">
        <v>-9.73557945336962E-05</v>
      </c>
      <c r="S113" s="101">
        <v>0.00031464104413847017</v>
      </c>
      <c r="T113" s="101">
        <v>-1.2014616010274915E-06</v>
      </c>
      <c r="U113" s="101">
        <v>-7.238100303105559E-05</v>
      </c>
      <c r="V113" s="101">
        <v>-7.67657100184966E-06</v>
      </c>
      <c r="W113" s="101">
        <v>1.909699396183876E-05</v>
      </c>
      <c r="X113" s="101">
        <v>67.5</v>
      </c>
    </row>
    <row r="114" spans="1:24" s="101" customFormat="1" ht="12.75" hidden="1">
      <c r="A114" s="101">
        <v>1944</v>
      </c>
      <c r="B114" s="101">
        <v>132.55999755859375</v>
      </c>
      <c r="C114" s="101">
        <v>141.75999450683594</v>
      </c>
      <c r="D114" s="101">
        <v>9.039795875549316</v>
      </c>
      <c r="E114" s="101">
        <v>9.439645767211914</v>
      </c>
      <c r="F114" s="101">
        <v>25.60792231826475</v>
      </c>
      <c r="G114" s="101" t="s">
        <v>58</v>
      </c>
      <c r="H114" s="101">
        <v>2.3905266751529552</v>
      </c>
      <c r="I114" s="101">
        <v>67.4505242337467</v>
      </c>
      <c r="J114" s="101" t="s">
        <v>61</v>
      </c>
      <c r="K114" s="101">
        <v>-0.42138259904792713</v>
      </c>
      <c r="L114" s="101">
        <v>-0.026730285713017263</v>
      </c>
      <c r="M114" s="101">
        <v>-0.09804895790428418</v>
      </c>
      <c r="N114" s="101">
        <v>-0.11714295195350889</v>
      </c>
      <c r="O114" s="101">
        <v>-0.017196311381380055</v>
      </c>
      <c r="P114" s="101">
        <v>-0.0007667910689323213</v>
      </c>
      <c r="Q114" s="101">
        <v>-0.0019424229502511168</v>
      </c>
      <c r="R114" s="101">
        <v>-0.0018006383161939862</v>
      </c>
      <c r="S114" s="101">
        <v>-0.0002474316074116918</v>
      </c>
      <c r="T114" s="101">
        <v>-1.12184638545299E-05</v>
      </c>
      <c r="U114" s="101">
        <v>-3.687565406772359E-05</v>
      </c>
      <c r="V114" s="101">
        <v>-6.64852187178756E-05</v>
      </c>
      <c r="W114" s="101">
        <v>-1.6067674208285958E-05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1942</v>
      </c>
      <c r="B116" s="101">
        <v>123.7</v>
      </c>
      <c r="C116" s="101">
        <v>134.2</v>
      </c>
      <c r="D116" s="101">
        <v>8.446200506055595</v>
      </c>
      <c r="E116" s="101">
        <v>9.047843429849404</v>
      </c>
      <c r="F116" s="101">
        <v>28.595810251208878</v>
      </c>
      <c r="G116" s="101" t="s">
        <v>59</v>
      </c>
      <c r="H116" s="101">
        <v>24.384032591721464</v>
      </c>
      <c r="I116" s="101">
        <v>80.58403259172147</v>
      </c>
      <c r="J116" s="101" t="s">
        <v>73</v>
      </c>
      <c r="K116" s="101">
        <v>2.4715744995421076</v>
      </c>
      <c r="M116" s="101" t="s">
        <v>68</v>
      </c>
      <c r="N116" s="101">
        <v>1.3068808641999918</v>
      </c>
      <c r="X116" s="101">
        <v>67.5</v>
      </c>
    </row>
    <row r="117" spans="1:24" s="101" customFormat="1" ht="12.75" hidden="1">
      <c r="A117" s="101">
        <v>1941</v>
      </c>
      <c r="B117" s="101">
        <v>109.0199966430664</v>
      </c>
      <c r="C117" s="101">
        <v>119.22000122070312</v>
      </c>
      <c r="D117" s="101">
        <v>8.713560104370117</v>
      </c>
      <c r="E117" s="101">
        <v>9.325322151184082</v>
      </c>
      <c r="F117" s="101">
        <v>20.183915815207538</v>
      </c>
      <c r="G117" s="101" t="s">
        <v>56</v>
      </c>
      <c r="H117" s="101">
        <v>13.579779264384946</v>
      </c>
      <c r="I117" s="101">
        <v>55.09977590745135</v>
      </c>
      <c r="J117" s="101" t="s">
        <v>62</v>
      </c>
      <c r="K117" s="101">
        <v>1.5113052151715403</v>
      </c>
      <c r="L117" s="101">
        <v>0.22090692509226956</v>
      </c>
      <c r="M117" s="101">
        <v>0.35778005885171804</v>
      </c>
      <c r="N117" s="101">
        <v>0.08332739526774366</v>
      </c>
      <c r="O117" s="101">
        <v>0.06069670966377645</v>
      </c>
      <c r="P117" s="101">
        <v>0.006336926967198828</v>
      </c>
      <c r="Q117" s="101">
        <v>0.007388171957439789</v>
      </c>
      <c r="R117" s="101">
        <v>0.001282681401114114</v>
      </c>
      <c r="S117" s="101">
        <v>0.0007963412193537648</v>
      </c>
      <c r="T117" s="101">
        <v>9.326432536760942E-05</v>
      </c>
      <c r="U117" s="101">
        <v>0.0001616042898046575</v>
      </c>
      <c r="V117" s="101">
        <v>4.761056362149788E-05</v>
      </c>
      <c r="W117" s="101">
        <v>4.965395302032495E-05</v>
      </c>
      <c r="X117" s="101">
        <v>67.5</v>
      </c>
    </row>
    <row r="118" spans="1:24" s="101" customFormat="1" ht="12.75" hidden="1">
      <c r="A118" s="101">
        <v>1943</v>
      </c>
      <c r="B118" s="101">
        <v>134.47999572753906</v>
      </c>
      <c r="C118" s="101">
        <v>128.47999572753906</v>
      </c>
      <c r="D118" s="101">
        <v>9.471916198730469</v>
      </c>
      <c r="E118" s="101">
        <v>9.98926067352295</v>
      </c>
      <c r="F118" s="101">
        <v>23.43117063276876</v>
      </c>
      <c r="G118" s="101" t="s">
        <v>57</v>
      </c>
      <c r="H118" s="101">
        <v>-8.073828246447135</v>
      </c>
      <c r="I118" s="101">
        <v>58.906167481091934</v>
      </c>
      <c r="J118" s="101" t="s">
        <v>60</v>
      </c>
      <c r="K118" s="101">
        <v>1.2450744299673842</v>
      </c>
      <c r="L118" s="101">
        <v>0.0012033438855027887</v>
      </c>
      <c r="M118" s="101">
        <v>-0.29704003472078694</v>
      </c>
      <c r="N118" s="101">
        <v>-0.0008611613889757488</v>
      </c>
      <c r="O118" s="101">
        <v>0.049630275899199924</v>
      </c>
      <c r="P118" s="101">
        <v>0.00013741760339101375</v>
      </c>
      <c r="Q118" s="101">
        <v>-0.006239800571209404</v>
      </c>
      <c r="R118" s="101">
        <v>-6.920178717436942E-05</v>
      </c>
      <c r="S118" s="101">
        <v>0.0006187117438238734</v>
      </c>
      <c r="T118" s="101">
        <v>9.765520502914214E-06</v>
      </c>
      <c r="U118" s="101">
        <v>-0.00014291014239108061</v>
      </c>
      <c r="V118" s="101">
        <v>-5.449787471892158E-06</v>
      </c>
      <c r="W118" s="101">
        <v>3.751971592823532E-05</v>
      </c>
      <c r="X118" s="101">
        <v>67.5</v>
      </c>
    </row>
    <row r="119" spans="1:24" s="101" customFormat="1" ht="12.75" hidden="1">
      <c r="A119" s="101">
        <v>1944</v>
      </c>
      <c r="B119" s="101">
        <v>155.94000244140625</v>
      </c>
      <c r="C119" s="101">
        <v>165.33999633789062</v>
      </c>
      <c r="D119" s="101">
        <v>8.707719802856445</v>
      </c>
      <c r="E119" s="101">
        <v>9.282018661499023</v>
      </c>
      <c r="F119" s="101">
        <v>29.181815055017754</v>
      </c>
      <c r="G119" s="101" t="s">
        <v>58</v>
      </c>
      <c r="H119" s="101">
        <v>-8.566321968192156</v>
      </c>
      <c r="I119" s="101">
        <v>79.8736804732141</v>
      </c>
      <c r="J119" s="101" t="s">
        <v>61</v>
      </c>
      <c r="K119" s="101">
        <v>-0.8566405998118982</v>
      </c>
      <c r="L119" s="101">
        <v>0.22090364758693962</v>
      </c>
      <c r="M119" s="101">
        <v>-0.1994336688852023</v>
      </c>
      <c r="N119" s="101">
        <v>-0.0833229452382051</v>
      </c>
      <c r="O119" s="101">
        <v>-0.03494175551082213</v>
      </c>
      <c r="P119" s="101">
        <v>0.006335436827077515</v>
      </c>
      <c r="Q119" s="101">
        <v>-0.003956004765446381</v>
      </c>
      <c r="R119" s="101">
        <v>-0.0012808132921764749</v>
      </c>
      <c r="S119" s="101">
        <v>-0.0005013532843178178</v>
      </c>
      <c r="T119" s="101">
        <v>9.275165225257433E-05</v>
      </c>
      <c r="U119" s="101">
        <v>-7.544957047610538E-05</v>
      </c>
      <c r="V119" s="101">
        <v>-4.729762768752684E-05</v>
      </c>
      <c r="W119" s="101">
        <v>-3.252362168039042E-05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14.585966693080275</v>
      </c>
      <c r="G120" s="102"/>
      <c r="H120" s="102"/>
      <c r="I120" s="115"/>
      <c r="J120" s="115" t="s">
        <v>158</v>
      </c>
      <c r="K120" s="102">
        <f>AVERAGE(K118,K113,K108,K103,K98,K93)</f>
        <v>0.7606013122374256</v>
      </c>
      <c r="L120" s="102">
        <f>AVERAGE(L118,L113,L108,L103,L98,L93)</f>
        <v>0.0011847266181379999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29.181815055017754</v>
      </c>
      <c r="G121" s="102"/>
      <c r="H121" s="102"/>
      <c r="I121" s="115"/>
      <c r="J121" s="115" t="s">
        <v>159</v>
      </c>
      <c r="K121" s="102">
        <f>AVERAGE(K119,K114,K109,K104,K99,K94)</f>
        <v>-0.6473536286936057</v>
      </c>
      <c r="L121" s="102">
        <f>AVERAGE(L119,L114,L109,L104,L99,L94)</f>
        <v>0.2175255205647911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0.47537582014839097</v>
      </c>
      <c r="L122" s="102">
        <f>ABS(L120/$H$33)</f>
        <v>0.0032909072726055554</v>
      </c>
      <c r="M122" s="115" t="s">
        <v>111</v>
      </c>
      <c r="N122" s="102">
        <f>K122+L122+L123+K123</f>
        <v>0.9824347395317216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0.36781456175773053</v>
      </c>
      <c r="L123" s="102">
        <f>ABS(L121/$H$34)</f>
        <v>0.13595345035299444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1942</v>
      </c>
      <c r="B126" s="101">
        <v>104.3</v>
      </c>
      <c r="C126" s="101">
        <v>116</v>
      </c>
      <c r="D126" s="101">
        <v>8.683626261354943</v>
      </c>
      <c r="E126" s="101">
        <v>9.40992544988392</v>
      </c>
      <c r="F126" s="101">
        <v>15.98970271656934</v>
      </c>
      <c r="G126" s="101" t="s">
        <v>59</v>
      </c>
      <c r="H126" s="101">
        <v>6.991832521466847</v>
      </c>
      <c r="I126" s="101">
        <v>43.791832521466844</v>
      </c>
      <c r="J126" s="101" t="s">
        <v>73</v>
      </c>
      <c r="K126" s="101">
        <v>2.72950142521293</v>
      </c>
      <c r="M126" s="101" t="s">
        <v>68</v>
      </c>
      <c r="N126" s="101">
        <v>1.974780180246827</v>
      </c>
      <c r="X126" s="101">
        <v>67.5</v>
      </c>
    </row>
    <row r="127" spans="1:24" s="101" customFormat="1" ht="12.75" hidden="1">
      <c r="A127" s="101">
        <v>1944</v>
      </c>
      <c r="B127" s="101">
        <v>163.94000244140625</v>
      </c>
      <c r="C127" s="101">
        <v>163.33999633789062</v>
      </c>
      <c r="D127" s="101">
        <v>8.571914672851562</v>
      </c>
      <c r="E127" s="101">
        <v>9.318737030029297</v>
      </c>
      <c r="F127" s="101">
        <v>27.295624949799922</v>
      </c>
      <c r="G127" s="101" t="s">
        <v>56</v>
      </c>
      <c r="H127" s="101">
        <v>-20.51989856503606</v>
      </c>
      <c r="I127" s="101">
        <v>75.92010387637019</v>
      </c>
      <c r="J127" s="101" t="s">
        <v>62</v>
      </c>
      <c r="K127" s="101">
        <v>1.1555577571443367</v>
      </c>
      <c r="L127" s="101">
        <v>1.1456514585926942</v>
      </c>
      <c r="M127" s="101">
        <v>0.2735624333634397</v>
      </c>
      <c r="N127" s="101">
        <v>0.05972143575482195</v>
      </c>
      <c r="O127" s="101">
        <v>0.046409854074966866</v>
      </c>
      <c r="P127" s="101">
        <v>0.03286521245887372</v>
      </c>
      <c r="Q127" s="101">
        <v>0.00564904028429151</v>
      </c>
      <c r="R127" s="101">
        <v>0.0009191575786783027</v>
      </c>
      <c r="S127" s="101">
        <v>0.0006088921217980517</v>
      </c>
      <c r="T127" s="101">
        <v>0.0004835733452528468</v>
      </c>
      <c r="U127" s="101">
        <v>0.00012351569235069976</v>
      </c>
      <c r="V127" s="101">
        <v>3.409308535570495E-05</v>
      </c>
      <c r="W127" s="101">
        <v>3.796436764288368E-05</v>
      </c>
      <c r="X127" s="101">
        <v>67.5</v>
      </c>
    </row>
    <row r="128" spans="1:24" s="101" customFormat="1" ht="12.75" hidden="1">
      <c r="A128" s="101">
        <v>1941</v>
      </c>
      <c r="B128" s="101">
        <v>106.4800033569336</v>
      </c>
      <c r="C128" s="101">
        <v>125.08000183105469</v>
      </c>
      <c r="D128" s="101">
        <v>8.888486862182617</v>
      </c>
      <c r="E128" s="101">
        <v>9.298362731933594</v>
      </c>
      <c r="F128" s="101">
        <v>25.756999077830752</v>
      </c>
      <c r="G128" s="101" t="s">
        <v>57</v>
      </c>
      <c r="H128" s="101">
        <v>29.94250719090975</v>
      </c>
      <c r="I128" s="101">
        <v>68.92251054784334</v>
      </c>
      <c r="J128" s="101" t="s">
        <v>60</v>
      </c>
      <c r="K128" s="101">
        <v>-0.8798237864498478</v>
      </c>
      <c r="L128" s="101">
        <v>0.006233653526131961</v>
      </c>
      <c r="M128" s="101">
        <v>0.21028894622235325</v>
      </c>
      <c r="N128" s="101">
        <v>-0.0006184975101118879</v>
      </c>
      <c r="O128" s="101">
        <v>-0.03500896072744014</v>
      </c>
      <c r="P128" s="101">
        <v>0.0007133143181321327</v>
      </c>
      <c r="Q128" s="101">
        <v>0.004435795297245904</v>
      </c>
      <c r="R128" s="101">
        <v>-4.970146799257917E-05</v>
      </c>
      <c r="S128" s="101">
        <v>-0.00043122660063462195</v>
      </c>
      <c r="T128" s="101">
        <v>5.080539576460828E-05</v>
      </c>
      <c r="U128" s="101">
        <v>0.00010274088618850406</v>
      </c>
      <c r="V128" s="101">
        <v>-3.926658889292788E-06</v>
      </c>
      <c r="W128" s="101">
        <v>-2.596998528948107E-05</v>
      </c>
      <c r="X128" s="101">
        <v>67.5</v>
      </c>
    </row>
    <row r="129" spans="1:24" s="101" customFormat="1" ht="12.75" hidden="1">
      <c r="A129" s="101">
        <v>1943</v>
      </c>
      <c r="B129" s="101">
        <v>125.19999694824219</v>
      </c>
      <c r="C129" s="101">
        <v>111.30000305175781</v>
      </c>
      <c r="D129" s="101">
        <v>9.650667190551758</v>
      </c>
      <c r="E129" s="101">
        <v>10.334222793579102</v>
      </c>
      <c r="F129" s="101">
        <v>22.934885385148586</v>
      </c>
      <c r="G129" s="101" t="s">
        <v>58</v>
      </c>
      <c r="H129" s="101">
        <v>-1.1315076458393492</v>
      </c>
      <c r="I129" s="101">
        <v>56.56848930240283</v>
      </c>
      <c r="J129" s="101" t="s">
        <v>61</v>
      </c>
      <c r="K129" s="101">
        <v>0.7491487401667992</v>
      </c>
      <c r="L129" s="101">
        <v>1.1456344993667413</v>
      </c>
      <c r="M129" s="101">
        <v>0.17497132349164715</v>
      </c>
      <c r="N129" s="101">
        <v>-0.05971823297324956</v>
      </c>
      <c r="O129" s="101">
        <v>0.030467149916660604</v>
      </c>
      <c r="P129" s="101">
        <v>0.03285747057596577</v>
      </c>
      <c r="Q129" s="101">
        <v>0.003497910263926081</v>
      </c>
      <c r="R129" s="101">
        <v>-0.0009178128450403944</v>
      </c>
      <c r="S129" s="101">
        <v>0.0004298758366003394</v>
      </c>
      <c r="T129" s="101">
        <v>0.00048089707006825327</v>
      </c>
      <c r="U129" s="101">
        <v>6.855972988623545E-05</v>
      </c>
      <c r="V129" s="101">
        <v>-3.386620467425485E-05</v>
      </c>
      <c r="W129" s="101">
        <v>2.769211213663865E-05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1942</v>
      </c>
      <c r="B131" s="101">
        <v>114.32</v>
      </c>
      <c r="C131" s="101">
        <v>109.42</v>
      </c>
      <c r="D131" s="101">
        <v>8.751384674188838</v>
      </c>
      <c r="E131" s="101">
        <v>9.294330005505136</v>
      </c>
      <c r="F131" s="101">
        <v>19.528487708984002</v>
      </c>
      <c r="G131" s="101" t="s">
        <v>59</v>
      </c>
      <c r="H131" s="101">
        <v>6.271944416359517</v>
      </c>
      <c r="I131" s="101">
        <v>53.09194441635951</v>
      </c>
      <c r="J131" s="101" t="s">
        <v>73</v>
      </c>
      <c r="K131" s="101">
        <v>1.4048637928576182</v>
      </c>
      <c r="M131" s="101" t="s">
        <v>68</v>
      </c>
      <c r="N131" s="101">
        <v>1.0565327701471228</v>
      </c>
      <c r="X131" s="101">
        <v>67.5</v>
      </c>
    </row>
    <row r="132" spans="1:24" s="101" customFormat="1" ht="12.75" hidden="1">
      <c r="A132" s="101">
        <v>1944</v>
      </c>
      <c r="B132" s="101">
        <v>142.22000122070312</v>
      </c>
      <c r="C132" s="101">
        <v>137.9199981689453</v>
      </c>
      <c r="D132" s="101">
        <v>9.132549285888672</v>
      </c>
      <c r="E132" s="101">
        <v>9.890205383300781</v>
      </c>
      <c r="F132" s="101">
        <v>22.5712989677061</v>
      </c>
      <c r="G132" s="101" t="s">
        <v>56</v>
      </c>
      <c r="H132" s="101">
        <v>-15.847796944198421</v>
      </c>
      <c r="I132" s="101">
        <v>58.872204276504704</v>
      </c>
      <c r="J132" s="101" t="s">
        <v>62</v>
      </c>
      <c r="K132" s="101">
        <v>0.7728328007746399</v>
      </c>
      <c r="L132" s="101">
        <v>0.8781790186015639</v>
      </c>
      <c r="M132" s="101">
        <v>0.18295755777012435</v>
      </c>
      <c r="N132" s="101">
        <v>0.03617246783718877</v>
      </c>
      <c r="O132" s="101">
        <v>0.031038791087435593</v>
      </c>
      <c r="P132" s="101">
        <v>0.02519225031642834</v>
      </c>
      <c r="Q132" s="101">
        <v>0.003778059301130478</v>
      </c>
      <c r="R132" s="101">
        <v>0.0005567075597250851</v>
      </c>
      <c r="S132" s="101">
        <v>0.0004072308926134154</v>
      </c>
      <c r="T132" s="101">
        <v>0.00037067852781209627</v>
      </c>
      <c r="U132" s="101">
        <v>8.260523828741466E-05</v>
      </c>
      <c r="V132" s="101">
        <v>2.0647533707627637E-05</v>
      </c>
      <c r="W132" s="101">
        <v>2.5391237606442576E-05</v>
      </c>
      <c r="X132" s="101">
        <v>67.5</v>
      </c>
    </row>
    <row r="133" spans="1:24" s="101" customFormat="1" ht="12.75" hidden="1">
      <c r="A133" s="101">
        <v>1941</v>
      </c>
      <c r="B133" s="101">
        <v>102.23999786376953</v>
      </c>
      <c r="C133" s="101">
        <v>127.33999633789062</v>
      </c>
      <c r="D133" s="101">
        <v>8.819291114807129</v>
      </c>
      <c r="E133" s="101">
        <v>9.07535457611084</v>
      </c>
      <c r="F133" s="101">
        <v>20.60175248211608</v>
      </c>
      <c r="G133" s="101" t="s">
        <v>57</v>
      </c>
      <c r="H133" s="101">
        <v>20.810341956487107</v>
      </c>
      <c r="I133" s="101">
        <v>55.55033982025664</v>
      </c>
      <c r="J133" s="101" t="s">
        <v>60</v>
      </c>
      <c r="K133" s="101">
        <v>-0.5570980327278652</v>
      </c>
      <c r="L133" s="101">
        <v>0.0047782300974343874</v>
      </c>
      <c r="M133" s="101">
        <v>0.13331835742405732</v>
      </c>
      <c r="N133" s="101">
        <v>-0.0003747036191523987</v>
      </c>
      <c r="O133" s="101">
        <v>-0.02214090977082421</v>
      </c>
      <c r="P133" s="101">
        <v>0.0005467592395515976</v>
      </c>
      <c r="Q133" s="101">
        <v>0.002819981203187523</v>
      </c>
      <c r="R133" s="101">
        <v>-3.0105741770835172E-05</v>
      </c>
      <c r="S133" s="101">
        <v>-0.00027051852553717956</v>
      </c>
      <c r="T133" s="101">
        <v>3.8941836409221836E-05</v>
      </c>
      <c r="U133" s="101">
        <v>6.58163765774928E-05</v>
      </c>
      <c r="V133" s="101">
        <v>-2.3783135474751942E-06</v>
      </c>
      <c r="W133" s="101">
        <v>-1.6218348730589337E-05</v>
      </c>
      <c r="X133" s="101">
        <v>67.5</v>
      </c>
    </row>
    <row r="134" spans="1:24" s="101" customFormat="1" ht="12.75" hidden="1">
      <c r="A134" s="101">
        <v>1943</v>
      </c>
      <c r="B134" s="101">
        <v>127.37999725341797</v>
      </c>
      <c r="C134" s="101">
        <v>119.08000183105469</v>
      </c>
      <c r="D134" s="101">
        <v>9.689085006713867</v>
      </c>
      <c r="E134" s="101">
        <v>10.256916999816895</v>
      </c>
      <c r="F134" s="101">
        <v>23.566913796013385</v>
      </c>
      <c r="G134" s="101" t="s">
        <v>58</v>
      </c>
      <c r="H134" s="101">
        <v>-1.9777972120451324</v>
      </c>
      <c r="I134" s="101">
        <v>57.902200041372836</v>
      </c>
      <c r="J134" s="101" t="s">
        <v>61</v>
      </c>
      <c r="K134" s="101">
        <v>0.5356419698678555</v>
      </c>
      <c r="L134" s="101">
        <v>0.8781660191724238</v>
      </c>
      <c r="M134" s="101">
        <v>0.12529837795821497</v>
      </c>
      <c r="N134" s="101">
        <v>-0.03617052704385506</v>
      </c>
      <c r="O134" s="101">
        <v>0.02175285421938216</v>
      </c>
      <c r="P134" s="101">
        <v>0.025186316331284906</v>
      </c>
      <c r="Q134" s="101">
        <v>0.002514247023768263</v>
      </c>
      <c r="R134" s="101">
        <v>-0.0005558929315681995</v>
      </c>
      <c r="S134" s="101">
        <v>0.00030439567546190494</v>
      </c>
      <c r="T134" s="101">
        <v>0.0003686273244864255</v>
      </c>
      <c r="U134" s="101">
        <v>4.991823280856619E-05</v>
      </c>
      <c r="V134" s="101">
        <v>-2.0510101727624742E-05</v>
      </c>
      <c r="W134" s="101">
        <v>1.9536635115592832E-05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1942</v>
      </c>
      <c r="B136" s="101">
        <v>109.04</v>
      </c>
      <c r="C136" s="101">
        <v>130.44</v>
      </c>
      <c r="D136" s="101">
        <v>8.695363364419963</v>
      </c>
      <c r="E136" s="101">
        <v>9.37824193988415</v>
      </c>
      <c r="F136" s="101">
        <v>18.575986848196187</v>
      </c>
      <c r="G136" s="101" t="s">
        <v>59</v>
      </c>
      <c r="H136" s="101">
        <v>9.27647812506246</v>
      </c>
      <c r="I136" s="101">
        <v>50.81647812506247</v>
      </c>
      <c r="J136" s="101" t="s">
        <v>73</v>
      </c>
      <c r="K136" s="101">
        <v>0.23245056911018702</v>
      </c>
      <c r="M136" s="101" t="s">
        <v>68</v>
      </c>
      <c r="N136" s="101">
        <v>0.20441026916091598</v>
      </c>
      <c r="X136" s="101">
        <v>67.5</v>
      </c>
    </row>
    <row r="137" spans="1:24" s="101" customFormat="1" ht="12.75" hidden="1">
      <c r="A137" s="101">
        <v>1944</v>
      </c>
      <c r="B137" s="101">
        <v>128.4199981689453</v>
      </c>
      <c r="C137" s="101">
        <v>124.62000274658203</v>
      </c>
      <c r="D137" s="101">
        <v>9.13156509399414</v>
      </c>
      <c r="E137" s="101">
        <v>9.639257431030273</v>
      </c>
      <c r="F137" s="101">
        <v>24.07041396140479</v>
      </c>
      <c r="G137" s="101" t="s">
        <v>56</v>
      </c>
      <c r="H137" s="101">
        <v>1.8327039578648794</v>
      </c>
      <c r="I137" s="101">
        <v>62.7527021268102</v>
      </c>
      <c r="J137" s="101" t="s">
        <v>62</v>
      </c>
      <c r="K137" s="101">
        <v>0.2072235515425983</v>
      </c>
      <c r="L137" s="101">
        <v>0.42589533402460267</v>
      </c>
      <c r="M137" s="101">
        <v>0.04905748930053683</v>
      </c>
      <c r="N137" s="101">
        <v>0.07412551271736394</v>
      </c>
      <c r="O137" s="101">
        <v>0.008322357013108747</v>
      </c>
      <c r="P137" s="101">
        <v>0.012217526591708865</v>
      </c>
      <c r="Q137" s="101">
        <v>0.0010131136587818801</v>
      </c>
      <c r="R137" s="101">
        <v>0.0011409713564605637</v>
      </c>
      <c r="S137" s="101">
        <v>0.00010916877645302297</v>
      </c>
      <c r="T137" s="101">
        <v>0.00017976428445588266</v>
      </c>
      <c r="U137" s="101">
        <v>2.2166239882912014E-05</v>
      </c>
      <c r="V137" s="101">
        <v>4.233723528616548E-05</v>
      </c>
      <c r="W137" s="101">
        <v>6.8006502638019755E-06</v>
      </c>
      <c r="X137" s="101">
        <v>67.5</v>
      </c>
    </row>
    <row r="138" spans="1:24" s="101" customFormat="1" ht="12.75" hidden="1">
      <c r="A138" s="101">
        <v>1941</v>
      </c>
      <c r="B138" s="101">
        <v>106.31999969482422</v>
      </c>
      <c r="C138" s="101">
        <v>127.0199966430664</v>
      </c>
      <c r="D138" s="101">
        <v>8.880254745483398</v>
      </c>
      <c r="E138" s="101">
        <v>9.080787658691406</v>
      </c>
      <c r="F138" s="101">
        <v>18.637525352536485</v>
      </c>
      <c r="G138" s="101" t="s">
        <v>57</v>
      </c>
      <c r="H138" s="101">
        <v>11.097584844359268</v>
      </c>
      <c r="I138" s="101">
        <v>49.91758453918349</v>
      </c>
      <c r="J138" s="101" t="s">
        <v>60</v>
      </c>
      <c r="K138" s="101">
        <v>-0.07080180412430727</v>
      </c>
      <c r="L138" s="101">
        <v>0.0023181163333963833</v>
      </c>
      <c r="M138" s="101">
        <v>0.016236564809492513</v>
      </c>
      <c r="N138" s="101">
        <v>-0.0007667170792812928</v>
      </c>
      <c r="O138" s="101">
        <v>-0.002927834742168097</v>
      </c>
      <c r="P138" s="101">
        <v>0.0002651844109003405</v>
      </c>
      <c r="Q138" s="101">
        <v>0.00031009793769811366</v>
      </c>
      <c r="R138" s="101">
        <v>-6.162391607701354E-05</v>
      </c>
      <c r="S138" s="101">
        <v>-4.520198158135199E-05</v>
      </c>
      <c r="T138" s="101">
        <v>1.888050221897336E-05</v>
      </c>
      <c r="U138" s="101">
        <v>5.070945043951158E-06</v>
      </c>
      <c r="V138" s="101">
        <v>-4.862488451469241E-06</v>
      </c>
      <c r="W138" s="101">
        <v>-3.0174823242160368E-06</v>
      </c>
      <c r="X138" s="101">
        <v>67.5</v>
      </c>
    </row>
    <row r="139" spans="1:24" s="101" customFormat="1" ht="12.75" hidden="1">
      <c r="A139" s="101">
        <v>1943</v>
      </c>
      <c r="B139" s="101">
        <v>130.0800018310547</v>
      </c>
      <c r="C139" s="101">
        <v>119.27999877929688</v>
      </c>
      <c r="D139" s="101">
        <v>9.604720115661621</v>
      </c>
      <c r="E139" s="101">
        <v>10.40050220489502</v>
      </c>
      <c r="F139" s="101">
        <v>23.939953828258222</v>
      </c>
      <c r="G139" s="101" t="s">
        <v>58</v>
      </c>
      <c r="H139" s="101">
        <v>-3.237894084060599</v>
      </c>
      <c r="I139" s="101">
        <v>59.34210774699409</v>
      </c>
      <c r="J139" s="101" t="s">
        <v>61</v>
      </c>
      <c r="K139" s="101">
        <v>-0.19475293283201442</v>
      </c>
      <c r="L139" s="101">
        <v>0.4258890253112807</v>
      </c>
      <c r="M139" s="101">
        <v>-0.04629266917838541</v>
      </c>
      <c r="N139" s="101">
        <v>-0.07412154734307981</v>
      </c>
      <c r="O139" s="101">
        <v>-0.007790340812582838</v>
      </c>
      <c r="P139" s="101">
        <v>0.012214648306329932</v>
      </c>
      <c r="Q139" s="101">
        <v>-0.0009644887529908188</v>
      </c>
      <c r="R139" s="101">
        <v>-0.0011393059857785317</v>
      </c>
      <c r="S139" s="101">
        <v>-9.937103508250891E-05</v>
      </c>
      <c r="T139" s="101">
        <v>0.000178770032728908</v>
      </c>
      <c r="U139" s="101">
        <v>-2.1578408349737622E-05</v>
      </c>
      <c r="V139" s="101">
        <v>-4.205707666654286E-05</v>
      </c>
      <c r="W139" s="101">
        <v>-6.094558592186448E-06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1942</v>
      </c>
      <c r="B141" s="101">
        <v>121.54</v>
      </c>
      <c r="C141" s="101">
        <v>126.24</v>
      </c>
      <c r="D141" s="101">
        <v>8.626982671641924</v>
      </c>
      <c r="E141" s="101">
        <v>9.221729511714896</v>
      </c>
      <c r="F141" s="101">
        <v>21.82354111806903</v>
      </c>
      <c r="G141" s="101" t="s">
        <v>59</v>
      </c>
      <c r="H141" s="101">
        <v>6.165318539520854</v>
      </c>
      <c r="I141" s="101">
        <v>60.20531853952086</v>
      </c>
      <c r="J141" s="101" t="s">
        <v>73</v>
      </c>
      <c r="K141" s="101">
        <v>0.4693307332555198</v>
      </c>
      <c r="M141" s="101" t="s">
        <v>68</v>
      </c>
      <c r="N141" s="101">
        <v>0.3532777804128637</v>
      </c>
      <c r="X141" s="101">
        <v>67.5</v>
      </c>
    </row>
    <row r="142" spans="1:24" s="101" customFormat="1" ht="12.75" hidden="1">
      <c r="A142" s="101">
        <v>1944</v>
      </c>
      <c r="B142" s="101">
        <v>137.02000427246094</v>
      </c>
      <c r="C142" s="101">
        <v>130.1199951171875</v>
      </c>
      <c r="D142" s="101">
        <v>9.254886627197266</v>
      </c>
      <c r="E142" s="101">
        <v>9.848235130310059</v>
      </c>
      <c r="F142" s="101">
        <v>24.8828330775611</v>
      </c>
      <c r="G142" s="101" t="s">
        <v>56</v>
      </c>
      <c r="H142" s="101">
        <v>-5.490568648294072</v>
      </c>
      <c r="I142" s="101">
        <v>64.02943562416687</v>
      </c>
      <c r="J142" s="101" t="s">
        <v>62</v>
      </c>
      <c r="K142" s="101">
        <v>0.4551517262998677</v>
      </c>
      <c r="L142" s="101">
        <v>0.49506277971094337</v>
      </c>
      <c r="M142" s="101">
        <v>0.1077510522918505</v>
      </c>
      <c r="N142" s="101">
        <v>0.07020058109153177</v>
      </c>
      <c r="O142" s="101">
        <v>0.018279991358547232</v>
      </c>
      <c r="P142" s="101">
        <v>0.014201789383928284</v>
      </c>
      <c r="Q142" s="101">
        <v>0.0022250335703191152</v>
      </c>
      <c r="R142" s="101">
        <v>0.0010805252960781</v>
      </c>
      <c r="S142" s="101">
        <v>0.00023982301373812583</v>
      </c>
      <c r="T142" s="101">
        <v>0.00020895892236669344</v>
      </c>
      <c r="U142" s="101">
        <v>4.864276678094889E-05</v>
      </c>
      <c r="V142" s="101">
        <v>4.009179959146206E-05</v>
      </c>
      <c r="W142" s="101">
        <v>1.4953107574474494E-05</v>
      </c>
      <c r="X142" s="101">
        <v>67.5</v>
      </c>
    </row>
    <row r="143" spans="1:24" s="101" customFormat="1" ht="12.75" hidden="1">
      <c r="A143" s="101">
        <v>1941</v>
      </c>
      <c r="B143" s="101">
        <v>104.94000244140625</v>
      </c>
      <c r="C143" s="101">
        <v>133.63999938964844</v>
      </c>
      <c r="D143" s="101">
        <v>8.765050888061523</v>
      </c>
      <c r="E143" s="101">
        <v>9.030476570129395</v>
      </c>
      <c r="F143" s="101">
        <v>19.501511691296265</v>
      </c>
      <c r="G143" s="101" t="s">
        <v>57</v>
      </c>
      <c r="H143" s="101">
        <v>15.475067697289013</v>
      </c>
      <c r="I143" s="101">
        <v>52.91507013869526</v>
      </c>
      <c r="J143" s="101" t="s">
        <v>60</v>
      </c>
      <c r="K143" s="101">
        <v>-0.3569767824027808</v>
      </c>
      <c r="L143" s="101">
        <v>0.0026941962373729354</v>
      </c>
      <c r="M143" s="101">
        <v>0.08526398629720619</v>
      </c>
      <c r="N143" s="101">
        <v>-0.0007263501693570755</v>
      </c>
      <c r="O143" s="101">
        <v>-0.014213787263520466</v>
      </c>
      <c r="P143" s="101">
        <v>0.0003082569064169045</v>
      </c>
      <c r="Q143" s="101">
        <v>0.0017958064487858666</v>
      </c>
      <c r="R143" s="101">
        <v>-5.83820728305745E-05</v>
      </c>
      <c r="S143" s="101">
        <v>-0.0001758460398103274</v>
      </c>
      <c r="T143" s="101">
        <v>2.1952409952306828E-05</v>
      </c>
      <c r="U143" s="101">
        <v>4.141122883880241E-05</v>
      </c>
      <c r="V143" s="101">
        <v>-4.608550714646871E-06</v>
      </c>
      <c r="W143" s="101">
        <v>-1.0613905069179289E-05</v>
      </c>
      <c r="X143" s="101">
        <v>67.5</v>
      </c>
    </row>
    <row r="144" spans="1:24" s="101" customFormat="1" ht="12.75" hidden="1">
      <c r="A144" s="101">
        <v>1943</v>
      </c>
      <c r="B144" s="101">
        <v>126.31999969482422</v>
      </c>
      <c r="C144" s="101">
        <v>124.81999969482422</v>
      </c>
      <c r="D144" s="101">
        <v>9.577191352844238</v>
      </c>
      <c r="E144" s="101">
        <v>10.1547269821167</v>
      </c>
      <c r="F144" s="101">
        <v>24.395144263340292</v>
      </c>
      <c r="G144" s="101" t="s">
        <v>58</v>
      </c>
      <c r="H144" s="101">
        <v>1.8146685590174911</v>
      </c>
      <c r="I144" s="101">
        <v>60.6346682538417</v>
      </c>
      <c r="J144" s="101" t="s">
        <v>61</v>
      </c>
      <c r="K144" s="101">
        <v>0.28236619978160876</v>
      </c>
      <c r="L144" s="101">
        <v>0.49505544857294576</v>
      </c>
      <c r="M144" s="101">
        <v>0.06588127131978357</v>
      </c>
      <c r="N144" s="101">
        <v>-0.0701968232972134</v>
      </c>
      <c r="O144" s="101">
        <v>0.011494622033627066</v>
      </c>
      <c r="P144" s="101">
        <v>0.014198443555020543</v>
      </c>
      <c r="Q144" s="101">
        <v>0.0013137174686918504</v>
      </c>
      <c r="R144" s="101">
        <v>-0.00107894691669084</v>
      </c>
      <c r="S144" s="101">
        <v>0.00016307436402286546</v>
      </c>
      <c r="T144" s="101">
        <v>0.00020780260569573154</v>
      </c>
      <c r="U144" s="101">
        <v>2.551918662822396E-05</v>
      </c>
      <c r="V144" s="101">
        <v>-3.9826042419407994E-05</v>
      </c>
      <c r="W144" s="101">
        <v>1.0532827033434883E-05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1942</v>
      </c>
      <c r="B146" s="101">
        <v>117.68</v>
      </c>
      <c r="C146" s="101">
        <v>129.38</v>
      </c>
      <c r="D146" s="101">
        <v>8.466386270511281</v>
      </c>
      <c r="E146" s="101">
        <v>9.182070470059395</v>
      </c>
      <c r="F146" s="101">
        <v>21.884970589725825</v>
      </c>
      <c r="G146" s="101" t="s">
        <v>59</v>
      </c>
      <c r="H146" s="101">
        <v>11.330039859199331</v>
      </c>
      <c r="I146" s="101">
        <v>61.51003985919934</v>
      </c>
      <c r="J146" s="101" t="s">
        <v>73</v>
      </c>
      <c r="K146" s="101">
        <v>0.5793189849158598</v>
      </c>
      <c r="M146" s="101" t="s">
        <v>68</v>
      </c>
      <c r="N146" s="101">
        <v>0.5030772069206128</v>
      </c>
      <c r="X146" s="101">
        <v>67.5</v>
      </c>
    </row>
    <row r="147" spans="1:24" s="101" customFormat="1" ht="12.75" hidden="1">
      <c r="A147" s="101">
        <v>1944</v>
      </c>
      <c r="B147" s="101">
        <v>132.55999755859375</v>
      </c>
      <c r="C147" s="101">
        <v>141.75999450683594</v>
      </c>
      <c r="D147" s="101">
        <v>9.039795875549316</v>
      </c>
      <c r="E147" s="101">
        <v>9.439645767211914</v>
      </c>
      <c r="F147" s="101">
        <v>24.286450129243704</v>
      </c>
      <c r="G147" s="101" t="s">
        <v>56</v>
      </c>
      <c r="H147" s="101">
        <v>-1.0901927210556295</v>
      </c>
      <c r="I147" s="101">
        <v>63.96980483753812</v>
      </c>
      <c r="J147" s="101" t="s">
        <v>62</v>
      </c>
      <c r="K147" s="101">
        <v>0.34697588697776227</v>
      </c>
      <c r="L147" s="101">
        <v>0.66205990482056</v>
      </c>
      <c r="M147" s="101">
        <v>0.08214228409844342</v>
      </c>
      <c r="N147" s="101">
        <v>0.11530394189678458</v>
      </c>
      <c r="O147" s="101">
        <v>0.013935334344579926</v>
      </c>
      <c r="P147" s="101">
        <v>0.01899234814209815</v>
      </c>
      <c r="Q147" s="101">
        <v>0.0016962604543391063</v>
      </c>
      <c r="R147" s="101">
        <v>0.0017747885448342081</v>
      </c>
      <c r="S147" s="101">
        <v>0.00018279106290457146</v>
      </c>
      <c r="T147" s="101">
        <v>0.0002794429138580896</v>
      </c>
      <c r="U147" s="101">
        <v>3.7073282218219635E-05</v>
      </c>
      <c r="V147" s="101">
        <v>6.58542347101132E-05</v>
      </c>
      <c r="W147" s="101">
        <v>1.1389574925665576E-05</v>
      </c>
      <c r="X147" s="101">
        <v>67.5</v>
      </c>
    </row>
    <row r="148" spans="1:24" s="101" customFormat="1" ht="12.75" hidden="1">
      <c r="A148" s="101">
        <v>1941</v>
      </c>
      <c r="B148" s="101">
        <v>104.77999877929688</v>
      </c>
      <c r="C148" s="101">
        <v>131.3800048828125</v>
      </c>
      <c r="D148" s="101">
        <v>8.816205024719238</v>
      </c>
      <c r="E148" s="101">
        <v>9.059967041015625</v>
      </c>
      <c r="F148" s="101">
        <v>21.36374108394433</v>
      </c>
      <c r="G148" s="101" t="s">
        <v>57</v>
      </c>
      <c r="H148" s="101">
        <v>20.35127825268338</v>
      </c>
      <c r="I148" s="101">
        <v>57.631277031980254</v>
      </c>
      <c r="J148" s="101" t="s">
        <v>60</v>
      </c>
      <c r="K148" s="101">
        <v>-0.34697236165823386</v>
      </c>
      <c r="L148" s="101">
        <v>0.003603396153594894</v>
      </c>
      <c r="M148" s="101">
        <v>0.082140350657563</v>
      </c>
      <c r="N148" s="101">
        <v>-0.001192794845727845</v>
      </c>
      <c r="O148" s="101">
        <v>-0.013933699325738107</v>
      </c>
      <c r="P148" s="101">
        <v>0.0004122506704987653</v>
      </c>
      <c r="Q148" s="101">
        <v>0.001695327382300277</v>
      </c>
      <c r="R148" s="101">
        <v>-9.587351587529563E-05</v>
      </c>
      <c r="S148" s="101">
        <v>-0.00018216155958111085</v>
      </c>
      <c r="T148" s="101">
        <v>2.935460350020322E-05</v>
      </c>
      <c r="U148" s="101">
        <v>3.6836541783052406E-05</v>
      </c>
      <c r="V148" s="101">
        <v>-7.566723522892141E-06</v>
      </c>
      <c r="W148" s="101">
        <v>-1.1311676398356991E-05</v>
      </c>
      <c r="X148" s="101">
        <v>67.5</v>
      </c>
    </row>
    <row r="149" spans="1:24" s="101" customFormat="1" ht="12.75" hidden="1">
      <c r="A149" s="101">
        <v>1943</v>
      </c>
      <c r="B149" s="101">
        <v>131.17999267578125</v>
      </c>
      <c r="C149" s="101">
        <v>131.3800048828125</v>
      </c>
      <c r="D149" s="101">
        <v>9.402807235717773</v>
      </c>
      <c r="E149" s="101">
        <v>9.91565990447998</v>
      </c>
      <c r="F149" s="101">
        <v>24.720394464437508</v>
      </c>
      <c r="G149" s="101" t="s">
        <v>58</v>
      </c>
      <c r="H149" s="101">
        <v>-1.0846095589211018</v>
      </c>
      <c r="I149" s="101">
        <v>62.59538311686014</v>
      </c>
      <c r="J149" s="101" t="s">
        <v>61</v>
      </c>
      <c r="K149" s="101">
        <v>0.0015640937672070732</v>
      </c>
      <c r="L149" s="101">
        <v>0.6620500986384408</v>
      </c>
      <c r="M149" s="101">
        <v>-0.0005635874040286685</v>
      </c>
      <c r="N149" s="101">
        <v>-0.11529777212675482</v>
      </c>
      <c r="O149" s="101">
        <v>0.00021346286598428427</v>
      </c>
      <c r="P149" s="101">
        <v>0.018987873428463028</v>
      </c>
      <c r="Q149" s="101">
        <v>-5.625474004562765E-05</v>
      </c>
      <c r="R149" s="101">
        <v>-0.0017721971244273125</v>
      </c>
      <c r="S149" s="101">
        <v>1.5157139860818223E-05</v>
      </c>
      <c r="T149" s="101">
        <v>0.00027789683222168173</v>
      </c>
      <c r="U149" s="101">
        <v>-4.18299460879335E-06</v>
      </c>
      <c r="V149" s="101">
        <v>-6.54180779630737E-05</v>
      </c>
      <c r="W149" s="101">
        <v>1.3298097782026675E-06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1942</v>
      </c>
      <c r="B151" s="101">
        <v>123.7</v>
      </c>
      <c r="C151" s="101">
        <v>134.2</v>
      </c>
      <c r="D151" s="101">
        <v>8.446200506055595</v>
      </c>
      <c r="E151" s="101">
        <v>9.047843429849404</v>
      </c>
      <c r="F151" s="101">
        <v>22.529225968874126</v>
      </c>
      <c r="G151" s="101" t="s">
        <v>59</v>
      </c>
      <c r="H151" s="101">
        <v>7.288177596410669</v>
      </c>
      <c r="I151" s="101">
        <v>63.48817759641067</v>
      </c>
      <c r="J151" s="101" t="s">
        <v>73</v>
      </c>
      <c r="K151" s="101">
        <v>1.9930521608813012</v>
      </c>
      <c r="M151" s="101" t="s">
        <v>68</v>
      </c>
      <c r="N151" s="101">
        <v>1.5309005630689556</v>
      </c>
      <c r="X151" s="101">
        <v>67.5</v>
      </c>
    </row>
    <row r="152" spans="1:24" s="101" customFormat="1" ht="12.75" hidden="1">
      <c r="A152" s="101">
        <v>1944</v>
      </c>
      <c r="B152" s="101">
        <v>155.94000244140625</v>
      </c>
      <c r="C152" s="101">
        <v>165.33999633789062</v>
      </c>
      <c r="D152" s="101">
        <v>8.707719802856445</v>
      </c>
      <c r="E152" s="101">
        <v>9.282018661499023</v>
      </c>
      <c r="F152" s="101">
        <v>28.895974165508587</v>
      </c>
      <c r="G152" s="101" t="s">
        <v>56</v>
      </c>
      <c r="H152" s="101">
        <v>-9.348698384182384</v>
      </c>
      <c r="I152" s="101">
        <v>79.09130405722387</v>
      </c>
      <c r="J152" s="101" t="s">
        <v>62</v>
      </c>
      <c r="K152" s="101">
        <v>0.8856262021964166</v>
      </c>
      <c r="L152" s="101">
        <v>1.0753264032896914</v>
      </c>
      <c r="M152" s="101">
        <v>0.20966034790425786</v>
      </c>
      <c r="N152" s="101">
        <v>0.0787191358850726</v>
      </c>
      <c r="O152" s="101">
        <v>0.03556857819762556</v>
      </c>
      <c r="P152" s="101">
        <v>0.030847716174351204</v>
      </c>
      <c r="Q152" s="101">
        <v>0.0043294912691319385</v>
      </c>
      <c r="R152" s="101">
        <v>0.0012116166110513384</v>
      </c>
      <c r="S152" s="101">
        <v>0.0004666118157663321</v>
      </c>
      <c r="T152" s="101">
        <v>0.00045387751605634814</v>
      </c>
      <c r="U152" s="101">
        <v>9.465590122987245E-05</v>
      </c>
      <c r="V152" s="101">
        <v>4.494478521030268E-05</v>
      </c>
      <c r="W152" s="101">
        <v>2.908413588577791E-05</v>
      </c>
      <c r="X152" s="101">
        <v>67.5</v>
      </c>
    </row>
    <row r="153" spans="1:24" s="101" customFormat="1" ht="12.75" hidden="1">
      <c r="A153" s="101">
        <v>1941</v>
      </c>
      <c r="B153" s="101">
        <v>109.0199966430664</v>
      </c>
      <c r="C153" s="101">
        <v>119.22000122070312</v>
      </c>
      <c r="D153" s="101">
        <v>8.713560104370117</v>
      </c>
      <c r="E153" s="101">
        <v>9.325322151184082</v>
      </c>
      <c r="F153" s="101">
        <v>26.30102772905145</v>
      </c>
      <c r="G153" s="101" t="s">
        <v>57</v>
      </c>
      <c r="H153" s="101">
        <v>30.27879340710396</v>
      </c>
      <c r="I153" s="101">
        <v>71.79879005017037</v>
      </c>
      <c r="J153" s="101" t="s">
        <v>60</v>
      </c>
      <c r="K153" s="101">
        <v>-0.884070257829766</v>
      </c>
      <c r="L153" s="101">
        <v>0.0058514587716619795</v>
      </c>
      <c r="M153" s="101">
        <v>0.20941970815671923</v>
      </c>
      <c r="N153" s="101">
        <v>-0.0008148188251089999</v>
      </c>
      <c r="O153" s="101">
        <v>-0.03548125947863019</v>
      </c>
      <c r="P153" s="101">
        <v>0.0006695837042486029</v>
      </c>
      <c r="Q153" s="101">
        <v>0.004328476702669834</v>
      </c>
      <c r="R153" s="101">
        <v>-6.548403357492536E-05</v>
      </c>
      <c r="S153" s="101">
        <v>-0.00046219197301240874</v>
      </c>
      <c r="T153" s="101">
        <v>4.7688186410159506E-05</v>
      </c>
      <c r="U153" s="101">
        <v>9.449720014022323E-05</v>
      </c>
      <c r="V153" s="101">
        <v>-5.172971834494943E-06</v>
      </c>
      <c r="W153" s="101">
        <v>-2.8658332013717733E-05</v>
      </c>
      <c r="X153" s="101">
        <v>67.5</v>
      </c>
    </row>
    <row r="154" spans="1:24" s="101" customFormat="1" ht="12.75" hidden="1">
      <c r="A154" s="101">
        <v>1943</v>
      </c>
      <c r="B154" s="101">
        <v>134.47999572753906</v>
      </c>
      <c r="C154" s="101">
        <v>128.47999572753906</v>
      </c>
      <c r="D154" s="101">
        <v>9.471916198730469</v>
      </c>
      <c r="E154" s="101">
        <v>9.98926067352295</v>
      </c>
      <c r="F154" s="101">
        <v>23.43117063276876</v>
      </c>
      <c r="G154" s="101" t="s">
        <v>58</v>
      </c>
      <c r="H154" s="101">
        <v>-8.073828246447135</v>
      </c>
      <c r="I154" s="101">
        <v>58.906167481091934</v>
      </c>
      <c r="J154" s="101" t="s">
        <v>61</v>
      </c>
      <c r="K154" s="101">
        <v>0.052474272149875774</v>
      </c>
      <c r="L154" s="101">
        <v>1.0753104826245243</v>
      </c>
      <c r="M154" s="101">
        <v>0.01004227657899291</v>
      </c>
      <c r="N154" s="101">
        <v>-0.0787149186925501</v>
      </c>
      <c r="O154" s="101">
        <v>0.0024907791573561067</v>
      </c>
      <c r="P154" s="101">
        <v>0.0308404482917537</v>
      </c>
      <c r="Q154" s="101">
        <v>9.372344388768272E-05</v>
      </c>
      <c r="R154" s="101">
        <v>-0.00120984571475965</v>
      </c>
      <c r="S154" s="101">
        <v>6.407157478671999E-05</v>
      </c>
      <c r="T154" s="101">
        <v>0.0004513653026744418</v>
      </c>
      <c r="U154" s="101">
        <v>-5.478941804578968E-06</v>
      </c>
      <c r="V154" s="101">
        <v>-4.464609814977972E-05</v>
      </c>
      <c r="W154" s="101">
        <v>4.958524620682616E-06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15.98970271656934</v>
      </c>
      <c r="G155" s="102"/>
      <c r="H155" s="102"/>
      <c r="I155" s="115"/>
      <c r="J155" s="115" t="s">
        <v>158</v>
      </c>
      <c r="K155" s="102">
        <f>AVERAGE(K153,K148,K143,K138,K133,K128)</f>
        <v>-0.5159571708654668</v>
      </c>
      <c r="L155" s="102">
        <f>AVERAGE(L153,L148,L143,L138,L133,L128)</f>
        <v>0.00424650851993209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28.895974165508587</v>
      </c>
      <c r="G156" s="102"/>
      <c r="H156" s="102"/>
      <c r="I156" s="115"/>
      <c r="J156" s="115" t="s">
        <v>159</v>
      </c>
      <c r="K156" s="102">
        <f>AVERAGE(K154,K149,K144,K139,K134,K129)</f>
        <v>0.23774039048355533</v>
      </c>
      <c r="L156" s="102">
        <f>AVERAGE(L154,L149,L144,L139,L134,L129)</f>
        <v>0.7803509289477262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0.3224732317909167</v>
      </c>
      <c r="L157" s="102">
        <f>ABS(L155/$H$33)</f>
        <v>0.01179585699981136</v>
      </c>
      <c r="M157" s="115" t="s">
        <v>111</v>
      </c>
      <c r="N157" s="102">
        <f>K157+L157+L158+K158</f>
        <v>0.9570681867032588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0.13507976732020188</v>
      </c>
      <c r="L158" s="102">
        <f>ABS(L156/$H$34)</f>
        <v>0.48771933059232886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1942</v>
      </c>
      <c r="B161" s="116">
        <v>104.3</v>
      </c>
      <c r="C161" s="116">
        <v>116</v>
      </c>
      <c r="D161" s="116">
        <v>8.683626261354943</v>
      </c>
      <c r="E161" s="116">
        <v>9.40992544988392</v>
      </c>
      <c r="F161" s="116">
        <v>17.812004608942367</v>
      </c>
      <c r="G161" s="116" t="s">
        <v>59</v>
      </c>
      <c r="H161" s="116">
        <v>11.982665727618773</v>
      </c>
      <c r="I161" s="116">
        <v>48.78266572761877</v>
      </c>
      <c r="J161" s="116" t="s">
        <v>73</v>
      </c>
      <c r="K161" s="116">
        <v>1.8776258487625457</v>
      </c>
      <c r="M161" s="116" t="s">
        <v>68</v>
      </c>
      <c r="N161" s="116">
        <v>1.2995591266385913</v>
      </c>
      <c r="X161" s="116">
        <v>67.5</v>
      </c>
    </row>
    <row r="162" spans="1:24" s="116" customFormat="1" ht="12.75">
      <c r="A162" s="116">
        <v>1944</v>
      </c>
      <c r="B162" s="116">
        <v>163.94000244140625</v>
      </c>
      <c r="C162" s="116">
        <v>163.33999633789062</v>
      </c>
      <c r="D162" s="116">
        <v>8.571914672851562</v>
      </c>
      <c r="E162" s="116">
        <v>9.318737030029297</v>
      </c>
      <c r="F162" s="116">
        <v>27.295624949799922</v>
      </c>
      <c r="G162" s="116" t="s">
        <v>56</v>
      </c>
      <c r="H162" s="116">
        <v>-20.51989856503606</v>
      </c>
      <c r="I162" s="116">
        <v>75.92010387637019</v>
      </c>
      <c r="J162" s="116" t="s">
        <v>62</v>
      </c>
      <c r="K162" s="116">
        <v>1.025075106501714</v>
      </c>
      <c r="L162" s="116">
        <v>0.8731164722076038</v>
      </c>
      <c r="M162" s="116">
        <v>0.2426726243617241</v>
      </c>
      <c r="N162" s="116">
        <v>0.057235422768600254</v>
      </c>
      <c r="O162" s="116">
        <v>0.04116940878294158</v>
      </c>
      <c r="P162" s="116">
        <v>0.025047046980858443</v>
      </c>
      <c r="Q162" s="116">
        <v>0.005011177441510871</v>
      </c>
      <c r="R162" s="116">
        <v>0.0008809088624696784</v>
      </c>
      <c r="S162" s="116">
        <v>0.0005401778791620865</v>
      </c>
      <c r="T162" s="116">
        <v>0.000368554899662133</v>
      </c>
      <c r="U162" s="116">
        <v>0.00010958471578175087</v>
      </c>
      <c r="V162" s="116">
        <v>3.2684389093019984E-05</v>
      </c>
      <c r="W162" s="116">
        <v>3.368947055418901E-05</v>
      </c>
      <c r="X162" s="116">
        <v>67.5</v>
      </c>
    </row>
    <row r="163" spans="1:24" s="116" customFormat="1" ht="12.75">
      <c r="A163" s="116">
        <v>1943</v>
      </c>
      <c r="B163" s="116">
        <v>125.19999694824219</v>
      </c>
      <c r="C163" s="116">
        <v>111.30000305175781</v>
      </c>
      <c r="D163" s="116">
        <v>9.650667190551758</v>
      </c>
      <c r="E163" s="116">
        <v>10.334222793579102</v>
      </c>
      <c r="F163" s="116">
        <v>30.55575334745259</v>
      </c>
      <c r="G163" s="116" t="s">
        <v>57</v>
      </c>
      <c r="H163" s="116">
        <v>17.66522844248557</v>
      </c>
      <c r="I163" s="116">
        <v>75.36522539072776</v>
      </c>
      <c r="J163" s="116" t="s">
        <v>60</v>
      </c>
      <c r="K163" s="116">
        <v>-0.21466573764508298</v>
      </c>
      <c r="L163" s="116">
        <v>0.0047508084216154834</v>
      </c>
      <c r="M163" s="116">
        <v>0.053513206543331686</v>
      </c>
      <c r="N163" s="116">
        <v>-0.0005924700103124637</v>
      </c>
      <c r="O163" s="116">
        <v>-0.0081868829511718</v>
      </c>
      <c r="P163" s="116">
        <v>0.0005435378311989219</v>
      </c>
      <c r="Q163" s="116">
        <v>0.0012329515894243539</v>
      </c>
      <c r="R163" s="116">
        <v>-4.76081904770128E-05</v>
      </c>
      <c r="S163" s="116">
        <v>-7.138737446869311E-05</v>
      </c>
      <c r="T163" s="116">
        <v>3.8708835016210185E-05</v>
      </c>
      <c r="U163" s="116">
        <v>3.527812315792182E-05</v>
      </c>
      <c r="V163" s="116">
        <v>-3.7556693724883646E-06</v>
      </c>
      <c r="W163" s="116">
        <v>-3.3295872178189957E-06</v>
      </c>
      <c r="X163" s="116">
        <v>67.5</v>
      </c>
    </row>
    <row r="164" spans="1:24" s="116" customFormat="1" ht="12.75">
      <c r="A164" s="116">
        <v>1941</v>
      </c>
      <c r="B164" s="116">
        <v>106.4800033569336</v>
      </c>
      <c r="C164" s="116">
        <v>125.08000183105469</v>
      </c>
      <c r="D164" s="116">
        <v>8.888486862182617</v>
      </c>
      <c r="E164" s="116">
        <v>9.298362731933594</v>
      </c>
      <c r="F164" s="116">
        <v>16.629613263872145</v>
      </c>
      <c r="G164" s="116" t="s">
        <v>58</v>
      </c>
      <c r="H164" s="116">
        <v>5.518763449028981</v>
      </c>
      <c r="I164" s="116">
        <v>44.498766805962575</v>
      </c>
      <c r="J164" s="116" t="s">
        <v>61</v>
      </c>
      <c r="K164" s="116">
        <v>1.0023460455605104</v>
      </c>
      <c r="L164" s="116">
        <v>0.8731035470433003</v>
      </c>
      <c r="M164" s="116">
        <v>0.23669883679489676</v>
      </c>
      <c r="N164" s="116">
        <v>-0.0572323562225712</v>
      </c>
      <c r="O164" s="116">
        <v>0.04034718288902907</v>
      </c>
      <c r="P164" s="116">
        <v>0.025041148717408826</v>
      </c>
      <c r="Q164" s="116">
        <v>0.004857131841781053</v>
      </c>
      <c r="R164" s="116">
        <v>-0.0008796214436774079</v>
      </c>
      <c r="S164" s="116">
        <v>0.0005354399909443787</v>
      </c>
      <c r="T164" s="116">
        <v>0.00036651649370342493</v>
      </c>
      <c r="U164" s="116">
        <v>0.00010375097088423615</v>
      </c>
      <c r="V164" s="116">
        <v>-3.246789549614321E-05</v>
      </c>
      <c r="W164" s="116">
        <v>3.352453243791037E-05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1942</v>
      </c>
      <c r="B166" s="116">
        <v>114.32</v>
      </c>
      <c r="C166" s="116">
        <v>109.42</v>
      </c>
      <c r="D166" s="116">
        <v>8.751384674188838</v>
      </c>
      <c r="E166" s="116">
        <v>9.294330005505136</v>
      </c>
      <c r="F166" s="116">
        <v>19.96717298993405</v>
      </c>
      <c r="G166" s="116" t="s">
        <v>59</v>
      </c>
      <c r="H166" s="116">
        <v>7.464594605127594</v>
      </c>
      <c r="I166" s="116">
        <v>54.28459460512759</v>
      </c>
      <c r="J166" s="116" t="s">
        <v>73</v>
      </c>
      <c r="K166" s="116">
        <v>1.3070118497227108</v>
      </c>
      <c r="M166" s="116" t="s">
        <v>68</v>
      </c>
      <c r="N166" s="116">
        <v>0.727488535322252</v>
      </c>
      <c r="X166" s="116">
        <v>67.5</v>
      </c>
    </row>
    <row r="167" spans="1:24" s="116" customFormat="1" ht="12.75">
      <c r="A167" s="116">
        <v>1944</v>
      </c>
      <c r="B167" s="116">
        <v>142.22000122070312</v>
      </c>
      <c r="C167" s="116">
        <v>137.9199981689453</v>
      </c>
      <c r="D167" s="116">
        <v>9.132549285888672</v>
      </c>
      <c r="E167" s="116">
        <v>9.890205383300781</v>
      </c>
      <c r="F167" s="116">
        <v>22.5712989677061</v>
      </c>
      <c r="G167" s="116" t="s">
        <v>56</v>
      </c>
      <c r="H167" s="116">
        <v>-15.847796944198421</v>
      </c>
      <c r="I167" s="116">
        <v>58.872204276504704</v>
      </c>
      <c r="J167" s="116" t="s">
        <v>62</v>
      </c>
      <c r="K167" s="116">
        <v>1.0595677512079147</v>
      </c>
      <c r="L167" s="116">
        <v>0.3437735739214833</v>
      </c>
      <c r="M167" s="116">
        <v>0.25083844247495696</v>
      </c>
      <c r="N167" s="116">
        <v>0.03594734726913658</v>
      </c>
      <c r="O167" s="116">
        <v>0.042554478482082894</v>
      </c>
      <c r="P167" s="116">
        <v>0.009861874091064447</v>
      </c>
      <c r="Q167" s="116">
        <v>0.005179829028496125</v>
      </c>
      <c r="R167" s="116">
        <v>0.0005532606875817558</v>
      </c>
      <c r="S167" s="116">
        <v>0.0005583392040273063</v>
      </c>
      <c r="T167" s="116">
        <v>0.00014512271103939208</v>
      </c>
      <c r="U167" s="116">
        <v>0.00011328826826997941</v>
      </c>
      <c r="V167" s="116">
        <v>2.0533159905666977E-05</v>
      </c>
      <c r="W167" s="116">
        <v>3.482068582253894E-05</v>
      </c>
      <c r="X167" s="116">
        <v>67.5</v>
      </c>
    </row>
    <row r="168" spans="1:24" s="116" customFormat="1" ht="12.75">
      <c r="A168" s="116">
        <v>1943</v>
      </c>
      <c r="B168" s="116">
        <v>127.37999725341797</v>
      </c>
      <c r="C168" s="116">
        <v>119.08000183105469</v>
      </c>
      <c r="D168" s="116">
        <v>9.689085006713867</v>
      </c>
      <c r="E168" s="116">
        <v>10.256916999816895</v>
      </c>
      <c r="F168" s="116">
        <v>26.78337275102985</v>
      </c>
      <c r="G168" s="116" t="s">
        <v>57</v>
      </c>
      <c r="H168" s="116">
        <v>5.924809444484211</v>
      </c>
      <c r="I168" s="116">
        <v>65.80480669790218</v>
      </c>
      <c r="J168" s="116" t="s">
        <v>60</v>
      </c>
      <c r="K168" s="116">
        <v>0.063338478747724</v>
      </c>
      <c r="L168" s="116">
        <v>0.0018704836133329903</v>
      </c>
      <c r="M168" s="116">
        <v>-0.012147552975502867</v>
      </c>
      <c r="N168" s="116">
        <v>-0.00037203174062015336</v>
      </c>
      <c r="O168" s="116">
        <v>0.003001693288332019</v>
      </c>
      <c r="P168" s="116">
        <v>0.00021395294347518963</v>
      </c>
      <c r="Q168" s="116">
        <v>-0.00011497687617596223</v>
      </c>
      <c r="R168" s="116">
        <v>-2.9898947006680083E-05</v>
      </c>
      <c r="S168" s="116">
        <v>7.691244063721995E-05</v>
      </c>
      <c r="T168" s="116">
        <v>1.5236425209572086E-05</v>
      </c>
      <c r="U168" s="116">
        <v>6.462915482468328E-06</v>
      </c>
      <c r="V168" s="116">
        <v>-2.3566664173559273E-06</v>
      </c>
      <c r="W168" s="116">
        <v>5.94354707708899E-06</v>
      </c>
      <c r="X168" s="116">
        <v>67.5</v>
      </c>
    </row>
    <row r="169" spans="1:24" s="116" customFormat="1" ht="12.75">
      <c r="A169" s="116">
        <v>1941</v>
      </c>
      <c r="B169" s="116">
        <v>102.23999786376953</v>
      </c>
      <c r="C169" s="116">
        <v>127.33999633789062</v>
      </c>
      <c r="D169" s="116">
        <v>8.819291114807129</v>
      </c>
      <c r="E169" s="116">
        <v>9.07535457611084</v>
      </c>
      <c r="F169" s="116">
        <v>17.20725138524759</v>
      </c>
      <c r="G169" s="116" t="s">
        <v>58</v>
      </c>
      <c r="H169" s="116">
        <v>11.657446365931484</v>
      </c>
      <c r="I169" s="116">
        <v>46.397444229701016</v>
      </c>
      <c r="J169" s="116" t="s">
        <v>61</v>
      </c>
      <c r="K169" s="116">
        <v>1.057672944018954</v>
      </c>
      <c r="L169" s="116">
        <v>0.3437684852015987</v>
      </c>
      <c r="M169" s="116">
        <v>0.2505441302045802</v>
      </c>
      <c r="N169" s="116">
        <v>-0.03594542207391467</v>
      </c>
      <c r="O169" s="116">
        <v>0.04244848025883658</v>
      </c>
      <c r="P169" s="116">
        <v>0.009859552967857444</v>
      </c>
      <c r="Q169" s="116">
        <v>0.00517855279806974</v>
      </c>
      <c r="R169" s="116">
        <v>-0.0005524522073368239</v>
      </c>
      <c r="S169" s="116">
        <v>0.0005530164041229447</v>
      </c>
      <c r="T169" s="116">
        <v>0.0001443206589724978</v>
      </c>
      <c r="U169" s="116">
        <v>0.00011310376850961817</v>
      </c>
      <c r="V169" s="116">
        <v>-2.0397469919306085E-05</v>
      </c>
      <c r="W169" s="116">
        <v>3.430968389965713E-05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1942</v>
      </c>
      <c r="B171" s="116">
        <v>109.04</v>
      </c>
      <c r="C171" s="116">
        <v>130.44</v>
      </c>
      <c r="D171" s="116">
        <v>8.695363364419963</v>
      </c>
      <c r="E171" s="116">
        <v>9.37824193988415</v>
      </c>
      <c r="F171" s="116">
        <v>18.86478471912024</v>
      </c>
      <c r="G171" s="116" t="s">
        <v>59</v>
      </c>
      <c r="H171" s="116">
        <v>10.066513712959207</v>
      </c>
      <c r="I171" s="116">
        <v>51.60651371295921</v>
      </c>
      <c r="J171" s="116" t="s">
        <v>73</v>
      </c>
      <c r="K171" s="116">
        <v>0.3702277944704249</v>
      </c>
      <c r="M171" s="116" t="s">
        <v>68</v>
      </c>
      <c r="N171" s="116">
        <v>0.20171756167646443</v>
      </c>
      <c r="X171" s="116">
        <v>67.5</v>
      </c>
    </row>
    <row r="172" spans="1:24" s="116" customFormat="1" ht="12.75">
      <c r="A172" s="116">
        <v>1944</v>
      </c>
      <c r="B172" s="116">
        <v>128.4199981689453</v>
      </c>
      <c r="C172" s="116">
        <v>124.62000274658203</v>
      </c>
      <c r="D172" s="116">
        <v>9.13156509399414</v>
      </c>
      <c r="E172" s="116">
        <v>9.639257431030273</v>
      </c>
      <c r="F172" s="116">
        <v>24.07041396140479</v>
      </c>
      <c r="G172" s="116" t="s">
        <v>56</v>
      </c>
      <c r="H172" s="116">
        <v>1.8327039578648794</v>
      </c>
      <c r="I172" s="116">
        <v>62.7527021268102</v>
      </c>
      <c r="J172" s="116" t="s">
        <v>62</v>
      </c>
      <c r="K172" s="116">
        <v>0.5810086939400645</v>
      </c>
      <c r="L172" s="116">
        <v>0.08646336754691417</v>
      </c>
      <c r="M172" s="116">
        <v>0.1375460217972535</v>
      </c>
      <c r="N172" s="116">
        <v>0.07550964011582073</v>
      </c>
      <c r="O172" s="116">
        <v>0.02333436451356533</v>
      </c>
      <c r="P172" s="116">
        <v>0.002480398406406853</v>
      </c>
      <c r="Q172" s="116">
        <v>0.0028402874870248505</v>
      </c>
      <c r="R172" s="116">
        <v>0.0011622931636070442</v>
      </c>
      <c r="S172" s="116">
        <v>0.00030615110853533513</v>
      </c>
      <c r="T172" s="116">
        <v>3.648736164320511E-05</v>
      </c>
      <c r="U172" s="116">
        <v>6.21196962484635E-05</v>
      </c>
      <c r="V172" s="116">
        <v>4.314113061558208E-05</v>
      </c>
      <c r="W172" s="116">
        <v>1.9092018279977466E-05</v>
      </c>
      <c r="X172" s="116">
        <v>67.5</v>
      </c>
    </row>
    <row r="173" spans="1:24" s="116" customFormat="1" ht="12.75">
      <c r="A173" s="116">
        <v>1943</v>
      </c>
      <c r="B173" s="116">
        <v>130.0800018310547</v>
      </c>
      <c r="C173" s="116">
        <v>119.27999877929688</v>
      </c>
      <c r="D173" s="116">
        <v>9.604720115661621</v>
      </c>
      <c r="E173" s="116">
        <v>10.40050220489502</v>
      </c>
      <c r="F173" s="116">
        <v>24.190951892944543</v>
      </c>
      <c r="G173" s="116" t="s">
        <v>57</v>
      </c>
      <c r="H173" s="116">
        <v>-2.6157227003664048</v>
      </c>
      <c r="I173" s="116">
        <v>59.964279130688276</v>
      </c>
      <c r="J173" s="116" t="s">
        <v>60</v>
      </c>
      <c r="K173" s="116">
        <v>0.4890099823733647</v>
      </c>
      <c r="L173" s="116">
        <v>-0.00046966394589708103</v>
      </c>
      <c r="M173" s="116">
        <v>-0.1149145786693886</v>
      </c>
      <c r="N173" s="116">
        <v>-0.0007807170794096345</v>
      </c>
      <c r="O173" s="116">
        <v>0.01977425235988826</v>
      </c>
      <c r="P173" s="116">
        <v>-5.388660138349907E-05</v>
      </c>
      <c r="Q173" s="116">
        <v>-0.002331186251850712</v>
      </c>
      <c r="R173" s="116">
        <v>-6.275755218164163E-05</v>
      </c>
      <c r="S173" s="116">
        <v>0.0002698261978566839</v>
      </c>
      <c r="T173" s="116">
        <v>-3.846264169066397E-06</v>
      </c>
      <c r="U173" s="116">
        <v>-4.801460714256842E-05</v>
      </c>
      <c r="V173" s="116">
        <v>-4.9471287165079945E-06</v>
      </c>
      <c r="W173" s="116">
        <v>1.7115877846559155E-05</v>
      </c>
      <c r="X173" s="116">
        <v>67.5</v>
      </c>
    </row>
    <row r="174" spans="1:24" s="116" customFormat="1" ht="12.75">
      <c r="A174" s="116">
        <v>1941</v>
      </c>
      <c r="B174" s="116">
        <v>106.31999969482422</v>
      </c>
      <c r="C174" s="116">
        <v>127.0199966430664</v>
      </c>
      <c r="D174" s="116">
        <v>8.880254745483398</v>
      </c>
      <c r="E174" s="116">
        <v>9.080787658691406</v>
      </c>
      <c r="F174" s="116">
        <v>18.242490392785385</v>
      </c>
      <c r="G174" s="116" t="s">
        <v>58</v>
      </c>
      <c r="H174" s="116">
        <v>10.039547866471274</v>
      </c>
      <c r="I174" s="116">
        <v>48.85954756129549</v>
      </c>
      <c r="J174" s="116" t="s">
        <v>61</v>
      </c>
      <c r="K174" s="116">
        <v>0.3137520351697199</v>
      </c>
      <c r="L174" s="116">
        <v>-0.08646209194398834</v>
      </c>
      <c r="M174" s="116">
        <v>0.07558801308069578</v>
      </c>
      <c r="N174" s="116">
        <v>-0.07550560397257068</v>
      </c>
      <c r="O174" s="116">
        <v>0.01238836191186674</v>
      </c>
      <c r="P174" s="116">
        <v>-0.0024798129947028245</v>
      </c>
      <c r="Q174" s="116">
        <v>0.0016225916516894106</v>
      </c>
      <c r="R174" s="116">
        <v>-0.0011605976425151999</v>
      </c>
      <c r="S174" s="116">
        <v>0.00014464551222772247</v>
      </c>
      <c r="T174" s="116">
        <v>-3.628407104534704E-05</v>
      </c>
      <c r="U174" s="116">
        <v>3.941388287071179E-05</v>
      </c>
      <c r="V174" s="116">
        <v>-4.285654055395763E-05</v>
      </c>
      <c r="W174" s="116">
        <v>8.458834881037653E-06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1942</v>
      </c>
      <c r="B176" s="116">
        <v>121.54</v>
      </c>
      <c r="C176" s="116">
        <v>126.24</v>
      </c>
      <c r="D176" s="116">
        <v>8.626982671641924</v>
      </c>
      <c r="E176" s="116">
        <v>9.221729511714896</v>
      </c>
      <c r="F176" s="116">
        <v>22.273945541856346</v>
      </c>
      <c r="G176" s="116" t="s">
        <v>59</v>
      </c>
      <c r="H176" s="116">
        <v>7.407863993488114</v>
      </c>
      <c r="I176" s="116">
        <v>61.44786399348812</v>
      </c>
      <c r="J176" s="116" t="s">
        <v>73</v>
      </c>
      <c r="K176" s="116">
        <v>0.5993424889225871</v>
      </c>
      <c r="M176" s="116" t="s">
        <v>68</v>
      </c>
      <c r="N176" s="116">
        <v>0.3168449707272649</v>
      </c>
      <c r="X176" s="116">
        <v>67.5</v>
      </c>
    </row>
    <row r="177" spans="1:24" s="116" customFormat="1" ht="12.75">
      <c r="A177" s="116">
        <v>1944</v>
      </c>
      <c r="B177" s="116">
        <v>137.02000427246094</v>
      </c>
      <c r="C177" s="116">
        <v>130.1199951171875</v>
      </c>
      <c r="D177" s="116">
        <v>9.254886627197266</v>
      </c>
      <c r="E177" s="116">
        <v>9.848235130310059</v>
      </c>
      <c r="F177" s="116">
        <v>24.8828330775611</v>
      </c>
      <c r="G177" s="116" t="s">
        <v>56</v>
      </c>
      <c r="H177" s="116">
        <v>-5.490568648294072</v>
      </c>
      <c r="I177" s="116">
        <v>64.02943562416687</v>
      </c>
      <c r="J177" s="116" t="s">
        <v>62</v>
      </c>
      <c r="K177" s="116">
        <v>0.7484186745811161</v>
      </c>
      <c r="L177" s="116">
        <v>0.04381038624611632</v>
      </c>
      <c r="M177" s="116">
        <v>0.17717815701011885</v>
      </c>
      <c r="N177" s="116">
        <v>0.07057429120641745</v>
      </c>
      <c r="O177" s="116">
        <v>0.030058050404569655</v>
      </c>
      <c r="P177" s="116">
        <v>0.0012568065603226332</v>
      </c>
      <c r="Q177" s="116">
        <v>0.0036587049573119446</v>
      </c>
      <c r="R177" s="116">
        <v>0.0010862933672065576</v>
      </c>
      <c r="S177" s="116">
        <v>0.0003943718645063091</v>
      </c>
      <c r="T177" s="116">
        <v>1.8499821864335834E-05</v>
      </c>
      <c r="U177" s="116">
        <v>8.001891896736083E-05</v>
      </c>
      <c r="V177" s="116">
        <v>4.0317475209415005E-05</v>
      </c>
      <c r="W177" s="116">
        <v>2.4596196884442594E-05</v>
      </c>
      <c r="X177" s="116">
        <v>67.5</v>
      </c>
    </row>
    <row r="178" spans="1:24" s="116" customFormat="1" ht="12.75">
      <c r="A178" s="116">
        <v>1943</v>
      </c>
      <c r="B178" s="116">
        <v>126.31999969482422</v>
      </c>
      <c r="C178" s="116">
        <v>124.81999969482422</v>
      </c>
      <c r="D178" s="116">
        <v>9.577191352844238</v>
      </c>
      <c r="E178" s="116">
        <v>10.1547269821167</v>
      </c>
      <c r="F178" s="116">
        <v>24.768390845019052</v>
      </c>
      <c r="G178" s="116" t="s">
        <v>57</v>
      </c>
      <c r="H178" s="116">
        <v>2.742381156765134</v>
      </c>
      <c r="I178" s="116">
        <v>61.562380851589346</v>
      </c>
      <c r="J178" s="116" t="s">
        <v>60</v>
      </c>
      <c r="K178" s="116">
        <v>0.18226973340390665</v>
      </c>
      <c r="L178" s="116">
        <v>0.00023890050604416326</v>
      </c>
      <c r="M178" s="116">
        <v>-0.04119377216685633</v>
      </c>
      <c r="N178" s="116">
        <v>-0.0007299189273375459</v>
      </c>
      <c r="O178" s="116">
        <v>0.007634246302773908</v>
      </c>
      <c r="P178" s="116">
        <v>2.7232766304899252E-05</v>
      </c>
      <c r="Q178" s="116">
        <v>-0.0007569592624457475</v>
      </c>
      <c r="R178" s="116">
        <v>-5.867550093550039E-05</v>
      </c>
      <c r="S178" s="116">
        <v>0.00012569995413873916</v>
      </c>
      <c r="T178" s="116">
        <v>1.935194142071186E-06</v>
      </c>
      <c r="U178" s="116">
        <v>-1.0302912494629867E-05</v>
      </c>
      <c r="V178" s="116">
        <v>-4.627061273094026E-06</v>
      </c>
      <c r="W178" s="116">
        <v>8.610710037128344E-06</v>
      </c>
      <c r="X178" s="116">
        <v>67.5</v>
      </c>
    </row>
    <row r="179" spans="1:24" s="116" customFormat="1" ht="12.75">
      <c r="A179" s="116">
        <v>1941</v>
      </c>
      <c r="B179" s="116">
        <v>104.94000244140625</v>
      </c>
      <c r="C179" s="116">
        <v>133.63999938964844</v>
      </c>
      <c r="D179" s="116">
        <v>8.765050888061523</v>
      </c>
      <c r="E179" s="116">
        <v>9.030476570129395</v>
      </c>
      <c r="F179" s="116">
        <v>18.736912757940573</v>
      </c>
      <c r="G179" s="116" t="s">
        <v>58</v>
      </c>
      <c r="H179" s="116">
        <v>13.400417955928432</v>
      </c>
      <c r="I179" s="116">
        <v>50.84042039733468</v>
      </c>
      <c r="J179" s="116" t="s">
        <v>61</v>
      </c>
      <c r="K179" s="116">
        <v>0.7258844651503594</v>
      </c>
      <c r="L179" s="116">
        <v>0.04380973487231017</v>
      </c>
      <c r="M179" s="116">
        <v>0.17232287270170335</v>
      </c>
      <c r="N179" s="116">
        <v>-0.07057051648987504</v>
      </c>
      <c r="O179" s="116">
        <v>0.02907240405457094</v>
      </c>
      <c r="P179" s="116">
        <v>0.001256511482840245</v>
      </c>
      <c r="Q179" s="116">
        <v>0.0035795439150339515</v>
      </c>
      <c r="R179" s="116">
        <v>-0.001084707548248342</v>
      </c>
      <c r="S179" s="116">
        <v>0.0003738030083395551</v>
      </c>
      <c r="T179" s="116">
        <v>1.8398326897972314E-05</v>
      </c>
      <c r="U179" s="116">
        <v>7.935286627988342E-05</v>
      </c>
      <c r="V179" s="116">
        <v>-4.0051081274253095E-05</v>
      </c>
      <c r="W179" s="116">
        <v>2.3039717312388206E-05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1942</v>
      </c>
      <c r="B181" s="116">
        <v>117.68</v>
      </c>
      <c r="C181" s="116">
        <v>129.38</v>
      </c>
      <c r="D181" s="116">
        <v>8.466386270511281</v>
      </c>
      <c r="E181" s="116">
        <v>9.182070470059395</v>
      </c>
      <c r="F181" s="116">
        <v>20.972375832471897</v>
      </c>
      <c r="G181" s="116" t="s">
        <v>59</v>
      </c>
      <c r="H181" s="116">
        <v>8.76509513314437</v>
      </c>
      <c r="I181" s="116">
        <v>58.94509513314438</v>
      </c>
      <c r="J181" s="116" t="s">
        <v>73</v>
      </c>
      <c r="K181" s="116">
        <v>0.501074777031788</v>
      </c>
      <c r="M181" s="116" t="s">
        <v>68</v>
      </c>
      <c r="N181" s="116">
        <v>0.2756846257758128</v>
      </c>
      <c r="X181" s="116">
        <v>67.5</v>
      </c>
    </row>
    <row r="182" spans="1:24" s="116" customFormat="1" ht="12.75">
      <c r="A182" s="116">
        <v>1944</v>
      </c>
      <c r="B182" s="116">
        <v>132.55999755859375</v>
      </c>
      <c r="C182" s="116">
        <v>141.75999450683594</v>
      </c>
      <c r="D182" s="116">
        <v>9.039795875549316</v>
      </c>
      <c r="E182" s="116">
        <v>9.439645767211914</v>
      </c>
      <c r="F182" s="116">
        <v>24.286450129243704</v>
      </c>
      <c r="G182" s="116" t="s">
        <v>56</v>
      </c>
      <c r="H182" s="116">
        <v>-1.0901927210556295</v>
      </c>
      <c r="I182" s="116">
        <v>63.96980483753812</v>
      </c>
      <c r="J182" s="116" t="s">
        <v>62</v>
      </c>
      <c r="K182" s="116">
        <v>0.6789587345496565</v>
      </c>
      <c r="L182" s="116">
        <v>0.019082490255143636</v>
      </c>
      <c r="M182" s="116">
        <v>0.1607344084205254</v>
      </c>
      <c r="N182" s="116">
        <v>0.11459488644694847</v>
      </c>
      <c r="O182" s="116">
        <v>0.027268457451873476</v>
      </c>
      <c r="P182" s="116">
        <v>0.0005474289994747522</v>
      </c>
      <c r="Q182" s="116">
        <v>0.00331910362279451</v>
      </c>
      <c r="R182" s="116">
        <v>0.0017638908785498379</v>
      </c>
      <c r="S182" s="116">
        <v>0.00035776879587691603</v>
      </c>
      <c r="T182" s="116">
        <v>8.054864200479505E-06</v>
      </c>
      <c r="U182" s="116">
        <v>7.258809320809604E-05</v>
      </c>
      <c r="V182" s="116">
        <v>6.546359050263299E-05</v>
      </c>
      <c r="W182" s="116">
        <v>2.2315570471260964E-05</v>
      </c>
      <c r="X182" s="116">
        <v>67.5</v>
      </c>
    </row>
    <row r="183" spans="1:24" s="116" customFormat="1" ht="12.75">
      <c r="A183" s="116">
        <v>1943</v>
      </c>
      <c r="B183" s="116">
        <v>131.17999267578125</v>
      </c>
      <c r="C183" s="116">
        <v>131.3800048828125</v>
      </c>
      <c r="D183" s="116">
        <v>9.402807235717773</v>
      </c>
      <c r="E183" s="116">
        <v>9.91565990447998</v>
      </c>
      <c r="F183" s="116">
        <v>27.28508046183804</v>
      </c>
      <c r="G183" s="116" t="s">
        <v>57</v>
      </c>
      <c r="H183" s="116">
        <v>5.409522353604814</v>
      </c>
      <c r="I183" s="116">
        <v>69.08951502938606</v>
      </c>
      <c r="J183" s="116" t="s">
        <v>60</v>
      </c>
      <c r="K183" s="116">
        <v>0.13165490042036565</v>
      </c>
      <c r="L183" s="116">
        <v>-0.00010281858746769525</v>
      </c>
      <c r="M183" s="116">
        <v>-0.029372989221066924</v>
      </c>
      <c r="N183" s="116">
        <v>-0.0011851496119401233</v>
      </c>
      <c r="O183" s="116">
        <v>0.005575685314515713</v>
      </c>
      <c r="P183" s="116">
        <v>-1.1890737576854291E-05</v>
      </c>
      <c r="Q183" s="116">
        <v>-0.0005206855017606669</v>
      </c>
      <c r="R183" s="116">
        <v>-9.527357869893421E-05</v>
      </c>
      <c r="S183" s="116">
        <v>9.665185750870907E-05</v>
      </c>
      <c r="T183" s="116">
        <v>-8.531845655219069E-07</v>
      </c>
      <c r="U183" s="116">
        <v>-5.67769548030755E-06</v>
      </c>
      <c r="V183" s="116">
        <v>-7.515387933105756E-06</v>
      </c>
      <c r="W183" s="116">
        <v>6.740459156092328E-06</v>
      </c>
      <c r="X183" s="116">
        <v>67.5</v>
      </c>
    </row>
    <row r="184" spans="1:24" s="116" customFormat="1" ht="12.75">
      <c r="A184" s="116">
        <v>1941</v>
      </c>
      <c r="B184" s="116">
        <v>104.77999877929688</v>
      </c>
      <c r="C184" s="116">
        <v>131.3800048828125</v>
      </c>
      <c r="D184" s="116">
        <v>8.816205024719238</v>
      </c>
      <c r="E184" s="116">
        <v>9.059967041015625</v>
      </c>
      <c r="F184" s="116">
        <v>19.839921513813426</v>
      </c>
      <c r="G184" s="116" t="s">
        <v>58</v>
      </c>
      <c r="H184" s="116">
        <v>16.240590548320256</v>
      </c>
      <c r="I184" s="116">
        <v>53.52058932761713</v>
      </c>
      <c r="J184" s="116" t="s">
        <v>61</v>
      </c>
      <c r="K184" s="116">
        <v>0.6660720309520394</v>
      </c>
      <c r="L184" s="116">
        <v>-0.01908221325412026</v>
      </c>
      <c r="M184" s="116">
        <v>0.1580277746300167</v>
      </c>
      <c r="N184" s="116">
        <v>-0.11458875782635193</v>
      </c>
      <c r="O184" s="116">
        <v>0.02669233045423587</v>
      </c>
      <c r="P184" s="116">
        <v>-0.0005472998445329641</v>
      </c>
      <c r="Q184" s="116">
        <v>0.0032780078503725223</v>
      </c>
      <c r="R184" s="116">
        <v>-0.001761315978645858</v>
      </c>
      <c r="S184" s="116">
        <v>0.00034446615181079053</v>
      </c>
      <c r="T184" s="116">
        <v>-8.009551384773152E-06</v>
      </c>
      <c r="U184" s="116">
        <v>7.236570354539596E-05</v>
      </c>
      <c r="V184" s="116">
        <v>-6.503076676244368E-05</v>
      </c>
      <c r="W184" s="116">
        <v>2.1273243660120697E-05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1942</v>
      </c>
      <c r="B186" s="116">
        <v>123.7</v>
      </c>
      <c r="C186" s="116">
        <v>134.2</v>
      </c>
      <c r="D186" s="116">
        <v>8.446200506055595</v>
      </c>
      <c r="E186" s="116">
        <v>9.047843429849404</v>
      </c>
      <c r="F186" s="116">
        <v>20.097100651251598</v>
      </c>
      <c r="G186" s="116" t="s">
        <v>59</v>
      </c>
      <c r="H186" s="116">
        <v>0.4343600566835164</v>
      </c>
      <c r="I186" s="116">
        <v>56.63436005668352</v>
      </c>
      <c r="J186" s="116" t="s">
        <v>73</v>
      </c>
      <c r="K186" s="116">
        <v>1.1600510158775656</v>
      </c>
      <c r="M186" s="116" t="s">
        <v>68</v>
      </c>
      <c r="N186" s="116">
        <v>0.6265147902015354</v>
      </c>
      <c r="X186" s="116">
        <v>67.5</v>
      </c>
    </row>
    <row r="187" spans="1:24" s="116" customFormat="1" ht="12.75">
      <c r="A187" s="116">
        <v>1944</v>
      </c>
      <c r="B187" s="116">
        <v>155.94000244140625</v>
      </c>
      <c r="C187" s="116">
        <v>165.33999633789062</v>
      </c>
      <c r="D187" s="116">
        <v>8.707719802856445</v>
      </c>
      <c r="E187" s="116">
        <v>9.282018661499023</v>
      </c>
      <c r="F187" s="116">
        <v>28.895974165508587</v>
      </c>
      <c r="G187" s="116" t="s">
        <v>56</v>
      </c>
      <c r="H187" s="116">
        <v>-9.348698384182384</v>
      </c>
      <c r="I187" s="116">
        <v>79.09130405722387</v>
      </c>
      <c r="J187" s="116" t="s">
        <v>62</v>
      </c>
      <c r="K187" s="116">
        <v>1.0231902147122465</v>
      </c>
      <c r="L187" s="116">
        <v>0.2174605333801452</v>
      </c>
      <c r="M187" s="116">
        <v>0.24222616105467168</v>
      </c>
      <c r="N187" s="116">
        <v>0.0735934327693135</v>
      </c>
      <c r="O187" s="116">
        <v>0.041093517598545216</v>
      </c>
      <c r="P187" s="116">
        <v>0.006238322611920002</v>
      </c>
      <c r="Q187" s="116">
        <v>0.005001945818372237</v>
      </c>
      <c r="R187" s="116">
        <v>0.0011327346544953733</v>
      </c>
      <c r="S187" s="116">
        <v>0.0005391443091154562</v>
      </c>
      <c r="T187" s="116">
        <v>9.178081286432444E-05</v>
      </c>
      <c r="U187" s="116">
        <v>0.00010938874122331557</v>
      </c>
      <c r="V187" s="116">
        <v>4.2031808241041685E-05</v>
      </c>
      <c r="W187" s="116">
        <v>3.3620930681207265E-05</v>
      </c>
      <c r="X187" s="116">
        <v>67.5</v>
      </c>
    </row>
    <row r="188" spans="1:24" s="116" customFormat="1" ht="12.75">
      <c r="A188" s="116">
        <v>1943</v>
      </c>
      <c r="B188" s="116">
        <v>134.47999572753906</v>
      </c>
      <c r="C188" s="116">
        <v>128.47999572753906</v>
      </c>
      <c r="D188" s="116">
        <v>9.471916198730469</v>
      </c>
      <c r="E188" s="116">
        <v>9.98926067352295</v>
      </c>
      <c r="F188" s="116">
        <v>32.42716424685727</v>
      </c>
      <c r="G188" s="116" t="s">
        <v>57</v>
      </c>
      <c r="H188" s="116">
        <v>14.54217821757618</v>
      </c>
      <c r="I188" s="116">
        <v>81.52217394511524</v>
      </c>
      <c r="J188" s="116" t="s">
        <v>60</v>
      </c>
      <c r="K188" s="116">
        <v>-0.539237444876809</v>
      </c>
      <c r="L188" s="116">
        <v>0.0011835767848874213</v>
      </c>
      <c r="M188" s="116">
        <v>0.12998883739204684</v>
      </c>
      <c r="N188" s="116">
        <v>-0.000761517910759705</v>
      </c>
      <c r="O188" s="116">
        <v>-0.021278838805891636</v>
      </c>
      <c r="P188" s="116">
        <v>0.00013543630789230617</v>
      </c>
      <c r="Q188" s="116">
        <v>0.0027941118626930266</v>
      </c>
      <c r="R188" s="116">
        <v>-6.12213179731426E-05</v>
      </c>
      <c r="S188" s="116">
        <v>-0.0002473705750687704</v>
      </c>
      <c r="T188" s="116">
        <v>9.64858064181934E-06</v>
      </c>
      <c r="U188" s="116">
        <v>6.809829346524521E-05</v>
      </c>
      <c r="V188" s="116">
        <v>-4.83392858270788E-06</v>
      </c>
      <c r="W188" s="116">
        <v>-1.4417736961494794E-05</v>
      </c>
      <c r="X188" s="116">
        <v>67.5</v>
      </c>
    </row>
    <row r="189" spans="1:24" s="116" customFormat="1" ht="12.75">
      <c r="A189" s="116">
        <v>1941</v>
      </c>
      <c r="B189" s="116">
        <v>109.0199966430664</v>
      </c>
      <c r="C189" s="116">
        <v>119.22000122070312</v>
      </c>
      <c r="D189" s="116">
        <v>8.713560104370117</v>
      </c>
      <c r="E189" s="116">
        <v>9.325322151184082</v>
      </c>
      <c r="F189" s="116">
        <v>20.046574057375867</v>
      </c>
      <c r="G189" s="116" t="s">
        <v>58</v>
      </c>
      <c r="H189" s="116">
        <v>13.204852012976254</v>
      </c>
      <c r="I189" s="116">
        <v>54.72484865604266</v>
      </c>
      <c r="J189" s="116" t="s">
        <v>61</v>
      </c>
      <c r="K189" s="116">
        <v>0.8695637949717223</v>
      </c>
      <c r="L189" s="116">
        <v>0.21745731241779737</v>
      </c>
      <c r="M189" s="116">
        <v>0.20439279647959158</v>
      </c>
      <c r="N189" s="116">
        <v>-0.07358949270951022</v>
      </c>
      <c r="O189" s="116">
        <v>0.035155201716030954</v>
      </c>
      <c r="P189" s="116">
        <v>0.006236852252290164</v>
      </c>
      <c r="Q189" s="116">
        <v>0.004148783058764294</v>
      </c>
      <c r="R189" s="116">
        <v>-0.0011310790192203125</v>
      </c>
      <c r="S189" s="116">
        <v>0.0004790452845417939</v>
      </c>
      <c r="T189" s="116">
        <v>9.127224387312088E-05</v>
      </c>
      <c r="U189" s="116">
        <v>8.560677037210807E-05</v>
      </c>
      <c r="V189" s="116">
        <v>-4.175291652650123E-05</v>
      </c>
      <c r="W189" s="116">
        <v>3.0372616627147733E-05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16.629613263872145</v>
      </c>
      <c r="G190" s="117"/>
      <c r="H190" s="117"/>
      <c r="I190" s="118"/>
      <c r="J190" s="118" t="s">
        <v>158</v>
      </c>
      <c r="K190" s="117">
        <f>AVERAGE(K188,K183,K178,K173,K168,K163)</f>
        <v>0.01872831873724483</v>
      </c>
      <c r="L190" s="117">
        <f>AVERAGE(L188,L183,L178,L173,L168,L163)</f>
        <v>0.0012452144654192135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32.42716424685727</v>
      </c>
      <c r="G191" s="117"/>
      <c r="H191" s="117"/>
      <c r="I191" s="118"/>
      <c r="J191" s="118" t="s">
        <v>159</v>
      </c>
      <c r="K191" s="117">
        <f>AVERAGE(K189,K184,K179,K174,K169,K164)</f>
        <v>0.7725485526372177</v>
      </c>
      <c r="L191" s="117">
        <f>AVERAGE(L189,L184,L179,L174,L169,L164)</f>
        <v>0.22876579572281633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0.011705199210778018</v>
      </c>
      <c r="L192" s="117">
        <f>ABS(L190/$H$33)</f>
        <v>0.0034589290706089266</v>
      </c>
      <c r="M192" s="118" t="s">
        <v>111</v>
      </c>
      <c r="N192" s="117">
        <f>K192+L192+L193+K193</f>
        <v>0.5970907918792936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0.4389480412711464</v>
      </c>
      <c r="L193" s="117">
        <f>ABS(L191/$H$34)</f>
        <v>0.1429786223267602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1942</v>
      </c>
      <c r="B196" s="101">
        <v>104.3</v>
      </c>
      <c r="C196" s="101">
        <v>116</v>
      </c>
      <c r="D196" s="101">
        <v>8.683626261354943</v>
      </c>
      <c r="E196" s="101">
        <v>9.40992544988392</v>
      </c>
      <c r="F196" s="101">
        <v>25.039725486575186</v>
      </c>
      <c r="G196" s="101" t="s">
        <v>59</v>
      </c>
      <c r="H196" s="101">
        <v>31.777601743359483</v>
      </c>
      <c r="I196" s="101">
        <v>68.57760174335948</v>
      </c>
      <c r="J196" s="101" t="s">
        <v>73</v>
      </c>
      <c r="K196" s="101">
        <v>2.594127975776304</v>
      </c>
      <c r="M196" s="101" t="s">
        <v>68</v>
      </c>
      <c r="N196" s="101">
        <v>1.9091002141146975</v>
      </c>
      <c r="X196" s="101">
        <v>67.5</v>
      </c>
    </row>
    <row r="197" spans="1:24" s="101" customFormat="1" ht="12.75" hidden="1">
      <c r="A197" s="101">
        <v>1943</v>
      </c>
      <c r="B197" s="101">
        <v>125.19999694824219</v>
      </c>
      <c r="C197" s="101">
        <v>111.30000305175781</v>
      </c>
      <c r="D197" s="101">
        <v>9.650667190551758</v>
      </c>
      <c r="E197" s="101">
        <v>10.334222793579102</v>
      </c>
      <c r="F197" s="101">
        <v>21.260881988586977</v>
      </c>
      <c r="G197" s="101" t="s">
        <v>56</v>
      </c>
      <c r="H197" s="101">
        <v>-5.260407426254275</v>
      </c>
      <c r="I197" s="101">
        <v>52.43958952198791</v>
      </c>
      <c r="J197" s="101" t="s">
        <v>62</v>
      </c>
      <c r="K197" s="101">
        <v>1.0946562869958054</v>
      </c>
      <c r="L197" s="101">
        <v>1.1497119393517397</v>
      </c>
      <c r="M197" s="101">
        <v>0.2591442285675493</v>
      </c>
      <c r="N197" s="101">
        <v>0.06173870875237583</v>
      </c>
      <c r="O197" s="101">
        <v>0.04396297346978752</v>
      </c>
      <c r="P197" s="101">
        <v>0.03298149664850378</v>
      </c>
      <c r="Q197" s="101">
        <v>0.005351313725707604</v>
      </c>
      <c r="R197" s="101">
        <v>0.0009503019847392687</v>
      </c>
      <c r="S197" s="101">
        <v>0.00057679733281892</v>
      </c>
      <c r="T197" s="101">
        <v>0.00048532660303604754</v>
      </c>
      <c r="U197" s="101">
        <v>0.00011707313322288808</v>
      </c>
      <c r="V197" s="101">
        <v>3.5265966926873695E-05</v>
      </c>
      <c r="W197" s="101">
        <v>3.596979558861508E-05</v>
      </c>
      <c r="X197" s="101">
        <v>67.5</v>
      </c>
    </row>
    <row r="198" spans="1:24" s="101" customFormat="1" ht="12.75" hidden="1">
      <c r="A198" s="101">
        <v>1941</v>
      </c>
      <c r="B198" s="101">
        <v>106.4800033569336</v>
      </c>
      <c r="C198" s="101">
        <v>125.08000183105469</v>
      </c>
      <c r="D198" s="101">
        <v>8.888486862182617</v>
      </c>
      <c r="E198" s="101">
        <v>9.298362731933594</v>
      </c>
      <c r="F198" s="101">
        <v>16.629613263872145</v>
      </c>
      <c r="G198" s="101" t="s">
        <v>57</v>
      </c>
      <c r="H198" s="101">
        <v>5.518763449028981</v>
      </c>
      <c r="I198" s="101">
        <v>44.498766805962575</v>
      </c>
      <c r="J198" s="101" t="s">
        <v>60</v>
      </c>
      <c r="K198" s="101">
        <v>1.0083196552253317</v>
      </c>
      <c r="L198" s="101">
        <v>0.0062565087824162065</v>
      </c>
      <c r="M198" s="101">
        <v>-0.23983664867777896</v>
      </c>
      <c r="N198" s="101">
        <v>-0.0006383932741425801</v>
      </c>
      <c r="O198" s="101">
        <v>0.040308621336458635</v>
      </c>
      <c r="P198" s="101">
        <v>0.0007156272442936959</v>
      </c>
      <c r="Q198" s="101">
        <v>-0.005004070525450147</v>
      </c>
      <c r="R198" s="101">
        <v>-5.127089882501137E-05</v>
      </c>
      <c r="S198" s="101">
        <v>0.0005121220018103652</v>
      </c>
      <c r="T198" s="101">
        <v>5.094682674727768E-05</v>
      </c>
      <c r="U198" s="101">
        <v>-0.00011241627625083558</v>
      </c>
      <c r="V198" s="101">
        <v>-4.035050356359557E-06</v>
      </c>
      <c r="W198" s="101">
        <v>3.137356743631486E-05</v>
      </c>
      <c r="X198" s="101">
        <v>67.5</v>
      </c>
    </row>
    <row r="199" spans="1:24" s="101" customFormat="1" ht="12.75" hidden="1">
      <c r="A199" s="101">
        <v>1944</v>
      </c>
      <c r="B199" s="101">
        <v>163.94000244140625</v>
      </c>
      <c r="C199" s="101">
        <v>163.33999633789062</v>
      </c>
      <c r="D199" s="101">
        <v>8.571914672851562</v>
      </c>
      <c r="E199" s="101">
        <v>9.318737030029297</v>
      </c>
      <c r="F199" s="101">
        <v>28.835550254463946</v>
      </c>
      <c r="G199" s="101" t="s">
        <v>58</v>
      </c>
      <c r="H199" s="101">
        <v>-16.236747352819506</v>
      </c>
      <c r="I199" s="101">
        <v>80.20325508858674</v>
      </c>
      <c r="J199" s="101" t="s">
        <v>61</v>
      </c>
      <c r="K199" s="101">
        <v>-0.42610310905426524</v>
      </c>
      <c r="L199" s="101">
        <v>1.1496949158736824</v>
      </c>
      <c r="M199" s="101">
        <v>-0.09815351828071099</v>
      </c>
      <c r="N199" s="101">
        <v>-0.06173540809323461</v>
      </c>
      <c r="O199" s="101">
        <v>-0.01754873449167298</v>
      </c>
      <c r="P199" s="101">
        <v>0.03297373195169893</v>
      </c>
      <c r="Q199" s="101">
        <v>-0.0018962691705735472</v>
      </c>
      <c r="R199" s="101">
        <v>-0.0009489178874555316</v>
      </c>
      <c r="S199" s="101">
        <v>-0.00026537938580222144</v>
      </c>
      <c r="T199" s="101">
        <v>0.0004826451413397758</v>
      </c>
      <c r="U199" s="101">
        <v>-3.2690967506635836E-05</v>
      </c>
      <c r="V199" s="101">
        <v>-3.50343658699425E-05</v>
      </c>
      <c r="W199" s="101">
        <v>-1.7593335698660353E-05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1942</v>
      </c>
      <c r="B201" s="101">
        <v>114.32</v>
      </c>
      <c r="C201" s="101">
        <v>109.42</v>
      </c>
      <c r="D201" s="101">
        <v>8.751384674188838</v>
      </c>
      <c r="E201" s="101">
        <v>9.294330005505136</v>
      </c>
      <c r="F201" s="101">
        <v>22.868409226363735</v>
      </c>
      <c r="G201" s="101" t="s">
        <v>59</v>
      </c>
      <c r="H201" s="101">
        <v>15.352162516102645</v>
      </c>
      <c r="I201" s="101">
        <v>62.17216251610264</v>
      </c>
      <c r="J201" s="101" t="s">
        <v>73</v>
      </c>
      <c r="K201" s="101">
        <v>0.7949328350507017</v>
      </c>
      <c r="M201" s="101" t="s">
        <v>68</v>
      </c>
      <c r="N201" s="101">
        <v>0.7377239786786252</v>
      </c>
      <c r="X201" s="101">
        <v>67.5</v>
      </c>
    </row>
    <row r="202" spans="1:24" s="101" customFormat="1" ht="12.75" hidden="1">
      <c r="A202" s="101">
        <v>1943</v>
      </c>
      <c r="B202" s="101">
        <v>127.37999725341797</v>
      </c>
      <c r="C202" s="101">
        <v>119.08000183105469</v>
      </c>
      <c r="D202" s="101">
        <v>9.689085006713867</v>
      </c>
      <c r="E202" s="101">
        <v>10.256916999816895</v>
      </c>
      <c r="F202" s="101">
        <v>20.293942533915793</v>
      </c>
      <c r="G202" s="101" t="s">
        <v>56</v>
      </c>
      <c r="H202" s="101">
        <v>-10.019250513397537</v>
      </c>
      <c r="I202" s="101">
        <v>49.86074674002043</v>
      </c>
      <c r="J202" s="101" t="s">
        <v>62</v>
      </c>
      <c r="K202" s="101">
        <v>0.16922329324823188</v>
      </c>
      <c r="L202" s="101">
        <v>0.8733147319735285</v>
      </c>
      <c r="M202" s="101">
        <v>0.04006120895030843</v>
      </c>
      <c r="N202" s="101">
        <v>0.036576237917636006</v>
      </c>
      <c r="O202" s="101">
        <v>0.006796245192666939</v>
      </c>
      <c r="P202" s="101">
        <v>0.025052635017880964</v>
      </c>
      <c r="Q202" s="101">
        <v>0.0008272294191804403</v>
      </c>
      <c r="R202" s="101">
        <v>0.0005629579253200512</v>
      </c>
      <c r="S202" s="101">
        <v>8.920649220518722E-05</v>
      </c>
      <c r="T202" s="101">
        <v>0.000368639721244147</v>
      </c>
      <c r="U202" s="101">
        <v>1.8101443265401274E-05</v>
      </c>
      <c r="V202" s="101">
        <v>2.0885846706186552E-05</v>
      </c>
      <c r="W202" s="101">
        <v>5.571535592883549E-06</v>
      </c>
      <c r="X202" s="101">
        <v>67.5</v>
      </c>
    </row>
    <row r="203" spans="1:24" s="101" customFormat="1" ht="12.75" hidden="1">
      <c r="A203" s="101">
        <v>1941</v>
      </c>
      <c r="B203" s="101">
        <v>102.23999786376953</v>
      </c>
      <c r="C203" s="101">
        <v>127.33999633789062</v>
      </c>
      <c r="D203" s="101">
        <v>8.819291114807129</v>
      </c>
      <c r="E203" s="101">
        <v>9.07535457611084</v>
      </c>
      <c r="F203" s="101">
        <v>17.20725138524759</v>
      </c>
      <c r="G203" s="101" t="s">
        <v>57</v>
      </c>
      <c r="H203" s="101">
        <v>11.657446365931484</v>
      </c>
      <c r="I203" s="101">
        <v>46.397444229701016</v>
      </c>
      <c r="J203" s="101" t="s">
        <v>60</v>
      </c>
      <c r="K203" s="101">
        <v>0.14246260311475084</v>
      </c>
      <c r="L203" s="101">
        <v>0.004752045622147584</v>
      </c>
      <c r="M203" s="101">
        <v>-0.03347790364630456</v>
      </c>
      <c r="N203" s="101">
        <v>-0.0003785175578079237</v>
      </c>
      <c r="O203" s="101">
        <v>0.005760548593715102</v>
      </c>
      <c r="P203" s="101">
        <v>0.0005436518556847232</v>
      </c>
      <c r="Q203" s="101">
        <v>-0.0006791391257541603</v>
      </c>
      <c r="R203" s="101">
        <v>-3.0401400497137697E-05</v>
      </c>
      <c r="S203" s="101">
        <v>7.862737607219162E-05</v>
      </c>
      <c r="T203" s="101">
        <v>3.871191935663966E-05</v>
      </c>
      <c r="U203" s="101">
        <v>-1.401039923587099E-05</v>
      </c>
      <c r="V203" s="101">
        <v>-2.3959423755955305E-06</v>
      </c>
      <c r="W203" s="101">
        <v>4.994969420248882E-06</v>
      </c>
      <c r="X203" s="101">
        <v>67.5</v>
      </c>
    </row>
    <row r="204" spans="1:24" s="101" customFormat="1" ht="12.75" hidden="1">
      <c r="A204" s="101">
        <v>1944</v>
      </c>
      <c r="B204" s="101">
        <v>142.22000122070312</v>
      </c>
      <c r="C204" s="101">
        <v>137.9199981689453</v>
      </c>
      <c r="D204" s="101">
        <v>9.132549285888672</v>
      </c>
      <c r="E204" s="101">
        <v>9.890205383300781</v>
      </c>
      <c r="F204" s="101">
        <v>25.721836434128257</v>
      </c>
      <c r="G204" s="101" t="s">
        <v>58</v>
      </c>
      <c r="H204" s="101">
        <v>-7.630321930050542</v>
      </c>
      <c r="I204" s="101">
        <v>67.08967929065258</v>
      </c>
      <c r="J204" s="101" t="s">
        <v>61</v>
      </c>
      <c r="K204" s="101">
        <v>0.09132869040748401</v>
      </c>
      <c r="L204" s="101">
        <v>0.8733018030122238</v>
      </c>
      <c r="M204" s="101">
        <v>0.022002964118705</v>
      </c>
      <c r="N204" s="101">
        <v>-0.03657427927746417</v>
      </c>
      <c r="O204" s="101">
        <v>0.0036062485519297526</v>
      </c>
      <c r="P204" s="101">
        <v>0.025046735595661288</v>
      </c>
      <c r="Q204" s="101">
        <v>0.0004723119306427517</v>
      </c>
      <c r="R204" s="101">
        <v>-0.0005621364429820122</v>
      </c>
      <c r="S204" s="101">
        <v>4.213708560824155E-05</v>
      </c>
      <c r="T204" s="101">
        <v>0.00036660146123370464</v>
      </c>
      <c r="U204" s="101">
        <v>1.1461717216108878E-05</v>
      </c>
      <c r="V204" s="101">
        <v>-2.074796502713337E-05</v>
      </c>
      <c r="W204" s="101">
        <v>2.4682563387028467E-06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1942</v>
      </c>
      <c r="B206" s="101">
        <v>109.04</v>
      </c>
      <c r="C206" s="101">
        <v>130.44</v>
      </c>
      <c r="D206" s="101">
        <v>8.695363364419963</v>
      </c>
      <c r="E206" s="101">
        <v>9.37824193988415</v>
      </c>
      <c r="F206" s="101">
        <v>18.955062400863305</v>
      </c>
      <c r="G206" s="101" t="s">
        <v>59</v>
      </c>
      <c r="H206" s="101">
        <v>10.313477380460036</v>
      </c>
      <c r="I206" s="101">
        <v>51.85347738046004</v>
      </c>
      <c r="J206" s="101" t="s">
        <v>73</v>
      </c>
      <c r="K206" s="101">
        <v>0.18741001129360121</v>
      </c>
      <c r="M206" s="101" t="s">
        <v>68</v>
      </c>
      <c r="N206" s="101">
        <v>0.18116082673657583</v>
      </c>
      <c r="X206" s="101">
        <v>67.5</v>
      </c>
    </row>
    <row r="207" spans="1:24" s="101" customFormat="1" ht="12.75" hidden="1">
      <c r="A207" s="101">
        <v>1943</v>
      </c>
      <c r="B207" s="101">
        <v>130.0800018310547</v>
      </c>
      <c r="C207" s="101">
        <v>119.27999877929688</v>
      </c>
      <c r="D207" s="101">
        <v>9.604720115661621</v>
      </c>
      <c r="E207" s="101">
        <v>10.40050220489502</v>
      </c>
      <c r="F207" s="101">
        <v>25.016549501028347</v>
      </c>
      <c r="G207" s="101" t="s">
        <v>56</v>
      </c>
      <c r="H207" s="101">
        <v>-0.569239964182529</v>
      </c>
      <c r="I207" s="101">
        <v>62.01076186687216</v>
      </c>
      <c r="J207" s="101" t="s">
        <v>62</v>
      </c>
      <c r="K207" s="101">
        <v>0.015537511853003429</v>
      </c>
      <c r="L207" s="101">
        <v>0.42607393173251973</v>
      </c>
      <c r="M207" s="101">
        <v>0.003678047858699612</v>
      </c>
      <c r="N207" s="101">
        <v>0.07392534208708715</v>
      </c>
      <c r="O207" s="101">
        <v>0.0006237939733008702</v>
      </c>
      <c r="P207" s="101">
        <v>0.012222667823204067</v>
      </c>
      <c r="Q207" s="101">
        <v>7.598689481206466E-05</v>
      </c>
      <c r="R207" s="101">
        <v>0.0011378838430609085</v>
      </c>
      <c r="S207" s="101">
        <v>8.188386480119094E-06</v>
      </c>
      <c r="T207" s="101">
        <v>0.00017984426840481416</v>
      </c>
      <c r="U207" s="101">
        <v>1.6822656079616658E-06</v>
      </c>
      <c r="V207" s="101">
        <v>4.2224173865959106E-05</v>
      </c>
      <c r="W207" s="101">
        <v>5.098351784232688E-07</v>
      </c>
      <c r="X207" s="101">
        <v>67.5</v>
      </c>
    </row>
    <row r="208" spans="1:24" s="101" customFormat="1" ht="12.75" hidden="1">
      <c r="A208" s="101">
        <v>1941</v>
      </c>
      <c r="B208" s="101">
        <v>106.31999969482422</v>
      </c>
      <c r="C208" s="101">
        <v>127.0199966430664</v>
      </c>
      <c r="D208" s="101">
        <v>8.880254745483398</v>
      </c>
      <c r="E208" s="101">
        <v>9.080787658691406</v>
      </c>
      <c r="F208" s="101">
        <v>18.242490392785385</v>
      </c>
      <c r="G208" s="101" t="s">
        <v>57</v>
      </c>
      <c r="H208" s="101">
        <v>10.039547866471274</v>
      </c>
      <c r="I208" s="101">
        <v>48.85954756129549</v>
      </c>
      <c r="J208" s="101" t="s">
        <v>60</v>
      </c>
      <c r="K208" s="101">
        <v>0.010491374916552533</v>
      </c>
      <c r="L208" s="101">
        <v>0.002319037288092469</v>
      </c>
      <c r="M208" s="101">
        <v>-0.002514070588914322</v>
      </c>
      <c r="N208" s="101">
        <v>-0.0007646464612995245</v>
      </c>
      <c r="O208" s="101">
        <v>0.0004162451169237992</v>
      </c>
      <c r="P208" s="101">
        <v>0.00026527268675449566</v>
      </c>
      <c r="Q208" s="101">
        <v>-5.333606978946355E-05</v>
      </c>
      <c r="R208" s="101">
        <v>-6.14567327857451E-05</v>
      </c>
      <c r="S208" s="101">
        <v>5.061079966837042E-06</v>
      </c>
      <c r="T208" s="101">
        <v>1.8886444657906627E-05</v>
      </c>
      <c r="U208" s="101">
        <v>-1.273599836006769E-06</v>
      </c>
      <c r="V208" s="101">
        <v>-4.8483406322032394E-06</v>
      </c>
      <c r="W208" s="101">
        <v>3.0744495941310405E-07</v>
      </c>
      <c r="X208" s="101">
        <v>67.5</v>
      </c>
    </row>
    <row r="209" spans="1:24" s="101" customFormat="1" ht="12.75" hidden="1">
      <c r="A209" s="101">
        <v>1944</v>
      </c>
      <c r="B209" s="101">
        <v>128.4199981689453</v>
      </c>
      <c r="C209" s="101">
        <v>124.62000274658203</v>
      </c>
      <c r="D209" s="101">
        <v>9.13156509399414</v>
      </c>
      <c r="E209" s="101">
        <v>9.639257431030273</v>
      </c>
      <c r="F209" s="101">
        <v>23.035207507457677</v>
      </c>
      <c r="G209" s="101" t="s">
        <v>58</v>
      </c>
      <c r="H209" s="101">
        <v>-0.8661279919493694</v>
      </c>
      <c r="I209" s="101">
        <v>60.05387017699594</v>
      </c>
      <c r="J209" s="101" t="s">
        <v>61</v>
      </c>
      <c r="K209" s="101">
        <v>-0.011460598891094407</v>
      </c>
      <c r="L209" s="101">
        <v>0.4260676206520091</v>
      </c>
      <c r="M209" s="101">
        <v>-0.002684675981350598</v>
      </c>
      <c r="N209" s="101">
        <v>-0.0739213874225997</v>
      </c>
      <c r="O209" s="101">
        <v>-0.000464606202889694</v>
      </c>
      <c r="P209" s="101">
        <v>0.012219788832792901</v>
      </c>
      <c r="Q209" s="101">
        <v>-5.412274792167572E-05</v>
      </c>
      <c r="R209" s="101">
        <v>-0.0011362230020090086</v>
      </c>
      <c r="S209" s="101">
        <v>-6.437013493622483E-06</v>
      </c>
      <c r="T209" s="101">
        <v>0.0001788498339005286</v>
      </c>
      <c r="U209" s="101">
        <v>-1.0990728062572397E-06</v>
      </c>
      <c r="V209" s="101">
        <v>-4.194489780386729E-05</v>
      </c>
      <c r="W209" s="101">
        <v>-4.0670567501494394E-07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1942</v>
      </c>
      <c r="B211" s="101">
        <v>121.54</v>
      </c>
      <c r="C211" s="101">
        <v>126.24</v>
      </c>
      <c r="D211" s="101">
        <v>8.626982671641924</v>
      </c>
      <c r="E211" s="101">
        <v>9.221729511714896</v>
      </c>
      <c r="F211" s="101">
        <v>22.537620179089945</v>
      </c>
      <c r="G211" s="101" t="s">
        <v>59</v>
      </c>
      <c r="H211" s="101">
        <v>8.135271861879282</v>
      </c>
      <c r="I211" s="101">
        <v>62.17527186187929</v>
      </c>
      <c r="J211" s="101" t="s">
        <v>73</v>
      </c>
      <c r="K211" s="101">
        <v>0.2943028185561161</v>
      </c>
      <c r="M211" s="101" t="s">
        <v>68</v>
      </c>
      <c r="N211" s="101">
        <v>0.2618361808222623</v>
      </c>
      <c r="X211" s="101">
        <v>67.5</v>
      </c>
    </row>
    <row r="212" spans="1:24" s="101" customFormat="1" ht="12.75" hidden="1">
      <c r="A212" s="101">
        <v>1943</v>
      </c>
      <c r="B212" s="101">
        <v>126.31999969482422</v>
      </c>
      <c r="C212" s="101">
        <v>124.81999969482422</v>
      </c>
      <c r="D212" s="101">
        <v>9.577191352844238</v>
      </c>
      <c r="E212" s="101">
        <v>10.1547269821167</v>
      </c>
      <c r="F212" s="101">
        <v>23.201825949971603</v>
      </c>
      <c r="G212" s="101" t="s">
        <v>56</v>
      </c>
      <c r="H212" s="101">
        <v>-1.1513503860345367</v>
      </c>
      <c r="I212" s="101">
        <v>57.66864930878968</v>
      </c>
      <c r="J212" s="101" t="s">
        <v>62</v>
      </c>
      <c r="K212" s="101">
        <v>0.20921607034539821</v>
      </c>
      <c r="L212" s="101">
        <v>0.4928802110101695</v>
      </c>
      <c r="M212" s="101">
        <v>0.04952938291332414</v>
      </c>
      <c r="N212" s="101">
        <v>0.06981844745987828</v>
      </c>
      <c r="O212" s="101">
        <v>0.008402553796294525</v>
      </c>
      <c r="P212" s="101">
        <v>0.01413913591477298</v>
      </c>
      <c r="Q212" s="101">
        <v>0.0010228132152020348</v>
      </c>
      <c r="R212" s="101">
        <v>0.0010746615703233911</v>
      </c>
      <c r="S212" s="101">
        <v>0.00011021165833644081</v>
      </c>
      <c r="T212" s="101">
        <v>0.00020803796797609118</v>
      </c>
      <c r="U212" s="101">
        <v>2.235654116190931E-05</v>
      </c>
      <c r="V212" s="101">
        <v>3.987481133709763E-05</v>
      </c>
      <c r="W212" s="101">
        <v>6.865322788884297E-06</v>
      </c>
      <c r="X212" s="101">
        <v>67.5</v>
      </c>
    </row>
    <row r="213" spans="1:24" s="101" customFormat="1" ht="12.75" hidden="1">
      <c r="A213" s="101">
        <v>1941</v>
      </c>
      <c r="B213" s="101">
        <v>104.94000244140625</v>
      </c>
      <c r="C213" s="101">
        <v>133.63999938964844</v>
      </c>
      <c r="D213" s="101">
        <v>8.765050888061523</v>
      </c>
      <c r="E213" s="101">
        <v>9.030476570129395</v>
      </c>
      <c r="F213" s="101">
        <v>18.736912757940573</v>
      </c>
      <c r="G213" s="101" t="s">
        <v>57</v>
      </c>
      <c r="H213" s="101">
        <v>13.400417955928432</v>
      </c>
      <c r="I213" s="101">
        <v>50.84042039733468</v>
      </c>
      <c r="J213" s="101" t="s">
        <v>60</v>
      </c>
      <c r="K213" s="101">
        <v>-0.20271155579924513</v>
      </c>
      <c r="L213" s="101">
        <v>0.0026824594972883788</v>
      </c>
      <c r="M213" s="101">
        <v>0.04784712376005653</v>
      </c>
      <c r="N213" s="101">
        <v>-0.0007222767110688907</v>
      </c>
      <c r="O213" s="101">
        <v>-0.008163325262619056</v>
      </c>
      <c r="P213" s="101">
        <v>0.00030689420027982576</v>
      </c>
      <c r="Q213" s="101">
        <v>0.0009807793756263824</v>
      </c>
      <c r="R213" s="101">
        <v>-5.8051662028014505E-05</v>
      </c>
      <c r="S213" s="101">
        <v>-0.00010859423098126078</v>
      </c>
      <c r="T213" s="101">
        <v>2.185284466537531E-05</v>
      </c>
      <c r="U213" s="101">
        <v>2.0861010095782187E-05</v>
      </c>
      <c r="V213" s="101">
        <v>-4.581519862222006E-06</v>
      </c>
      <c r="W213" s="101">
        <v>-6.800331568525116E-06</v>
      </c>
      <c r="X213" s="101">
        <v>67.5</v>
      </c>
    </row>
    <row r="214" spans="1:24" s="101" customFormat="1" ht="12.75" hidden="1">
      <c r="A214" s="101">
        <v>1944</v>
      </c>
      <c r="B214" s="101">
        <v>137.02000427246094</v>
      </c>
      <c r="C214" s="101">
        <v>130.1199951171875</v>
      </c>
      <c r="D214" s="101">
        <v>9.254886627197266</v>
      </c>
      <c r="E214" s="101">
        <v>9.848235130310059</v>
      </c>
      <c r="F214" s="101">
        <v>26.038157787757324</v>
      </c>
      <c r="G214" s="101" t="s">
        <v>58</v>
      </c>
      <c r="H214" s="101">
        <v>-2.51764394450592</v>
      </c>
      <c r="I214" s="101">
        <v>67.00236032795502</v>
      </c>
      <c r="J214" s="101" t="s">
        <v>61</v>
      </c>
      <c r="K214" s="101">
        <v>-0.05176281712020848</v>
      </c>
      <c r="L214" s="101">
        <v>0.4928729114249175</v>
      </c>
      <c r="M214" s="101">
        <v>-0.012798926504379929</v>
      </c>
      <c r="N214" s="101">
        <v>-0.06981471135842668</v>
      </c>
      <c r="O214" s="101">
        <v>-0.001990736284973241</v>
      </c>
      <c r="P214" s="101">
        <v>0.014135804906911307</v>
      </c>
      <c r="Q214" s="101">
        <v>-0.00029020456498450733</v>
      </c>
      <c r="R214" s="101">
        <v>-0.0010730924914776555</v>
      </c>
      <c r="S214" s="101">
        <v>-1.881229998849009E-05</v>
      </c>
      <c r="T214" s="101">
        <v>0.000206887044784472</v>
      </c>
      <c r="U214" s="101">
        <v>-8.039477004620323E-06</v>
      </c>
      <c r="V214" s="101">
        <v>-3.961073408712839E-05</v>
      </c>
      <c r="W214" s="101">
        <v>-9.424158072182367E-07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1942</v>
      </c>
      <c r="B216" s="101">
        <v>117.68</v>
      </c>
      <c r="C216" s="101">
        <v>129.38</v>
      </c>
      <c r="D216" s="101">
        <v>8.466386270511281</v>
      </c>
      <c r="E216" s="101">
        <v>9.182070470059395</v>
      </c>
      <c r="F216" s="101">
        <v>23.32966667971412</v>
      </c>
      <c r="G216" s="101" t="s">
        <v>59</v>
      </c>
      <c r="H216" s="101">
        <v>15.390512031884256</v>
      </c>
      <c r="I216" s="101">
        <v>65.57051203188426</v>
      </c>
      <c r="J216" s="101" t="s">
        <v>73</v>
      </c>
      <c r="K216" s="101">
        <v>0.45337906736855155</v>
      </c>
      <c r="M216" s="101" t="s">
        <v>68</v>
      </c>
      <c r="N216" s="101">
        <v>0.4372319255602535</v>
      </c>
      <c r="X216" s="101">
        <v>67.5</v>
      </c>
    </row>
    <row r="217" spans="1:24" s="101" customFormat="1" ht="12.75" hidden="1">
      <c r="A217" s="101">
        <v>1943</v>
      </c>
      <c r="B217" s="101">
        <v>131.17999267578125</v>
      </c>
      <c r="C217" s="101">
        <v>131.3800048828125</v>
      </c>
      <c r="D217" s="101">
        <v>9.402807235717773</v>
      </c>
      <c r="E217" s="101">
        <v>9.91565990447998</v>
      </c>
      <c r="F217" s="101">
        <v>24.49976406172293</v>
      </c>
      <c r="G217" s="101" t="s">
        <v>56</v>
      </c>
      <c r="H217" s="101">
        <v>-1.6432755868849256</v>
      </c>
      <c r="I217" s="101">
        <v>62.03671708889632</v>
      </c>
      <c r="J217" s="101" t="s">
        <v>62</v>
      </c>
      <c r="K217" s="101">
        <v>0.05428593408168347</v>
      </c>
      <c r="L217" s="101">
        <v>0.6607846221422801</v>
      </c>
      <c r="M217" s="101">
        <v>0.012851778473394382</v>
      </c>
      <c r="N217" s="101">
        <v>0.11516617652127281</v>
      </c>
      <c r="O217" s="101">
        <v>0.00218058111167535</v>
      </c>
      <c r="P217" s="101">
        <v>0.018955758183764916</v>
      </c>
      <c r="Q217" s="101">
        <v>0.0002653267483147064</v>
      </c>
      <c r="R217" s="101">
        <v>0.0017726730663543153</v>
      </c>
      <c r="S217" s="101">
        <v>2.860682744606272E-05</v>
      </c>
      <c r="T217" s="101">
        <v>0.00027891410908190644</v>
      </c>
      <c r="U217" s="101">
        <v>5.772191779569968E-06</v>
      </c>
      <c r="V217" s="101">
        <v>6.577938585938044E-05</v>
      </c>
      <c r="W217" s="101">
        <v>1.7862346393728585E-06</v>
      </c>
      <c r="X217" s="101">
        <v>67.5</v>
      </c>
    </row>
    <row r="218" spans="1:24" s="101" customFormat="1" ht="12.75" hidden="1">
      <c r="A218" s="101">
        <v>1941</v>
      </c>
      <c r="B218" s="101">
        <v>104.77999877929688</v>
      </c>
      <c r="C218" s="101">
        <v>131.3800048828125</v>
      </c>
      <c r="D218" s="101">
        <v>8.816205024719238</v>
      </c>
      <c r="E218" s="101">
        <v>9.059967041015625</v>
      </c>
      <c r="F218" s="101">
        <v>19.839921513813426</v>
      </c>
      <c r="G218" s="101" t="s">
        <v>57</v>
      </c>
      <c r="H218" s="101">
        <v>16.240590548320256</v>
      </c>
      <c r="I218" s="101">
        <v>53.52058932761713</v>
      </c>
      <c r="J218" s="101" t="s">
        <v>60</v>
      </c>
      <c r="K218" s="101">
        <v>-0.032527005368521086</v>
      </c>
      <c r="L218" s="101">
        <v>0.003596497490714939</v>
      </c>
      <c r="M218" s="101">
        <v>0.007817230568260896</v>
      </c>
      <c r="N218" s="101">
        <v>-0.0011912502857642942</v>
      </c>
      <c r="O218" s="101">
        <v>-0.0012876203459797517</v>
      </c>
      <c r="P218" s="101">
        <v>0.0004114070426807809</v>
      </c>
      <c r="Q218" s="101">
        <v>0.0001669229293987264</v>
      </c>
      <c r="R218" s="101">
        <v>-9.574498675026716E-05</v>
      </c>
      <c r="S218" s="101">
        <v>-1.5257987273964534E-05</v>
      </c>
      <c r="T218" s="101">
        <v>2.929132843095184E-05</v>
      </c>
      <c r="U218" s="101">
        <v>3.970500414775439E-06</v>
      </c>
      <c r="V218" s="101">
        <v>-7.553717459193116E-06</v>
      </c>
      <c r="W218" s="101">
        <v>-8.922184787276243E-07</v>
      </c>
      <c r="X218" s="101">
        <v>67.5</v>
      </c>
    </row>
    <row r="219" spans="1:24" s="101" customFormat="1" ht="12.75" hidden="1">
      <c r="A219" s="101">
        <v>1944</v>
      </c>
      <c r="B219" s="101">
        <v>132.55999755859375</v>
      </c>
      <c r="C219" s="101">
        <v>141.75999450683594</v>
      </c>
      <c r="D219" s="101">
        <v>9.039795875549316</v>
      </c>
      <c r="E219" s="101">
        <v>9.439645767211914</v>
      </c>
      <c r="F219" s="101">
        <v>24.504236161995333</v>
      </c>
      <c r="G219" s="101" t="s">
        <v>58</v>
      </c>
      <c r="H219" s="101">
        <v>-0.5165506310291335</v>
      </c>
      <c r="I219" s="101">
        <v>64.54344692756462</v>
      </c>
      <c r="J219" s="101" t="s">
        <v>61</v>
      </c>
      <c r="K219" s="101">
        <v>0.04346212789172987</v>
      </c>
      <c r="L219" s="101">
        <v>0.6607748346188096</v>
      </c>
      <c r="M219" s="101">
        <v>0.010200937024207662</v>
      </c>
      <c r="N219" s="101">
        <v>-0.11516001535813389</v>
      </c>
      <c r="O219" s="101">
        <v>0.0017598203968627847</v>
      </c>
      <c r="P219" s="101">
        <v>0.018951293163438826</v>
      </c>
      <c r="Q219" s="101">
        <v>0.0002062401973723924</v>
      </c>
      <c r="R219" s="101">
        <v>-0.0017700855057567705</v>
      </c>
      <c r="S219" s="101">
        <v>2.4198024730881315E-05</v>
      </c>
      <c r="T219" s="101">
        <v>0.0002773717691541511</v>
      </c>
      <c r="U219" s="101">
        <v>4.189668769294678E-06</v>
      </c>
      <c r="V219" s="101">
        <v>-6.534423430253002E-05</v>
      </c>
      <c r="W219" s="101">
        <v>1.547443172821687E-06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1942</v>
      </c>
      <c r="B221" s="101">
        <v>123.7</v>
      </c>
      <c r="C221" s="101">
        <v>134.2</v>
      </c>
      <c r="D221" s="101">
        <v>8.446200506055595</v>
      </c>
      <c r="E221" s="101">
        <v>9.047843429849404</v>
      </c>
      <c r="F221" s="101">
        <v>28.595810251208878</v>
      </c>
      <c r="G221" s="101" t="s">
        <v>59</v>
      </c>
      <c r="H221" s="101">
        <v>24.384032591721464</v>
      </c>
      <c r="I221" s="101">
        <v>80.58403259172147</v>
      </c>
      <c r="J221" s="101" t="s">
        <v>73</v>
      </c>
      <c r="K221" s="101">
        <v>1.6834244063490171</v>
      </c>
      <c r="M221" s="101" t="s">
        <v>68</v>
      </c>
      <c r="N221" s="101">
        <v>1.3739313103491873</v>
      </c>
      <c r="X221" s="101">
        <v>67.5</v>
      </c>
    </row>
    <row r="222" spans="1:24" s="101" customFormat="1" ht="12.75" hidden="1">
      <c r="A222" s="101">
        <v>1943</v>
      </c>
      <c r="B222" s="101">
        <v>134.47999572753906</v>
      </c>
      <c r="C222" s="101">
        <v>128.47999572753906</v>
      </c>
      <c r="D222" s="101">
        <v>9.471916198730469</v>
      </c>
      <c r="E222" s="101">
        <v>9.98926067352295</v>
      </c>
      <c r="F222" s="101">
        <v>25.97837518600503</v>
      </c>
      <c r="G222" s="101" t="s">
        <v>56</v>
      </c>
      <c r="H222" s="101">
        <v>-1.6701337672778038</v>
      </c>
      <c r="I222" s="101">
        <v>65.30986196026126</v>
      </c>
      <c r="J222" s="101" t="s">
        <v>62</v>
      </c>
      <c r="K222" s="101">
        <v>0.6961893113427164</v>
      </c>
      <c r="L222" s="101">
        <v>1.0787552332319055</v>
      </c>
      <c r="M222" s="101">
        <v>0.16481272180785722</v>
      </c>
      <c r="N222" s="101">
        <v>0.07820468137400356</v>
      </c>
      <c r="O222" s="101">
        <v>0.027959886438894316</v>
      </c>
      <c r="P222" s="101">
        <v>0.030945966192825518</v>
      </c>
      <c r="Q222" s="101">
        <v>0.0034034351099610986</v>
      </c>
      <c r="R222" s="101">
        <v>0.001203753044130179</v>
      </c>
      <c r="S222" s="101">
        <v>0.00036682307826437394</v>
      </c>
      <c r="T222" s="101">
        <v>0.00045535499856464746</v>
      </c>
      <c r="U222" s="101">
        <v>7.447621252279453E-05</v>
      </c>
      <c r="V222" s="101">
        <v>4.466554234065758E-05</v>
      </c>
      <c r="W222" s="101">
        <v>2.287227045644032E-05</v>
      </c>
      <c r="X222" s="101">
        <v>67.5</v>
      </c>
    </row>
    <row r="223" spans="1:24" s="101" customFormat="1" ht="12.75" hidden="1">
      <c r="A223" s="101">
        <v>1941</v>
      </c>
      <c r="B223" s="101">
        <v>109.0199966430664</v>
      </c>
      <c r="C223" s="101">
        <v>119.22000122070312</v>
      </c>
      <c r="D223" s="101">
        <v>8.713560104370117</v>
      </c>
      <c r="E223" s="101">
        <v>9.325322151184082</v>
      </c>
      <c r="F223" s="101">
        <v>20.046574057375867</v>
      </c>
      <c r="G223" s="101" t="s">
        <v>57</v>
      </c>
      <c r="H223" s="101">
        <v>13.204852012976254</v>
      </c>
      <c r="I223" s="101">
        <v>54.72484865604266</v>
      </c>
      <c r="J223" s="101" t="s">
        <v>60</v>
      </c>
      <c r="K223" s="101">
        <v>0.42784108493976997</v>
      </c>
      <c r="L223" s="101">
        <v>0.00587055025057165</v>
      </c>
      <c r="M223" s="101">
        <v>-0.10275632177989422</v>
      </c>
      <c r="N223" s="101">
        <v>-0.0008088652698311202</v>
      </c>
      <c r="O223" s="101">
        <v>0.016943652074957394</v>
      </c>
      <c r="P223" s="101">
        <v>0.0006715557502008308</v>
      </c>
      <c r="Q223" s="101">
        <v>-0.002190985018127053</v>
      </c>
      <c r="R223" s="101">
        <v>-6.498510396138327E-05</v>
      </c>
      <c r="S223" s="101">
        <v>0.00020212514732134305</v>
      </c>
      <c r="T223" s="101">
        <v>4.7813150493750394E-05</v>
      </c>
      <c r="U223" s="101">
        <v>-5.231527118854882E-05</v>
      </c>
      <c r="V223" s="101">
        <v>-5.1226069543056445E-06</v>
      </c>
      <c r="W223" s="101">
        <v>1.1971310303792973E-05</v>
      </c>
      <c r="X223" s="101">
        <v>67.5</v>
      </c>
    </row>
    <row r="224" spans="1:24" s="101" customFormat="1" ht="12.75" hidden="1">
      <c r="A224" s="101">
        <v>1944</v>
      </c>
      <c r="B224" s="101">
        <v>155.94000244140625</v>
      </c>
      <c r="C224" s="101">
        <v>165.33999633789062</v>
      </c>
      <c r="D224" s="101">
        <v>8.707719802856445</v>
      </c>
      <c r="E224" s="101">
        <v>9.282018661499023</v>
      </c>
      <c r="F224" s="101">
        <v>26.500298602745737</v>
      </c>
      <c r="G224" s="101" t="s">
        <v>58</v>
      </c>
      <c r="H224" s="101">
        <v>-15.905913007633458</v>
      </c>
      <c r="I224" s="101">
        <v>72.53408943377279</v>
      </c>
      <c r="J224" s="101" t="s">
        <v>61</v>
      </c>
      <c r="K224" s="101">
        <v>-0.54920994461627</v>
      </c>
      <c r="L224" s="101">
        <v>1.078739259443624</v>
      </c>
      <c r="M224" s="101">
        <v>-0.1288579512640992</v>
      </c>
      <c r="N224" s="101">
        <v>-0.07820049824511785</v>
      </c>
      <c r="O224" s="101">
        <v>-0.022241130907367505</v>
      </c>
      <c r="P224" s="101">
        <v>0.0309386786479622</v>
      </c>
      <c r="Q224" s="101">
        <v>-0.0026044107199247033</v>
      </c>
      <c r="R224" s="101">
        <v>-0.0012019976403952715</v>
      </c>
      <c r="S224" s="101">
        <v>-0.00030611206374084045</v>
      </c>
      <c r="T224" s="101">
        <v>0.00045283780469133986</v>
      </c>
      <c r="U224" s="101">
        <v>-5.3007722382772214E-05</v>
      </c>
      <c r="V224" s="101">
        <v>-4.4370818908115435E-05</v>
      </c>
      <c r="W224" s="101">
        <v>-1.9489188937532855E-05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16.629613263872145</v>
      </c>
      <c r="G225" s="102"/>
      <c r="H225" s="102"/>
      <c r="I225" s="115"/>
      <c r="J225" s="115" t="s">
        <v>158</v>
      </c>
      <c r="K225" s="102">
        <f>AVERAGE(K223,K218,K213,K208,K203,K198)</f>
        <v>0.2256460261714398</v>
      </c>
      <c r="L225" s="102">
        <f>AVERAGE(L223,L218,L213,L208,L203,L198)</f>
        <v>0.004246183155205204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28.835550254463946</v>
      </c>
      <c r="G226" s="102"/>
      <c r="H226" s="102"/>
      <c r="I226" s="115"/>
      <c r="J226" s="115" t="s">
        <v>159</v>
      </c>
      <c r="K226" s="102">
        <f>AVERAGE(K224,K219,K214,K209,K204,K199)</f>
        <v>-0.1506242752304374</v>
      </c>
      <c r="L226" s="102">
        <f>AVERAGE(L224,L219,L214,L209,L204,L199)</f>
        <v>0.7802418908375444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0.14102876635714987</v>
      </c>
      <c r="L227" s="102">
        <f>ABS(L225/$H$33)</f>
        <v>0.011794953208903346</v>
      </c>
      <c r="M227" s="115" t="s">
        <v>111</v>
      </c>
      <c r="N227" s="102">
        <f>K227+L227+L228+K228</f>
        <v>0.726056875902267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0.08558197456274852</v>
      </c>
      <c r="L228" s="102">
        <f>ABS(L226/$H$34)</f>
        <v>0.4876511817734652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1942</v>
      </c>
      <c r="B231" s="101">
        <v>104.3</v>
      </c>
      <c r="C231" s="101">
        <v>116</v>
      </c>
      <c r="D231" s="101">
        <v>8.683626261354943</v>
      </c>
      <c r="E231" s="101">
        <v>9.40992544988392</v>
      </c>
      <c r="F231" s="101">
        <v>17.812004608942367</v>
      </c>
      <c r="G231" s="101" t="s">
        <v>59</v>
      </c>
      <c r="H231" s="101">
        <v>11.982665727618773</v>
      </c>
      <c r="I231" s="101">
        <v>48.78266572761877</v>
      </c>
      <c r="J231" s="101" t="s">
        <v>73</v>
      </c>
      <c r="K231" s="101">
        <v>3.91661861436244</v>
      </c>
      <c r="M231" s="101" t="s">
        <v>68</v>
      </c>
      <c r="N231" s="101">
        <v>2.2008951249983633</v>
      </c>
      <c r="X231" s="101">
        <v>67.5</v>
      </c>
    </row>
    <row r="232" spans="1:24" s="101" customFormat="1" ht="12.75" hidden="1">
      <c r="A232" s="101">
        <v>1943</v>
      </c>
      <c r="B232" s="101">
        <v>125.19999694824219</v>
      </c>
      <c r="C232" s="101">
        <v>111.30000305175781</v>
      </c>
      <c r="D232" s="101">
        <v>9.650667190551758</v>
      </c>
      <c r="E232" s="101">
        <v>10.334222793579102</v>
      </c>
      <c r="F232" s="101">
        <v>21.260881988586977</v>
      </c>
      <c r="G232" s="101" t="s">
        <v>56</v>
      </c>
      <c r="H232" s="101">
        <v>-5.260407426254275</v>
      </c>
      <c r="I232" s="101">
        <v>52.43958952198791</v>
      </c>
      <c r="J232" s="101" t="s">
        <v>62</v>
      </c>
      <c r="K232" s="101">
        <v>1.8217750231373657</v>
      </c>
      <c r="L232" s="101">
        <v>0.6337147453358103</v>
      </c>
      <c r="M232" s="101">
        <v>0.4312813807983913</v>
      </c>
      <c r="N232" s="101">
        <v>0.06626656071434345</v>
      </c>
      <c r="O232" s="101">
        <v>0.07316582261453697</v>
      </c>
      <c r="P232" s="101">
        <v>0.0181792241821376</v>
      </c>
      <c r="Q232" s="101">
        <v>0.008905971803645288</v>
      </c>
      <c r="R232" s="101">
        <v>0.0010200166020815143</v>
      </c>
      <c r="S232" s="101">
        <v>0.0009599163061310931</v>
      </c>
      <c r="T232" s="101">
        <v>0.0002674551086096611</v>
      </c>
      <c r="U232" s="101">
        <v>0.00019478167721445253</v>
      </c>
      <c r="V232" s="101">
        <v>3.787777245681451E-05</v>
      </c>
      <c r="W232" s="101">
        <v>5.985353718319003E-05</v>
      </c>
      <c r="X232" s="101">
        <v>67.5</v>
      </c>
    </row>
    <row r="233" spans="1:24" s="101" customFormat="1" ht="12.75" hidden="1">
      <c r="A233" s="101">
        <v>1944</v>
      </c>
      <c r="B233" s="101">
        <v>163.94000244140625</v>
      </c>
      <c r="C233" s="101">
        <v>163.33999633789062</v>
      </c>
      <c r="D233" s="101">
        <v>8.571914672851562</v>
      </c>
      <c r="E233" s="101">
        <v>9.318737030029297</v>
      </c>
      <c r="F233" s="101">
        <v>27.58786799587546</v>
      </c>
      <c r="G233" s="101" t="s">
        <v>57</v>
      </c>
      <c r="H233" s="101">
        <v>-19.70705319307602</v>
      </c>
      <c r="I233" s="101">
        <v>76.73294924833023</v>
      </c>
      <c r="J233" s="101" t="s">
        <v>60</v>
      </c>
      <c r="K233" s="101">
        <v>1.2241118425083015</v>
      </c>
      <c r="L233" s="101">
        <v>-0.003447556557965258</v>
      </c>
      <c r="M233" s="101">
        <v>-0.2861427246203974</v>
      </c>
      <c r="N233" s="101">
        <v>-0.0006848246854649685</v>
      </c>
      <c r="O233" s="101">
        <v>0.04974415688805119</v>
      </c>
      <c r="P233" s="101">
        <v>-0.0003947405081712383</v>
      </c>
      <c r="Q233" s="101">
        <v>-0.005731917582486137</v>
      </c>
      <c r="R233" s="101">
        <v>-5.505679859823065E-05</v>
      </c>
      <c r="S233" s="101">
        <v>0.000698666656809114</v>
      </c>
      <c r="T233" s="101">
        <v>-2.812403899556386E-05</v>
      </c>
      <c r="U233" s="101">
        <v>-0.00011313483531745391</v>
      </c>
      <c r="V233" s="101">
        <v>-4.332540382932388E-06</v>
      </c>
      <c r="W233" s="101">
        <v>4.490012409954082E-05</v>
      </c>
      <c r="X233" s="101">
        <v>67.5</v>
      </c>
    </row>
    <row r="234" spans="1:24" s="101" customFormat="1" ht="12.75" hidden="1">
      <c r="A234" s="101">
        <v>1941</v>
      </c>
      <c r="B234" s="101">
        <v>106.4800033569336</v>
      </c>
      <c r="C234" s="101">
        <v>125.08000183105469</v>
      </c>
      <c r="D234" s="101">
        <v>8.888486862182617</v>
      </c>
      <c r="E234" s="101">
        <v>9.298362731933594</v>
      </c>
      <c r="F234" s="101">
        <v>25.756999077830752</v>
      </c>
      <c r="G234" s="101" t="s">
        <v>58</v>
      </c>
      <c r="H234" s="101">
        <v>29.94250719090975</v>
      </c>
      <c r="I234" s="101">
        <v>68.92251054784334</v>
      </c>
      <c r="J234" s="101" t="s">
        <v>61</v>
      </c>
      <c r="K234" s="101">
        <v>1.3492273462830795</v>
      </c>
      <c r="L234" s="101">
        <v>-0.633705367509074</v>
      </c>
      <c r="M234" s="101">
        <v>0.3226855599034181</v>
      </c>
      <c r="N234" s="101">
        <v>-0.06626302199611744</v>
      </c>
      <c r="O234" s="101">
        <v>0.05365404415660424</v>
      </c>
      <c r="P234" s="101">
        <v>-0.018174938013529103</v>
      </c>
      <c r="Q234" s="101">
        <v>0.006816263976322452</v>
      </c>
      <c r="R234" s="101">
        <v>-0.0010185296350377008</v>
      </c>
      <c r="S234" s="101">
        <v>0.0006582584731239987</v>
      </c>
      <c r="T234" s="101">
        <v>-0.0002659723172662554</v>
      </c>
      <c r="U234" s="101">
        <v>0.0001585572792910113</v>
      </c>
      <c r="V234" s="101">
        <v>-3.7629174055783846E-05</v>
      </c>
      <c r="W234" s="101">
        <v>3.957808445573567E-05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1942</v>
      </c>
      <c r="B236" s="101">
        <v>114.32</v>
      </c>
      <c r="C236" s="101">
        <v>109.42</v>
      </c>
      <c r="D236" s="101">
        <v>8.751384674188838</v>
      </c>
      <c r="E236" s="101">
        <v>9.294330005505136</v>
      </c>
      <c r="F236" s="101">
        <v>19.96717298993405</v>
      </c>
      <c r="G236" s="101" t="s">
        <v>59</v>
      </c>
      <c r="H236" s="101">
        <v>7.464594605127594</v>
      </c>
      <c r="I236" s="101">
        <v>54.28459460512759</v>
      </c>
      <c r="J236" s="101" t="s">
        <v>73</v>
      </c>
      <c r="K236" s="101">
        <v>1.9051351271872923</v>
      </c>
      <c r="M236" s="101" t="s">
        <v>68</v>
      </c>
      <c r="N236" s="101">
        <v>1.0071189271727221</v>
      </c>
      <c r="X236" s="101">
        <v>67.5</v>
      </c>
    </row>
    <row r="237" spans="1:24" s="101" customFormat="1" ht="12.75" hidden="1">
      <c r="A237" s="101">
        <v>1943</v>
      </c>
      <c r="B237" s="101">
        <v>127.37999725341797</v>
      </c>
      <c r="C237" s="101">
        <v>119.08000183105469</v>
      </c>
      <c r="D237" s="101">
        <v>9.689085006713867</v>
      </c>
      <c r="E237" s="101">
        <v>10.256916999816895</v>
      </c>
      <c r="F237" s="101">
        <v>20.293942533915793</v>
      </c>
      <c r="G237" s="101" t="s">
        <v>56</v>
      </c>
      <c r="H237" s="101">
        <v>-10.019250513397537</v>
      </c>
      <c r="I237" s="101">
        <v>49.86074674002043</v>
      </c>
      <c r="J237" s="101" t="s">
        <v>62</v>
      </c>
      <c r="K237" s="101">
        <v>1.324484567494609</v>
      </c>
      <c r="L237" s="101">
        <v>0.21909539525244215</v>
      </c>
      <c r="M237" s="101">
        <v>0.3135542941797257</v>
      </c>
      <c r="N237" s="101">
        <v>0.040555545178281464</v>
      </c>
      <c r="O237" s="101">
        <v>0.05319382713362309</v>
      </c>
      <c r="P237" s="101">
        <v>0.006285075921300596</v>
      </c>
      <c r="Q237" s="101">
        <v>0.006474920940159885</v>
      </c>
      <c r="R237" s="101">
        <v>0.0006242284082129518</v>
      </c>
      <c r="S237" s="101">
        <v>0.0006979041706899748</v>
      </c>
      <c r="T237" s="101">
        <v>9.245587063052589E-05</v>
      </c>
      <c r="U237" s="101">
        <v>0.00014161769325961437</v>
      </c>
      <c r="V237" s="101">
        <v>2.3178325542038666E-05</v>
      </c>
      <c r="W237" s="101">
        <v>4.351968212748916E-05</v>
      </c>
      <c r="X237" s="101">
        <v>67.5</v>
      </c>
    </row>
    <row r="238" spans="1:24" s="101" customFormat="1" ht="12.75" hidden="1">
      <c r="A238" s="101">
        <v>1944</v>
      </c>
      <c r="B238" s="101">
        <v>142.22000122070312</v>
      </c>
      <c r="C238" s="101">
        <v>137.9199981689453</v>
      </c>
      <c r="D238" s="101">
        <v>9.132549285888672</v>
      </c>
      <c r="E238" s="101">
        <v>9.890205383300781</v>
      </c>
      <c r="F238" s="101">
        <v>25.62709406807219</v>
      </c>
      <c r="G238" s="101" t="s">
        <v>57</v>
      </c>
      <c r="H238" s="101">
        <v>-7.877436282488674</v>
      </c>
      <c r="I238" s="101">
        <v>66.84256493821445</v>
      </c>
      <c r="J238" s="101" t="s">
        <v>60</v>
      </c>
      <c r="K238" s="101">
        <v>0.5946955321546536</v>
      </c>
      <c r="L238" s="101">
        <v>-0.001191959710258572</v>
      </c>
      <c r="M238" s="101">
        <v>-0.13759260051753439</v>
      </c>
      <c r="N238" s="101">
        <v>-0.0004193005124482832</v>
      </c>
      <c r="O238" s="101">
        <v>0.024395290186301235</v>
      </c>
      <c r="P238" s="101">
        <v>-0.00013653441289048618</v>
      </c>
      <c r="Q238" s="101">
        <v>-0.002687607744501908</v>
      </c>
      <c r="R238" s="101">
        <v>-3.370799792176816E-05</v>
      </c>
      <c r="S238" s="101">
        <v>0.0003612069398029373</v>
      </c>
      <c r="T238" s="101">
        <v>-9.728550414084362E-06</v>
      </c>
      <c r="U238" s="101">
        <v>-4.8376525965724125E-05</v>
      </c>
      <c r="V238" s="101">
        <v>-2.653219479771454E-06</v>
      </c>
      <c r="W238" s="101">
        <v>2.374686101034981E-05</v>
      </c>
      <c r="X238" s="101">
        <v>67.5</v>
      </c>
    </row>
    <row r="239" spans="1:24" s="101" customFormat="1" ht="12.75" hidden="1">
      <c r="A239" s="101">
        <v>1941</v>
      </c>
      <c r="B239" s="101">
        <v>102.23999786376953</v>
      </c>
      <c r="C239" s="101">
        <v>127.33999633789062</v>
      </c>
      <c r="D239" s="101">
        <v>8.819291114807129</v>
      </c>
      <c r="E239" s="101">
        <v>9.07535457611084</v>
      </c>
      <c r="F239" s="101">
        <v>20.60175248211608</v>
      </c>
      <c r="G239" s="101" t="s">
        <v>58</v>
      </c>
      <c r="H239" s="101">
        <v>20.810341956487107</v>
      </c>
      <c r="I239" s="101">
        <v>55.55033982025664</v>
      </c>
      <c r="J239" s="101" t="s">
        <v>61</v>
      </c>
      <c r="K239" s="101">
        <v>1.183468036563166</v>
      </c>
      <c r="L239" s="101">
        <v>-0.21909215287835612</v>
      </c>
      <c r="M239" s="101">
        <v>0.281752678215076</v>
      </c>
      <c r="N239" s="101">
        <v>-0.040553377563254694</v>
      </c>
      <c r="O239" s="101">
        <v>0.047270001711951844</v>
      </c>
      <c r="P239" s="101">
        <v>-0.006283592737487781</v>
      </c>
      <c r="Q239" s="101">
        <v>0.00589078651735185</v>
      </c>
      <c r="R239" s="101">
        <v>-0.0006233176369205204</v>
      </c>
      <c r="S239" s="101">
        <v>0.000597159759281098</v>
      </c>
      <c r="T239" s="101">
        <v>-9.194260884317542E-05</v>
      </c>
      <c r="U239" s="101">
        <v>0.00013309877076690771</v>
      </c>
      <c r="V239" s="101">
        <v>-2.3025967978021757E-05</v>
      </c>
      <c r="W239" s="101">
        <v>3.646984130254513E-05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1942</v>
      </c>
      <c r="B241" s="101">
        <v>109.04</v>
      </c>
      <c r="C241" s="101">
        <v>130.44</v>
      </c>
      <c r="D241" s="101">
        <v>8.695363364419963</v>
      </c>
      <c r="E241" s="101">
        <v>9.37824193988415</v>
      </c>
      <c r="F241" s="101">
        <v>18.86478471912024</v>
      </c>
      <c r="G241" s="101" t="s">
        <v>59</v>
      </c>
      <c r="H241" s="101">
        <v>10.066513712959207</v>
      </c>
      <c r="I241" s="101">
        <v>51.60651371295921</v>
      </c>
      <c r="J241" s="101" t="s">
        <v>73</v>
      </c>
      <c r="K241" s="101">
        <v>0.40772423787492595</v>
      </c>
      <c r="M241" s="101" t="s">
        <v>68</v>
      </c>
      <c r="N241" s="101">
        <v>0.21849052044437225</v>
      </c>
      <c r="X241" s="101">
        <v>67.5</v>
      </c>
    </row>
    <row r="242" spans="1:24" s="101" customFormat="1" ht="12.75" hidden="1">
      <c r="A242" s="101">
        <v>1943</v>
      </c>
      <c r="B242" s="101">
        <v>130.0800018310547</v>
      </c>
      <c r="C242" s="101">
        <v>119.27999877929688</v>
      </c>
      <c r="D242" s="101">
        <v>9.604720115661621</v>
      </c>
      <c r="E242" s="101">
        <v>10.40050220489502</v>
      </c>
      <c r="F242" s="101">
        <v>25.016549501028347</v>
      </c>
      <c r="G242" s="101" t="s">
        <v>56</v>
      </c>
      <c r="H242" s="101">
        <v>-0.569239964182529</v>
      </c>
      <c r="I242" s="101">
        <v>62.01076186687216</v>
      </c>
      <c r="J242" s="101" t="s">
        <v>62</v>
      </c>
      <c r="K242" s="101">
        <v>0.6158057441881999</v>
      </c>
      <c r="L242" s="101">
        <v>0.02659951712640409</v>
      </c>
      <c r="M242" s="101">
        <v>0.14578383486504595</v>
      </c>
      <c r="N242" s="101">
        <v>0.07696904420142073</v>
      </c>
      <c r="O242" s="101">
        <v>0.024731927016812677</v>
      </c>
      <c r="P242" s="101">
        <v>0.0007630764805715004</v>
      </c>
      <c r="Q242" s="101">
        <v>0.003010397412041399</v>
      </c>
      <c r="R242" s="101">
        <v>0.0011847467529800396</v>
      </c>
      <c r="S242" s="101">
        <v>0.0003244904102388031</v>
      </c>
      <c r="T242" s="101">
        <v>1.1218385366614387E-05</v>
      </c>
      <c r="U242" s="101">
        <v>6.584012392589427E-05</v>
      </c>
      <c r="V242" s="101">
        <v>4.397357496530241E-05</v>
      </c>
      <c r="W242" s="101">
        <v>2.0237172369366786E-05</v>
      </c>
      <c r="X242" s="101">
        <v>67.5</v>
      </c>
    </row>
    <row r="243" spans="1:24" s="101" customFormat="1" ht="12.75" hidden="1">
      <c r="A243" s="101">
        <v>1944</v>
      </c>
      <c r="B243" s="101">
        <v>128.4199981689453</v>
      </c>
      <c r="C243" s="101">
        <v>124.62000274658203</v>
      </c>
      <c r="D243" s="101">
        <v>9.13156509399414</v>
      </c>
      <c r="E243" s="101">
        <v>9.639257431030273</v>
      </c>
      <c r="F243" s="101">
        <v>23.022850365340418</v>
      </c>
      <c r="G243" s="101" t="s">
        <v>57</v>
      </c>
      <c r="H243" s="101">
        <v>-0.8983436430663971</v>
      </c>
      <c r="I243" s="101">
        <v>60.021654525878915</v>
      </c>
      <c r="J243" s="101" t="s">
        <v>60</v>
      </c>
      <c r="K243" s="101">
        <v>0.4234741703556669</v>
      </c>
      <c r="L243" s="101">
        <v>-0.0001439897012544832</v>
      </c>
      <c r="M243" s="101">
        <v>-0.09904209645593234</v>
      </c>
      <c r="N243" s="101">
        <v>-0.0007958802048335315</v>
      </c>
      <c r="O243" s="101">
        <v>0.017200116192004775</v>
      </c>
      <c r="P243" s="101">
        <v>-1.6616904804300106E-05</v>
      </c>
      <c r="Q243" s="101">
        <v>-0.001986523897207783</v>
      </c>
      <c r="R243" s="101">
        <v>-6.397601379198901E-05</v>
      </c>
      <c r="S243" s="101">
        <v>0.0002409022094970599</v>
      </c>
      <c r="T243" s="101">
        <v>-1.1911878243724374E-06</v>
      </c>
      <c r="U243" s="101">
        <v>-3.939326320956551E-05</v>
      </c>
      <c r="V243" s="101">
        <v>-5.043591290003979E-06</v>
      </c>
      <c r="W243" s="101">
        <v>1.5464851879730263E-05</v>
      </c>
      <c r="X243" s="101">
        <v>67.5</v>
      </c>
    </row>
    <row r="244" spans="1:24" s="101" customFormat="1" ht="12.75" hidden="1">
      <c r="A244" s="101">
        <v>1941</v>
      </c>
      <c r="B244" s="101">
        <v>106.31999969482422</v>
      </c>
      <c r="C244" s="101">
        <v>127.0199966430664</v>
      </c>
      <c r="D244" s="101">
        <v>8.880254745483398</v>
      </c>
      <c r="E244" s="101">
        <v>9.080787658691406</v>
      </c>
      <c r="F244" s="101">
        <v>18.637525352536485</v>
      </c>
      <c r="G244" s="101" t="s">
        <v>58</v>
      </c>
      <c r="H244" s="101">
        <v>11.097584844359268</v>
      </c>
      <c r="I244" s="101">
        <v>49.91758453918349</v>
      </c>
      <c r="J244" s="101" t="s">
        <v>61</v>
      </c>
      <c r="K244" s="101">
        <v>0.4470865035054875</v>
      </c>
      <c r="L244" s="101">
        <v>-0.02659912739778877</v>
      </c>
      <c r="M244" s="101">
        <v>0.106974714945041</v>
      </c>
      <c r="N244" s="101">
        <v>-0.07696492928587548</v>
      </c>
      <c r="O244" s="101">
        <v>0.017771443862176307</v>
      </c>
      <c r="P244" s="101">
        <v>-0.0007628955326098798</v>
      </c>
      <c r="Q244" s="101">
        <v>0.0022619052553650328</v>
      </c>
      <c r="R244" s="101">
        <v>-0.0011830181479402734</v>
      </c>
      <c r="S244" s="101">
        <v>0.0002173940012888612</v>
      </c>
      <c r="T244" s="101">
        <v>-1.1154964894652725E-05</v>
      </c>
      <c r="U244" s="101">
        <v>5.275502565897401E-05</v>
      </c>
      <c r="V244" s="101">
        <v>-4.3683377641025725E-05</v>
      </c>
      <c r="W244" s="101">
        <v>1.3053026539675226E-05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1942</v>
      </c>
      <c r="B246" s="101">
        <v>121.54</v>
      </c>
      <c r="C246" s="101">
        <v>126.24</v>
      </c>
      <c r="D246" s="101">
        <v>8.626982671641924</v>
      </c>
      <c r="E246" s="101">
        <v>9.221729511714896</v>
      </c>
      <c r="F246" s="101">
        <v>22.273945541856346</v>
      </c>
      <c r="G246" s="101" t="s">
        <v>59</v>
      </c>
      <c r="H246" s="101">
        <v>7.407863993488114</v>
      </c>
      <c r="I246" s="101">
        <v>61.44786399348812</v>
      </c>
      <c r="J246" s="101" t="s">
        <v>73</v>
      </c>
      <c r="K246" s="101">
        <v>0.6507385228845212</v>
      </c>
      <c r="M246" s="101" t="s">
        <v>68</v>
      </c>
      <c r="N246" s="101">
        <v>0.35946147531529504</v>
      </c>
      <c r="X246" s="101">
        <v>67.5</v>
      </c>
    </row>
    <row r="247" spans="1:24" s="101" customFormat="1" ht="12.75" hidden="1">
      <c r="A247" s="101">
        <v>1943</v>
      </c>
      <c r="B247" s="101">
        <v>126.31999969482422</v>
      </c>
      <c r="C247" s="101">
        <v>124.81999969482422</v>
      </c>
      <c r="D247" s="101">
        <v>9.577191352844238</v>
      </c>
      <c r="E247" s="101">
        <v>10.1547269821167</v>
      </c>
      <c r="F247" s="101">
        <v>23.201825949971603</v>
      </c>
      <c r="G247" s="101" t="s">
        <v>56</v>
      </c>
      <c r="H247" s="101">
        <v>-1.1513503860345367</v>
      </c>
      <c r="I247" s="101">
        <v>57.66864930878968</v>
      </c>
      <c r="J247" s="101" t="s">
        <v>62</v>
      </c>
      <c r="K247" s="101">
        <v>0.7573928152393792</v>
      </c>
      <c r="L247" s="101">
        <v>0.19671488697805023</v>
      </c>
      <c r="M247" s="101">
        <v>0.17930275186080918</v>
      </c>
      <c r="N247" s="101">
        <v>0.07263722814867023</v>
      </c>
      <c r="O247" s="101">
        <v>0.030418361517497126</v>
      </c>
      <c r="P247" s="101">
        <v>0.005643127021454542</v>
      </c>
      <c r="Q247" s="101">
        <v>0.0037025760310000844</v>
      </c>
      <c r="R247" s="101">
        <v>0.001118068800463906</v>
      </c>
      <c r="S247" s="101">
        <v>0.0003990890174152622</v>
      </c>
      <c r="T247" s="101">
        <v>8.302408470378673E-05</v>
      </c>
      <c r="U247" s="101">
        <v>8.097918800091609E-05</v>
      </c>
      <c r="V247" s="101">
        <v>4.1501113379960613E-05</v>
      </c>
      <c r="W247" s="101">
        <v>2.4887947095532937E-05</v>
      </c>
      <c r="X247" s="101">
        <v>67.5</v>
      </c>
    </row>
    <row r="248" spans="1:24" s="101" customFormat="1" ht="12.75" hidden="1">
      <c r="A248" s="101">
        <v>1944</v>
      </c>
      <c r="B248" s="101">
        <v>137.02000427246094</v>
      </c>
      <c r="C248" s="101">
        <v>130.1199951171875</v>
      </c>
      <c r="D248" s="101">
        <v>9.254886627197266</v>
      </c>
      <c r="E248" s="101">
        <v>9.848235130310059</v>
      </c>
      <c r="F248" s="101">
        <v>25.79490052018992</v>
      </c>
      <c r="G248" s="101" t="s">
        <v>57</v>
      </c>
      <c r="H248" s="101">
        <v>-3.143602632781807</v>
      </c>
      <c r="I248" s="101">
        <v>66.37640163967913</v>
      </c>
      <c r="J248" s="101" t="s">
        <v>60</v>
      </c>
      <c r="K248" s="101">
        <v>0.4083165923962753</v>
      </c>
      <c r="L248" s="101">
        <v>-0.0010696937110353886</v>
      </c>
      <c r="M248" s="101">
        <v>-0.09494059778887134</v>
      </c>
      <c r="N248" s="101">
        <v>-0.0007510629946359089</v>
      </c>
      <c r="O248" s="101">
        <v>0.016674096022240858</v>
      </c>
      <c r="P248" s="101">
        <v>-0.00012252916145707302</v>
      </c>
      <c r="Q248" s="101">
        <v>-0.0018774035176603843</v>
      </c>
      <c r="R248" s="101">
        <v>-6.0378839983768106E-05</v>
      </c>
      <c r="S248" s="101">
        <v>0.00024080642848152333</v>
      </c>
      <c r="T248" s="101">
        <v>-8.732629546026882E-06</v>
      </c>
      <c r="U248" s="101">
        <v>-3.539821111041465E-05</v>
      </c>
      <c r="V248" s="101">
        <v>-4.759939618583699E-06</v>
      </c>
      <c r="W248" s="101">
        <v>1.5666618859286484E-05</v>
      </c>
      <c r="X248" s="101">
        <v>67.5</v>
      </c>
    </row>
    <row r="249" spans="1:24" s="101" customFormat="1" ht="12.75" hidden="1">
      <c r="A249" s="101">
        <v>1941</v>
      </c>
      <c r="B249" s="101">
        <v>104.94000244140625</v>
      </c>
      <c r="C249" s="101">
        <v>133.63999938964844</v>
      </c>
      <c r="D249" s="101">
        <v>8.765050888061523</v>
      </c>
      <c r="E249" s="101">
        <v>9.030476570129395</v>
      </c>
      <c r="F249" s="101">
        <v>19.501511691296265</v>
      </c>
      <c r="G249" s="101" t="s">
        <v>58</v>
      </c>
      <c r="H249" s="101">
        <v>15.475067697289013</v>
      </c>
      <c r="I249" s="101">
        <v>52.91507013869526</v>
      </c>
      <c r="J249" s="101" t="s">
        <v>61</v>
      </c>
      <c r="K249" s="101">
        <v>0.6379039402215089</v>
      </c>
      <c r="L249" s="101">
        <v>-0.19671197857312006</v>
      </c>
      <c r="M249" s="101">
        <v>0.15210443687266545</v>
      </c>
      <c r="N249" s="101">
        <v>-0.07263334507992909</v>
      </c>
      <c r="O249" s="101">
        <v>0.02544113282167761</v>
      </c>
      <c r="P249" s="101">
        <v>-0.0056417966273930005</v>
      </c>
      <c r="Q249" s="101">
        <v>0.0031913046387351918</v>
      </c>
      <c r="R249" s="101">
        <v>-0.0011164372970538974</v>
      </c>
      <c r="S249" s="101">
        <v>0.00031825195651158605</v>
      </c>
      <c r="T249" s="101">
        <v>-8.256355020294011E-05</v>
      </c>
      <c r="U249" s="101">
        <v>7.283265434865208E-05</v>
      </c>
      <c r="V249" s="101">
        <v>-4.122724083180662E-05</v>
      </c>
      <c r="W249" s="101">
        <v>1.9338225465328906E-05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1942</v>
      </c>
      <c r="B251" s="101">
        <v>117.68</v>
      </c>
      <c r="C251" s="101">
        <v>129.38</v>
      </c>
      <c r="D251" s="101">
        <v>8.466386270511281</v>
      </c>
      <c r="E251" s="101">
        <v>9.182070470059395</v>
      </c>
      <c r="F251" s="101">
        <v>20.972375832471897</v>
      </c>
      <c r="G251" s="101" t="s">
        <v>59</v>
      </c>
      <c r="H251" s="101">
        <v>8.76509513314437</v>
      </c>
      <c r="I251" s="101">
        <v>58.94509513314438</v>
      </c>
      <c r="J251" s="101" t="s">
        <v>73</v>
      </c>
      <c r="K251" s="101">
        <v>0.8559566562937705</v>
      </c>
      <c r="M251" s="101" t="s">
        <v>68</v>
      </c>
      <c r="N251" s="101">
        <v>0.4688476616065921</v>
      </c>
      <c r="X251" s="101">
        <v>67.5</v>
      </c>
    </row>
    <row r="252" spans="1:24" s="101" customFormat="1" ht="12.75" hidden="1">
      <c r="A252" s="101">
        <v>1943</v>
      </c>
      <c r="B252" s="101">
        <v>131.17999267578125</v>
      </c>
      <c r="C252" s="101">
        <v>131.3800048828125</v>
      </c>
      <c r="D252" s="101">
        <v>9.402807235717773</v>
      </c>
      <c r="E252" s="101">
        <v>9.91565990447998</v>
      </c>
      <c r="F252" s="101">
        <v>24.49976406172293</v>
      </c>
      <c r="G252" s="101" t="s">
        <v>56</v>
      </c>
      <c r="H252" s="101">
        <v>-1.6432755868849256</v>
      </c>
      <c r="I252" s="101">
        <v>62.03671708889632</v>
      </c>
      <c r="J252" s="101" t="s">
        <v>62</v>
      </c>
      <c r="K252" s="101">
        <v>0.8807711613747699</v>
      </c>
      <c r="L252" s="101">
        <v>0.14768883612610256</v>
      </c>
      <c r="M252" s="101">
        <v>0.20851084477218182</v>
      </c>
      <c r="N252" s="101">
        <v>0.11669966744394178</v>
      </c>
      <c r="O252" s="101">
        <v>0.035373599485098564</v>
      </c>
      <c r="P252" s="101">
        <v>0.0042367265708703064</v>
      </c>
      <c r="Q252" s="101">
        <v>0.004305695888127862</v>
      </c>
      <c r="R252" s="101">
        <v>0.0017962903252957537</v>
      </c>
      <c r="S252" s="101">
        <v>0.00046410578360019073</v>
      </c>
      <c r="T252" s="101">
        <v>6.233607208912767E-05</v>
      </c>
      <c r="U252" s="101">
        <v>9.416860185257546E-05</v>
      </c>
      <c r="V252" s="101">
        <v>6.666904140814648E-05</v>
      </c>
      <c r="W252" s="101">
        <v>2.8945778053505343E-05</v>
      </c>
      <c r="X252" s="101">
        <v>67.5</v>
      </c>
    </row>
    <row r="253" spans="1:24" s="101" customFormat="1" ht="12.75" hidden="1">
      <c r="A253" s="101">
        <v>1944</v>
      </c>
      <c r="B253" s="101">
        <v>132.55999755859375</v>
      </c>
      <c r="C253" s="101">
        <v>141.75999450683594</v>
      </c>
      <c r="D253" s="101">
        <v>9.039795875549316</v>
      </c>
      <c r="E253" s="101">
        <v>9.439645767211914</v>
      </c>
      <c r="F253" s="101">
        <v>25.60792231826475</v>
      </c>
      <c r="G253" s="101" t="s">
        <v>57</v>
      </c>
      <c r="H253" s="101">
        <v>2.3905266751529552</v>
      </c>
      <c r="I253" s="101">
        <v>67.4505242337467</v>
      </c>
      <c r="J253" s="101" t="s">
        <v>60</v>
      </c>
      <c r="K253" s="101">
        <v>0.24846884777716555</v>
      </c>
      <c r="L253" s="101">
        <v>-0.0008025781628246528</v>
      </c>
      <c r="M253" s="101">
        <v>-0.05654390617492048</v>
      </c>
      <c r="N253" s="101">
        <v>-0.0012068561008429565</v>
      </c>
      <c r="O253" s="101">
        <v>0.010344396967193642</v>
      </c>
      <c r="P253" s="101">
        <v>-9.197893331774097E-05</v>
      </c>
      <c r="Q253" s="101">
        <v>-0.0010584471242372905</v>
      </c>
      <c r="R253" s="101">
        <v>-9.702106490762241E-05</v>
      </c>
      <c r="S253" s="101">
        <v>0.00016539113224317507</v>
      </c>
      <c r="T253" s="101">
        <v>-6.557414625718822E-06</v>
      </c>
      <c r="U253" s="101">
        <v>-1.5845811199927833E-05</v>
      </c>
      <c r="V253" s="101">
        <v>-7.652211349264067E-06</v>
      </c>
      <c r="W253" s="101">
        <v>1.1207996967926977E-05</v>
      </c>
      <c r="X253" s="101">
        <v>67.5</v>
      </c>
    </row>
    <row r="254" spans="1:24" s="101" customFormat="1" ht="12.75" hidden="1">
      <c r="A254" s="101">
        <v>1941</v>
      </c>
      <c r="B254" s="101">
        <v>104.77999877929688</v>
      </c>
      <c r="C254" s="101">
        <v>131.3800048828125</v>
      </c>
      <c r="D254" s="101">
        <v>8.816205024719238</v>
      </c>
      <c r="E254" s="101">
        <v>9.059967041015625</v>
      </c>
      <c r="F254" s="101">
        <v>21.36374108394433</v>
      </c>
      <c r="G254" s="101" t="s">
        <v>58</v>
      </c>
      <c r="H254" s="101">
        <v>20.35127825268338</v>
      </c>
      <c r="I254" s="101">
        <v>57.631277031980254</v>
      </c>
      <c r="J254" s="101" t="s">
        <v>61</v>
      </c>
      <c r="K254" s="101">
        <v>0.8449976747860012</v>
      </c>
      <c r="L254" s="101">
        <v>-0.1476866554045264</v>
      </c>
      <c r="M254" s="101">
        <v>0.20069768075912262</v>
      </c>
      <c r="N254" s="101">
        <v>-0.11669342689234241</v>
      </c>
      <c r="O254" s="101">
        <v>0.033827281769561096</v>
      </c>
      <c r="P254" s="101">
        <v>-0.004235728026224558</v>
      </c>
      <c r="Q254" s="101">
        <v>0.004173572422545821</v>
      </c>
      <c r="R254" s="101">
        <v>-0.0017936682652361657</v>
      </c>
      <c r="S254" s="101">
        <v>0.0004336357362423762</v>
      </c>
      <c r="T254" s="101">
        <v>-6.199021049268449E-05</v>
      </c>
      <c r="U254" s="101">
        <v>9.28258360710267E-05</v>
      </c>
      <c r="V254" s="101">
        <v>-6.622842851636557E-05</v>
      </c>
      <c r="W254" s="101">
        <v>2.6687803789179266E-05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1942</v>
      </c>
      <c r="B256" s="101">
        <v>123.7</v>
      </c>
      <c r="C256" s="101">
        <v>134.2</v>
      </c>
      <c r="D256" s="101">
        <v>8.446200506055595</v>
      </c>
      <c r="E256" s="101">
        <v>9.047843429849404</v>
      </c>
      <c r="F256" s="101">
        <v>20.097100651251598</v>
      </c>
      <c r="G256" s="101" t="s">
        <v>59</v>
      </c>
      <c r="H256" s="101">
        <v>0.4343600566835164</v>
      </c>
      <c r="I256" s="101">
        <v>56.63436005668352</v>
      </c>
      <c r="J256" s="101" t="s">
        <v>73</v>
      </c>
      <c r="K256" s="101">
        <v>2.2468945077127276</v>
      </c>
      <c r="M256" s="101" t="s">
        <v>68</v>
      </c>
      <c r="N256" s="101">
        <v>1.3893879531180162</v>
      </c>
      <c r="X256" s="101">
        <v>67.5</v>
      </c>
    </row>
    <row r="257" spans="1:24" s="101" customFormat="1" ht="12.75" hidden="1">
      <c r="A257" s="101">
        <v>1943</v>
      </c>
      <c r="B257" s="101">
        <v>134.47999572753906</v>
      </c>
      <c r="C257" s="101">
        <v>128.47999572753906</v>
      </c>
      <c r="D257" s="101">
        <v>9.471916198730469</v>
      </c>
      <c r="E257" s="101">
        <v>9.98926067352295</v>
      </c>
      <c r="F257" s="101">
        <v>25.97837518600503</v>
      </c>
      <c r="G257" s="101" t="s">
        <v>56</v>
      </c>
      <c r="H257" s="101">
        <v>-1.6701337672778038</v>
      </c>
      <c r="I257" s="101">
        <v>65.30986196026126</v>
      </c>
      <c r="J257" s="101" t="s">
        <v>62</v>
      </c>
      <c r="K257" s="101">
        <v>1.2766583014195538</v>
      </c>
      <c r="L257" s="101">
        <v>0.7184680400016381</v>
      </c>
      <c r="M257" s="101">
        <v>0.3022318837651716</v>
      </c>
      <c r="N257" s="101">
        <v>0.08001810067726459</v>
      </c>
      <c r="O257" s="101">
        <v>0.05127307025856769</v>
      </c>
      <c r="P257" s="101">
        <v>0.020610523184193708</v>
      </c>
      <c r="Q257" s="101">
        <v>0.00624109265147063</v>
      </c>
      <c r="R257" s="101">
        <v>0.0012316796599655569</v>
      </c>
      <c r="S257" s="101">
        <v>0.0006726835603562169</v>
      </c>
      <c r="T257" s="101">
        <v>0.00030325850475015534</v>
      </c>
      <c r="U257" s="101">
        <v>0.0001365073324152753</v>
      </c>
      <c r="V257" s="101">
        <v>4.5723419700646317E-05</v>
      </c>
      <c r="W257" s="101">
        <v>4.1946617197738855E-05</v>
      </c>
      <c r="X257" s="101">
        <v>67.5</v>
      </c>
    </row>
    <row r="258" spans="1:24" s="101" customFormat="1" ht="12.75" hidden="1">
      <c r="A258" s="101">
        <v>1944</v>
      </c>
      <c r="B258" s="101">
        <v>155.94000244140625</v>
      </c>
      <c r="C258" s="101">
        <v>165.33999633789062</v>
      </c>
      <c r="D258" s="101">
        <v>8.707719802856445</v>
      </c>
      <c r="E258" s="101">
        <v>9.282018661499023</v>
      </c>
      <c r="F258" s="101">
        <v>29.181815055017754</v>
      </c>
      <c r="G258" s="101" t="s">
        <v>57</v>
      </c>
      <c r="H258" s="101">
        <v>-8.566321968192156</v>
      </c>
      <c r="I258" s="101">
        <v>79.8736804732141</v>
      </c>
      <c r="J258" s="101" t="s">
        <v>60</v>
      </c>
      <c r="K258" s="101">
        <v>0.3509635918427652</v>
      </c>
      <c r="L258" s="101">
        <v>-0.0039086630096680395</v>
      </c>
      <c r="M258" s="101">
        <v>-0.079777688503745</v>
      </c>
      <c r="N258" s="101">
        <v>-0.000827338588668705</v>
      </c>
      <c r="O258" s="101">
        <v>0.014626343599646903</v>
      </c>
      <c r="P258" s="101">
        <v>-0.00044735799283801336</v>
      </c>
      <c r="Q258" s="101">
        <v>-0.0014888556030982609</v>
      </c>
      <c r="R258" s="101">
        <v>-6.652806930946263E-05</v>
      </c>
      <c r="S258" s="101">
        <v>0.00023498781298134243</v>
      </c>
      <c r="T258" s="101">
        <v>-3.186304901389281E-05</v>
      </c>
      <c r="U258" s="101">
        <v>-2.1939690224980782E-05</v>
      </c>
      <c r="V258" s="101">
        <v>-5.245763385791676E-06</v>
      </c>
      <c r="W258" s="101">
        <v>1.5947379275271066E-05</v>
      </c>
      <c r="X258" s="101">
        <v>67.5</v>
      </c>
    </row>
    <row r="259" spans="1:24" s="101" customFormat="1" ht="12.75" hidden="1">
      <c r="A259" s="101">
        <v>1941</v>
      </c>
      <c r="B259" s="101">
        <v>109.0199966430664</v>
      </c>
      <c r="C259" s="101">
        <v>119.22000122070312</v>
      </c>
      <c r="D259" s="101">
        <v>8.713560104370117</v>
      </c>
      <c r="E259" s="101">
        <v>9.325322151184082</v>
      </c>
      <c r="F259" s="101">
        <v>26.30102772905145</v>
      </c>
      <c r="G259" s="101" t="s">
        <v>58</v>
      </c>
      <c r="H259" s="101">
        <v>30.27879340710396</v>
      </c>
      <c r="I259" s="101">
        <v>71.79879005017037</v>
      </c>
      <c r="J259" s="101" t="s">
        <v>61</v>
      </c>
      <c r="K259" s="101">
        <v>1.227469338022048</v>
      </c>
      <c r="L259" s="101">
        <v>-0.7184574078240632</v>
      </c>
      <c r="M259" s="101">
        <v>0.29151266178545937</v>
      </c>
      <c r="N259" s="101">
        <v>-0.08001382347355081</v>
      </c>
      <c r="O259" s="101">
        <v>0.04914262718501206</v>
      </c>
      <c r="P259" s="101">
        <v>-0.020605667588128037</v>
      </c>
      <c r="Q259" s="101">
        <v>0.006060903107405992</v>
      </c>
      <c r="R259" s="101">
        <v>-0.001229881620631362</v>
      </c>
      <c r="S259" s="101">
        <v>0.0006303046089977145</v>
      </c>
      <c r="T259" s="101">
        <v>-0.0003015799509430928</v>
      </c>
      <c r="U259" s="101">
        <v>0.00013473270499758533</v>
      </c>
      <c r="V259" s="101">
        <v>-4.542150455039704E-05</v>
      </c>
      <c r="W259" s="101">
        <v>3.879690436857425E-05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17.812004608942367</v>
      </c>
      <c r="G260" s="102"/>
      <c r="H260" s="102"/>
      <c r="I260" s="115"/>
      <c r="J260" s="115" t="s">
        <v>158</v>
      </c>
      <c r="K260" s="102">
        <f>AVERAGE(K258,K253,K248,K243,K238,K233)</f>
        <v>0.541671762839138</v>
      </c>
      <c r="L260" s="102">
        <f>AVERAGE(L258,L253,L248,L243,L238,L233)</f>
        <v>-0.0017607401421677325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29.181815055017754</v>
      </c>
      <c r="G261" s="102"/>
      <c r="H261" s="102"/>
      <c r="I261" s="115"/>
      <c r="J261" s="115" t="s">
        <v>159</v>
      </c>
      <c r="K261" s="102">
        <f>AVERAGE(K259,K254,K249,K244,K239,K234)</f>
        <v>0.9483588065635485</v>
      </c>
      <c r="L261" s="102">
        <f>AVERAGE(L259,L254,L249,L244,L239,L234)</f>
        <v>-0.3237087815978214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0.3385448517744612</v>
      </c>
      <c r="L262" s="102">
        <f>ABS(L260/$H$33)</f>
        <v>0.004890944839354813</v>
      </c>
      <c r="M262" s="115" t="s">
        <v>111</v>
      </c>
      <c r="N262" s="102">
        <f>K262+L262+L263+K263</f>
        <v>1.0845940161144705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0.5388402310020162</v>
      </c>
      <c r="L263" s="102">
        <f>ABS(L261/$H$34)</f>
        <v>0.20231798849863836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2005-01-14T10:49:11Z</dcterms:modified>
  <cp:category/>
  <cp:version/>
  <cp:contentType/>
  <cp:contentStatus/>
</cp:coreProperties>
</file>