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<sst xmlns="http://schemas.openxmlformats.org/spreadsheetml/2006/main" count="711" uniqueCount="166">
  <si>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</si>
  <si>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</si>
  <si>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</si>
  <si>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</si>
  <si>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</si>
  <si>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</si>
  <si>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</si>
  <si>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</si>
  <si>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</si>
  <si>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</si>
  <si>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</si>
  <si>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</si>
  <si>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</si>
  <si>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</si>
  <si>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</si>
  <si>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</si>
  <si>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</si>
  <si>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</si>
  <si>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</si>
  <si>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</si>
  <si>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</si>
  <si>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</si>
  <si>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</si>
  <si>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</si>
  <si>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</si>
  <si>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</si>
  <si>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</si>
  <si>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</si>
  <si>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</si>
  <si>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</si>
  <si>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</si>
  <si>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</si>
  <si>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</si>
  <si>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</si>
  <si>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</si>
  <si>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</si>
  <si>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</si>
  <si>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</si>
  <si>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</si>
  <si>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</si>
  <si>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</si>
  <si>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</si>
  <si>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</si>
  <si>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</si>
  <si>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</si>
  <si>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</si>
  <si>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</si>
  <si>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</si>
  <si>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</si>
  <si>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</si>
  <si>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</si>
  <si>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</si>
  <si>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</si>
  <si>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</si>
  <si>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</si>
  <si>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</si>
  <si>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</si>
  <si>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</si>
  <si>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</si>
  <si>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</si>
  <si>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</si>
  <si>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</si>
  <si>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</si>
  <si>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</si>
  <si>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</si>
  <si>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</si>
  <si>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</si>
  <si>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</si>
  <si>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</si>
  <si>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</si>
  <si>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</si>
  <si>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</si>
  <si>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</si>
  <si>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</si>
  <si>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</si>
  <si>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</si>
  <si>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</si>
  <si>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</si>
  <si>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</si>
  <si>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</si>
  <si>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</si>
  <si>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</si>
  <si>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</si>
  <si>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</si>
  <si>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</si>
  <si>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</si>
  <si>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</si>
  <si>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</si>
  <si>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</si>
  <si>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</si>
  <si>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</si>
  <si>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</si>
  <si>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</si>
  <si>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</si>
  <si>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</si>
  <si>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</si>
  <si>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</si>
  <si>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</si>
  <si>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</si>
  <si>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</si>
  <si>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</si>
  <si>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</si>
  <si>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</si>
  <si>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</si>
  <si>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</si>
  <si>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</si>
  <si>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</si>
  <si>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</si>
  <si>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</si>
  <si>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</si>
  <si>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</si>
  <si>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</si>
  <si>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</si>
  <si>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</si>
  <si>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</si>
  <si>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</si>
  <si>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</si>
  <si>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</si>
  <si>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</si>
  <si>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</si>
  <si>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</si>
  <si>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</si>
  <si>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</si>
  <si>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</si>
  <si>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</si>
  <si>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</si>
  <si>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</si>
  <si>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</si>
  <si>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</si>
  <si>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</si>
  <si>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</si>
  <si>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</si>
  <si>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</si>
  <si>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</si>
  <si>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</si>
  <si>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</si>
  <si>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</si>
  <si>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</si>
  <si>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</si>
  <si>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</si>
  <si>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</si>
  <si>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</si>
  <si>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</si>
  <si>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</si>
  <si>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</si>
  <si>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</si>
  <si>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</si>
  <si>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</si>
  <si>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</si>
  <si>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</si>
  <si>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</si>
  <si>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</si>
  <si>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</si>
  <si>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</si>
  <si>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</si>
  <si>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</si>
  <si>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</si>
  <si>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</si>
  <si>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</si>
  <si>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</si>
  <si>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</si>
  <si>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</si>
  <si>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</si>
  <si>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</si>
  <si>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 xml:space="preserve">AP 463 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</si>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</sst>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97.14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92.66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83.81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16.047941964380563</v>
      </c>
      <c r="C41" s="2">
        <f aca="true" t="shared" si="0" ref="C41:C55">($B$41*H41+$B$42*J41+$B$43*L41+$B$44*N41+$B$45*P41+$B$46*R41+$B$47*T41+$B$48*V41)/100</f>
        <v>1.3068381442051985E-08</v>
      </c>
      <c r="D41" s="2">
        <f aca="true" t="shared" si="1" ref="D41:D55">($B$41*I41+$B$42*K41+$B$43*M41+$B$44*O41+$B$45*Q41+$B$46*S41+$B$47*U41+$B$48*W41)/100</f>
        <v>-6.688621850297697E-08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6.722137509934164</v>
      </c>
      <c r="C42" s="2">
        <f t="shared" si="0"/>
        <v>-1.1918824487811785E-10</v>
      </c>
      <c r="D42" s="2">
        <f t="shared" si="1"/>
        <v>-4.442465177180244E-08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-4.896384079807348</v>
      </c>
      <c r="C43" s="2">
        <f t="shared" si="0"/>
        <v>-0.161677142696897</v>
      </c>
      <c r="D43" s="2">
        <f t="shared" si="1"/>
        <v>-0.8049418284702361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2.600037389734169</v>
      </c>
      <c r="C44" s="2">
        <f t="shared" si="0"/>
        <v>-0.00019354810853571623</v>
      </c>
      <c r="D44" s="2">
        <f t="shared" si="1"/>
        <v>-0.03577343538706045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16.047941964380563</v>
      </c>
      <c r="C45" s="2">
        <f t="shared" si="0"/>
        <v>0.03610680069994152</v>
      </c>
      <c r="D45" s="2">
        <f t="shared" si="1"/>
        <v>-0.1909819505864746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6.722137509934164</v>
      </c>
      <c r="C46" s="2">
        <f t="shared" si="0"/>
        <v>-0.0008273047760514927</v>
      </c>
      <c r="D46" s="2">
        <f t="shared" si="1"/>
        <v>-0.08000217684982928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-4.896384079807348</v>
      </c>
      <c r="C47" s="2">
        <f t="shared" si="0"/>
        <v>-0.006841533349502115</v>
      </c>
      <c r="D47" s="2">
        <f t="shared" si="1"/>
        <v>-0.03225604922459589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2.600037389734169</v>
      </c>
      <c r="C48" s="2">
        <f t="shared" si="0"/>
        <v>-2.2166619806516537E-05</v>
      </c>
      <c r="D48" s="2">
        <f t="shared" si="1"/>
        <v>-0.0010261449242210984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0.0006418622852111928</v>
      </c>
      <c r="D49" s="2">
        <f t="shared" si="1"/>
        <v>-0.0039620889444738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-6.650784348091156E-05</v>
      </c>
      <c r="D50" s="2">
        <f t="shared" si="1"/>
        <v>-0.0012297465488430737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-0.00011811635511300414</v>
      </c>
      <c r="D51" s="2">
        <f t="shared" si="1"/>
        <v>-0.0004161862161475828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-1.5838371573761112E-06</v>
      </c>
      <c r="D52" s="2">
        <f t="shared" si="1"/>
        <v>-1.5040288856599201E-05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7.115126248936123E-06</v>
      </c>
      <c r="D53" s="2">
        <f t="shared" si="1"/>
        <v>-8.750724286220077E-05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-5.250174439000001E-06</v>
      </c>
      <c r="D54" s="2">
        <f t="shared" si="1"/>
        <v>-4.53970335710704E-05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-8.221731409053584E-06</v>
      </c>
      <c r="D55" s="2">
        <f t="shared" si="1"/>
        <v>-2.5690147258851404E-05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1970</v>
      </c>
      <c r="B3" s="31">
        <v>116.38333333333334</v>
      </c>
      <c r="C3" s="31">
        <v>136.33333333333334</v>
      </c>
      <c r="D3" s="31">
        <v>8.914642170626548</v>
      </c>
      <c r="E3" s="31">
        <v>9.029798798408995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1969</v>
      </c>
      <c r="B4" s="36">
        <v>102.42333333333333</v>
      </c>
      <c r="C4" s="36">
        <v>97.14</v>
      </c>
      <c r="D4" s="36">
        <v>9.337862464106141</v>
      </c>
      <c r="E4" s="36">
        <v>9.756403255260864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1971</v>
      </c>
      <c r="B5" s="41">
        <v>83.81333333333333</v>
      </c>
      <c r="C5" s="41">
        <v>92.66333333333334</v>
      </c>
      <c r="D5" s="41">
        <v>9.70115078722979</v>
      </c>
      <c r="E5" s="41">
        <v>9.857029108819217</v>
      </c>
      <c r="F5" s="37" t="s">
        <v>71</v>
      </c>
      <c r="I5" s="42">
        <v>2974</v>
      </c>
    </row>
    <row r="6" spans="1:6" s="33" customFormat="1" ht="13.5" thickBot="1">
      <c r="A6" s="43">
        <v>1972</v>
      </c>
      <c r="B6" s="44">
        <v>105.05666666666667</v>
      </c>
      <c r="C6" s="44">
        <v>118.40666666666668</v>
      </c>
      <c r="D6" s="44">
        <v>9.076896095821697</v>
      </c>
      <c r="E6" s="44">
        <v>9.501694932717527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3291</v>
      </c>
      <c r="K15" s="42">
        <v>2969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16.047941964380563</v>
      </c>
      <c r="C19" s="62">
        <v>50.971275297713895</v>
      </c>
      <c r="D19" s="63">
        <v>20.014898459901676</v>
      </c>
      <c r="K19" s="64" t="s">
        <v>93</v>
      </c>
    </row>
    <row r="20" spans="1:11" ht="12.75">
      <c r="A20" s="61" t="s">
        <v>57</v>
      </c>
      <c r="B20" s="62">
        <v>6.722137509934164</v>
      </c>
      <c r="C20" s="62">
        <v>23.035470843267497</v>
      </c>
      <c r="D20" s="63">
        <v>9.404609529184643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-4.896384079807348</v>
      </c>
      <c r="C21" s="62">
        <v>32.66028258685933</v>
      </c>
      <c r="D21" s="63">
        <v>12.464923901753734</v>
      </c>
      <c r="F21" s="39" t="s">
        <v>96</v>
      </c>
    </row>
    <row r="22" spans="1:11" ht="16.5" thickBot="1">
      <c r="A22" s="67" t="s">
        <v>59</v>
      </c>
      <c r="B22" s="68">
        <v>2.600037389734169</v>
      </c>
      <c r="C22" s="68">
        <v>51.48337072306751</v>
      </c>
      <c r="D22" s="69">
        <v>19.288410264909484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8.045034434595653</v>
      </c>
      <c r="I23" s="42">
        <v>3309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-0.161677142696897</v>
      </c>
      <c r="C27" s="78">
        <v>-0.00019354810853571623</v>
      </c>
      <c r="D27" s="78">
        <v>0.03610680069994152</v>
      </c>
      <c r="E27" s="78">
        <v>-0.0008273047760514927</v>
      </c>
      <c r="F27" s="78">
        <v>-0.006841533349502115</v>
      </c>
      <c r="G27" s="78">
        <v>-2.2166619806516537E-05</v>
      </c>
      <c r="H27" s="78">
        <v>0.0006418622852111928</v>
      </c>
      <c r="I27" s="79">
        <v>-6.650784348091156E-05</v>
      </c>
    </row>
    <row r="28" spans="1:9" ht="13.5" thickBot="1">
      <c r="A28" s="80" t="s">
        <v>61</v>
      </c>
      <c r="B28" s="81">
        <v>-0.8049418284702361</v>
      </c>
      <c r="C28" s="81">
        <v>-0.03577343538706045</v>
      </c>
      <c r="D28" s="81">
        <v>-0.1909819505864746</v>
      </c>
      <c r="E28" s="81">
        <v>-0.08000217684982928</v>
      </c>
      <c r="F28" s="81">
        <v>-0.03225604922459589</v>
      </c>
      <c r="G28" s="81">
        <v>-0.0010261449242210984</v>
      </c>
      <c r="H28" s="81">
        <v>-0.0039620889444738</v>
      </c>
      <c r="I28" s="82">
        <v>-0.0012297465488430737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1970</v>
      </c>
      <c r="B39" s="89">
        <v>116.38333333333334</v>
      </c>
      <c r="C39" s="89">
        <v>136.33333333333334</v>
      </c>
      <c r="D39" s="89">
        <v>8.914642170626548</v>
      </c>
      <c r="E39" s="89">
        <v>9.029798798408995</v>
      </c>
      <c r="F39" s="90">
        <f>I39*D39/(23678+B39)*1000</f>
        <v>19.288410264909484</v>
      </c>
      <c r="G39" s="91" t="s">
        <v>59</v>
      </c>
      <c r="H39" s="92">
        <f>I39-B39+X39</f>
        <v>2.600037389734169</v>
      </c>
      <c r="I39" s="92">
        <f>(B39+C42-2*X39)*(23678+B39)*E42/((23678+C42)*D39+E42*(23678+B39))</f>
        <v>51.48337072306751</v>
      </c>
      <c r="J39" s="39" t="s">
        <v>73</v>
      </c>
      <c r="K39" s="39">
        <f>(K40*K40+L40*L40+M40*M40+N40*N40+O40*O40+P40*P40+Q40*Q40+R40*R40+S40*S40+T40*T40+U40*U40+V40*V40+W40*W40)</f>
        <v>0.720635598578524</v>
      </c>
      <c r="M39" s="39" t="s">
        <v>68</v>
      </c>
      <c r="N39" s="39">
        <f>(K44*K44+L44*L44+M44*M44+N44*N44+O44*O44+P44*P44+Q44*Q44+R44*R44+S44*S44+T44*T44+U44*U44+V44*V44+W44*W44)</f>
        <v>0.38104894650014215</v>
      </c>
      <c r="X39" s="28">
        <f>(1-$H$2)*1000</f>
        <v>67.5</v>
      </c>
    </row>
    <row r="40" spans="1:24" ht="12.75">
      <c r="A40" s="86">
        <v>1969</v>
      </c>
      <c r="B40" s="89">
        <v>102.42333333333333</v>
      </c>
      <c r="C40" s="89">
        <v>97.14</v>
      </c>
      <c r="D40" s="89">
        <v>9.337862464106141</v>
      </c>
      <c r="E40" s="89">
        <v>9.756403255260864</v>
      </c>
      <c r="F40" s="90">
        <f>I40*D40/(23678+B40)*1000</f>
        <v>20.014898459901676</v>
      </c>
      <c r="G40" s="91" t="s">
        <v>56</v>
      </c>
      <c r="H40" s="92">
        <f>I40-B40+X40</f>
        <v>16.047941964380563</v>
      </c>
      <c r="I40" s="92">
        <f>(B40+C39-2*X40)*(23678+B40)*E39/((23678+C39)*D40+E39*(23678+B40))</f>
        <v>50.971275297713895</v>
      </c>
      <c r="J40" s="39" t="s">
        <v>62</v>
      </c>
      <c r="K40" s="73">
        <f aca="true" t="shared" si="0" ref="K40:W40">SQRT(K41*K41+K42*K42)</f>
        <v>0.8210181762248872</v>
      </c>
      <c r="L40" s="73">
        <f t="shared" si="0"/>
        <v>0.0357739589682566</v>
      </c>
      <c r="M40" s="73">
        <f t="shared" si="0"/>
        <v>0.19436513706578123</v>
      </c>
      <c r="N40" s="73">
        <f t="shared" si="0"/>
        <v>0.08000645432653442</v>
      </c>
      <c r="O40" s="73">
        <f t="shared" si="0"/>
        <v>0.03297361506040705</v>
      </c>
      <c r="P40" s="73">
        <f t="shared" si="0"/>
        <v>0.0010263843161985526</v>
      </c>
      <c r="Q40" s="73">
        <f t="shared" si="0"/>
        <v>0.004013743389542741</v>
      </c>
      <c r="R40" s="73">
        <f t="shared" si="0"/>
        <v>0.0012315436929463493</v>
      </c>
      <c r="S40" s="73">
        <f t="shared" si="0"/>
        <v>0.0004326227454219482</v>
      </c>
      <c r="T40" s="73">
        <f t="shared" si="0"/>
        <v>1.5123452946699288E-05</v>
      </c>
      <c r="U40" s="73">
        <f t="shared" si="0"/>
        <v>8.779602824093177E-05</v>
      </c>
      <c r="V40" s="73">
        <f t="shared" si="0"/>
        <v>4.569961694251739E-05</v>
      </c>
      <c r="W40" s="73">
        <f t="shared" si="0"/>
        <v>2.6973700775831418E-05</v>
      </c>
      <c r="X40" s="28">
        <f>(1-$H$2)*1000</f>
        <v>67.5</v>
      </c>
    </row>
    <row r="41" spans="1:24" ht="12.75">
      <c r="A41" s="86">
        <v>1971</v>
      </c>
      <c r="B41" s="89">
        <v>83.81333333333333</v>
      </c>
      <c r="C41" s="89">
        <v>92.66333333333334</v>
      </c>
      <c r="D41" s="89">
        <v>9.70115078722979</v>
      </c>
      <c r="E41" s="89">
        <v>9.857029108819217</v>
      </c>
      <c r="F41" s="90">
        <f>I41*D41/(23678+B41)*1000</f>
        <v>9.404609529184643</v>
      </c>
      <c r="G41" s="91" t="s">
        <v>57</v>
      </c>
      <c r="H41" s="92">
        <f>I41-B41+X41</f>
        <v>6.722137509934164</v>
      </c>
      <c r="I41" s="92">
        <f>(B41+C40-2*X41)*(23678+B41)*E40/((23678+C40)*D41+E40*(23678+B41))</f>
        <v>23.035470843267497</v>
      </c>
      <c r="J41" s="39" t="s">
        <v>60</v>
      </c>
      <c r="K41" s="73">
        <f>'calcul config'!C43</f>
        <v>-0.161677142696897</v>
      </c>
      <c r="L41" s="73">
        <f>'calcul config'!C44</f>
        <v>-0.00019354810853571623</v>
      </c>
      <c r="M41" s="73">
        <f>'calcul config'!C45</f>
        <v>0.03610680069994152</v>
      </c>
      <c r="N41" s="73">
        <f>'calcul config'!C46</f>
        <v>-0.0008273047760514927</v>
      </c>
      <c r="O41" s="73">
        <f>'calcul config'!C47</f>
        <v>-0.006841533349502115</v>
      </c>
      <c r="P41" s="73">
        <f>'calcul config'!C48</f>
        <v>-2.2166619806516537E-05</v>
      </c>
      <c r="Q41" s="73">
        <f>'calcul config'!C49</f>
        <v>0.0006418622852111928</v>
      </c>
      <c r="R41" s="73">
        <f>'calcul config'!C50</f>
        <v>-6.650784348091156E-05</v>
      </c>
      <c r="S41" s="73">
        <f>'calcul config'!C51</f>
        <v>-0.00011811635511300414</v>
      </c>
      <c r="T41" s="73">
        <f>'calcul config'!C52</f>
        <v>-1.5838371573761112E-06</v>
      </c>
      <c r="U41" s="73">
        <f>'calcul config'!C53</f>
        <v>7.115126248936123E-06</v>
      </c>
      <c r="V41" s="73">
        <f>'calcul config'!C54</f>
        <v>-5.250174439000001E-06</v>
      </c>
      <c r="W41" s="73">
        <f>'calcul config'!C55</f>
        <v>-8.221731409053584E-06</v>
      </c>
      <c r="X41" s="28">
        <f>(1-$H$2)*1000</f>
        <v>67.5</v>
      </c>
    </row>
    <row r="42" spans="1:24" ht="12.75">
      <c r="A42" s="86">
        <v>1972</v>
      </c>
      <c r="B42" s="89">
        <v>105.05666666666667</v>
      </c>
      <c r="C42" s="89">
        <v>118.40666666666668</v>
      </c>
      <c r="D42" s="89">
        <v>9.076896095821697</v>
      </c>
      <c r="E42" s="89">
        <v>9.501694932717527</v>
      </c>
      <c r="F42" s="90">
        <f>I42*D42/(23678+B42)*1000</f>
        <v>12.464923901753734</v>
      </c>
      <c r="G42" s="91" t="s">
        <v>58</v>
      </c>
      <c r="H42" s="92">
        <f>I42-B42+X42</f>
        <v>-4.896384079807348</v>
      </c>
      <c r="I42" s="92">
        <f>(B42+C41-2*X42)*(23678+B42)*E41/((23678+C41)*D42+E41*(23678+B42))</f>
        <v>32.66028258685933</v>
      </c>
      <c r="J42" s="39" t="s">
        <v>61</v>
      </c>
      <c r="K42" s="73">
        <f>'calcul config'!D43</f>
        <v>-0.8049418284702361</v>
      </c>
      <c r="L42" s="73">
        <f>'calcul config'!D44</f>
        <v>-0.03577343538706045</v>
      </c>
      <c r="M42" s="73">
        <f>'calcul config'!D45</f>
        <v>-0.1909819505864746</v>
      </c>
      <c r="N42" s="73">
        <f>'calcul config'!D46</f>
        <v>-0.08000217684982928</v>
      </c>
      <c r="O42" s="73">
        <f>'calcul config'!D47</f>
        <v>-0.03225604922459589</v>
      </c>
      <c r="P42" s="73">
        <f>'calcul config'!D48</f>
        <v>-0.0010261449242210984</v>
      </c>
      <c r="Q42" s="73">
        <f>'calcul config'!D49</f>
        <v>-0.0039620889444738</v>
      </c>
      <c r="R42" s="73">
        <f>'calcul config'!D50</f>
        <v>-0.0012297465488430737</v>
      </c>
      <c r="S42" s="73">
        <f>'calcul config'!D51</f>
        <v>-0.0004161862161475828</v>
      </c>
      <c r="T42" s="73">
        <f>'calcul config'!D52</f>
        <v>-1.5040288856599201E-05</v>
      </c>
      <c r="U42" s="73">
        <f>'calcul config'!D53</f>
        <v>-8.750724286220077E-05</v>
      </c>
      <c r="V42" s="73">
        <f>'calcul config'!D54</f>
        <v>-4.53970335710704E-05</v>
      </c>
      <c r="W42" s="73">
        <f>'calcul config'!D55</f>
        <v>-2.5690147258851404E-05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0.5473454508165915</v>
      </c>
      <c r="L44" s="73">
        <f>L40/(L43*1.5)</f>
        <v>0.03407043711262534</v>
      </c>
      <c r="M44" s="73">
        <f aca="true" t="shared" si="1" ref="M44:W44">M40/(M43*1.5)</f>
        <v>0.2159612634064236</v>
      </c>
      <c r="N44" s="73">
        <f t="shared" si="1"/>
        <v>0.10667527243537922</v>
      </c>
      <c r="O44" s="73">
        <f t="shared" si="1"/>
        <v>0.1465494002684758</v>
      </c>
      <c r="P44" s="73">
        <f t="shared" si="1"/>
        <v>0.006842562107990349</v>
      </c>
      <c r="Q44" s="73">
        <f t="shared" si="1"/>
        <v>0.02675828926361827</v>
      </c>
      <c r="R44" s="73">
        <f t="shared" si="1"/>
        <v>0.0027367637621029985</v>
      </c>
      <c r="S44" s="73">
        <f t="shared" si="1"/>
        <v>0.005768303272292642</v>
      </c>
      <c r="T44" s="73">
        <f t="shared" si="1"/>
        <v>0.00020164603928932382</v>
      </c>
      <c r="U44" s="73">
        <f t="shared" si="1"/>
        <v>0.00117061370987909</v>
      </c>
      <c r="V44" s="73">
        <f t="shared" si="1"/>
        <v>0.0006093282259002318</v>
      </c>
      <c r="W44" s="73">
        <f t="shared" si="1"/>
        <v>0.0003596493436777522</v>
      </c>
      <c r="X44" s="73"/>
      <c r="Y44" s="73"/>
    </row>
    <row r="45" s="101" customFormat="1" ht="12.75"/>
    <row r="46" spans="1:24" s="101" customFormat="1" ht="12.75">
      <c r="A46" s="101">
        <v>1971</v>
      </c>
      <c r="B46" s="101">
        <v>81.5</v>
      </c>
      <c r="C46" s="101">
        <v>96.6</v>
      </c>
      <c r="D46" s="101">
        <v>9.494409381111836</v>
      </c>
      <c r="E46" s="101">
        <v>9.699324833370184</v>
      </c>
      <c r="F46" s="101">
        <v>13.573854422763953</v>
      </c>
      <c r="G46" s="101" t="s">
        <v>59</v>
      </c>
      <c r="H46" s="101">
        <v>19.96819972806913</v>
      </c>
      <c r="I46" s="101">
        <v>33.96819972806913</v>
      </c>
      <c r="J46" s="101" t="s">
        <v>73</v>
      </c>
      <c r="K46" s="101">
        <v>1.7624158478881666</v>
      </c>
      <c r="M46" s="101" t="s">
        <v>68</v>
      </c>
      <c r="N46" s="101">
        <v>0.9224731349509204</v>
      </c>
      <c r="X46" s="101">
        <v>67.5</v>
      </c>
    </row>
    <row r="47" spans="1:24" s="101" customFormat="1" ht="12.75">
      <c r="A47" s="101">
        <v>1969</v>
      </c>
      <c r="B47" s="101">
        <v>110.91999816894531</v>
      </c>
      <c r="C47" s="101">
        <v>105.72000122070312</v>
      </c>
      <c r="D47" s="101">
        <v>9.115882873535156</v>
      </c>
      <c r="E47" s="101">
        <v>9.504761695861816</v>
      </c>
      <c r="F47" s="101">
        <v>14.329827473077215</v>
      </c>
      <c r="G47" s="101" t="s">
        <v>56</v>
      </c>
      <c r="H47" s="101">
        <v>-6.0247042545996266</v>
      </c>
      <c r="I47" s="101">
        <v>37.395293914345686</v>
      </c>
      <c r="J47" s="101" t="s">
        <v>62</v>
      </c>
      <c r="K47" s="101">
        <v>1.2828036701973853</v>
      </c>
      <c r="L47" s="101">
        <v>0.1382656070255281</v>
      </c>
      <c r="M47" s="101">
        <v>0.3036867163070033</v>
      </c>
      <c r="N47" s="101">
        <v>0.052698421812809905</v>
      </c>
      <c r="O47" s="101">
        <v>0.05151960213324893</v>
      </c>
      <c r="P47" s="101">
        <v>0.003966393611255357</v>
      </c>
      <c r="Q47" s="101">
        <v>0.00627110385191082</v>
      </c>
      <c r="R47" s="101">
        <v>0.0008111592178984764</v>
      </c>
      <c r="S47" s="101">
        <v>0.0006759413280145062</v>
      </c>
      <c r="T47" s="101">
        <v>5.8398210381710377E-05</v>
      </c>
      <c r="U47" s="101">
        <v>0.00013715533412923914</v>
      </c>
      <c r="V47" s="101">
        <v>3.0116353437771947E-05</v>
      </c>
      <c r="W47" s="101">
        <v>4.214972982840258E-05</v>
      </c>
      <c r="X47" s="101">
        <v>67.5</v>
      </c>
    </row>
    <row r="48" spans="1:24" s="101" customFormat="1" ht="12.75">
      <c r="A48" s="101">
        <v>1970</v>
      </c>
      <c r="B48" s="101">
        <v>128.66000366210938</v>
      </c>
      <c r="C48" s="101">
        <v>131.36000061035156</v>
      </c>
      <c r="D48" s="101">
        <v>8.855892181396484</v>
      </c>
      <c r="E48" s="101">
        <v>9.054976463317871</v>
      </c>
      <c r="F48" s="101">
        <v>19.14643175559285</v>
      </c>
      <c r="G48" s="101" t="s">
        <v>57</v>
      </c>
      <c r="H48" s="101">
        <v>-9.690023929718208</v>
      </c>
      <c r="I48" s="101">
        <v>51.46997973239117</v>
      </c>
      <c r="J48" s="101" t="s">
        <v>60</v>
      </c>
      <c r="K48" s="101">
        <v>1.1429919271652156</v>
      </c>
      <c r="L48" s="101">
        <v>0.0007528579436966283</v>
      </c>
      <c r="M48" s="101">
        <v>-0.26900317631545645</v>
      </c>
      <c r="N48" s="101">
        <v>-0.0005446744333135279</v>
      </c>
      <c r="O48" s="101">
        <v>0.046154065295717014</v>
      </c>
      <c r="P48" s="101">
        <v>8.589048473789131E-05</v>
      </c>
      <c r="Q48" s="101">
        <v>-0.00547659585233406</v>
      </c>
      <c r="R48" s="101">
        <v>-4.376697403817918E-05</v>
      </c>
      <c r="S48" s="101">
        <v>0.0006244380518110346</v>
      </c>
      <c r="T48" s="101">
        <v>6.1029445509919235E-06</v>
      </c>
      <c r="U48" s="101">
        <v>-0.00011410734513569274</v>
      </c>
      <c r="V48" s="101">
        <v>-3.4421597841196164E-06</v>
      </c>
      <c r="W48" s="101">
        <v>3.94516410968107E-05</v>
      </c>
      <c r="X48" s="101">
        <v>67.5</v>
      </c>
    </row>
    <row r="49" spans="1:24" s="101" customFormat="1" ht="12.75">
      <c r="A49" s="101">
        <v>1972</v>
      </c>
      <c r="B49" s="101">
        <v>113.58000183105469</v>
      </c>
      <c r="C49" s="101">
        <v>121.77999877929688</v>
      </c>
      <c r="D49" s="101">
        <v>8.93625259399414</v>
      </c>
      <c r="E49" s="101">
        <v>9.415266990661621</v>
      </c>
      <c r="F49" s="101">
        <v>20.775582460119317</v>
      </c>
      <c r="G49" s="101" t="s">
        <v>58</v>
      </c>
      <c r="H49" s="101">
        <v>9.232213998292409</v>
      </c>
      <c r="I49" s="101">
        <v>55.312215829347096</v>
      </c>
      <c r="J49" s="101" t="s">
        <v>61</v>
      </c>
      <c r="K49" s="101">
        <v>0.58236990882688</v>
      </c>
      <c r="L49" s="101">
        <v>0.13826355734991913</v>
      </c>
      <c r="M49" s="101">
        <v>0.14093584637531265</v>
      </c>
      <c r="N49" s="101">
        <v>-0.052695606945195476</v>
      </c>
      <c r="O49" s="101">
        <v>0.022892611485956737</v>
      </c>
      <c r="P49" s="101">
        <v>0.003965463542139658</v>
      </c>
      <c r="Q49" s="101">
        <v>0.0030551008807645106</v>
      </c>
      <c r="R49" s="101">
        <v>-0.0008099776100394438</v>
      </c>
      <c r="S49" s="101">
        <v>0.0002587929642947311</v>
      </c>
      <c r="T49" s="101">
        <v>5.807843871518951E-05</v>
      </c>
      <c r="U49" s="101">
        <v>7.6099273755977E-05</v>
      </c>
      <c r="V49" s="101">
        <v>-2.9918995310828666E-05</v>
      </c>
      <c r="W49" s="101">
        <v>1.4838050389986116E-05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1971</v>
      </c>
      <c r="B56" s="116">
        <v>81.84</v>
      </c>
      <c r="C56" s="116">
        <v>97.24</v>
      </c>
      <c r="D56" s="116">
        <v>9.774394505019693</v>
      </c>
      <c r="E56" s="116">
        <v>9.728068481156834</v>
      </c>
      <c r="F56" s="116">
        <v>10.006844010875003</v>
      </c>
      <c r="G56" s="116" t="s">
        <v>59</v>
      </c>
      <c r="H56" s="116">
        <v>9.984884010078048</v>
      </c>
      <c r="I56" s="116">
        <v>24.324884010078055</v>
      </c>
      <c r="J56" s="116" t="s">
        <v>73</v>
      </c>
      <c r="K56" s="116">
        <v>0.6642172074811721</v>
      </c>
      <c r="M56" s="116" t="s">
        <v>68</v>
      </c>
      <c r="N56" s="116">
        <v>0.3621570184558401</v>
      </c>
      <c r="X56" s="116">
        <v>67.5</v>
      </c>
    </row>
    <row r="57" spans="1:24" s="116" customFormat="1" ht="12.75">
      <c r="A57" s="116">
        <v>1972</v>
      </c>
      <c r="B57" s="116">
        <v>101.76000213623047</v>
      </c>
      <c r="C57" s="116">
        <v>111.45999908447266</v>
      </c>
      <c r="D57" s="116">
        <v>9.02430248260498</v>
      </c>
      <c r="E57" s="116">
        <v>9.414925575256348</v>
      </c>
      <c r="F57" s="116">
        <v>12.600747998886428</v>
      </c>
      <c r="G57" s="116" t="s">
        <v>56</v>
      </c>
      <c r="H57" s="116">
        <v>-1.0560216802892484</v>
      </c>
      <c r="I57" s="116">
        <v>33.20398045594122</v>
      </c>
      <c r="J57" s="116" t="s">
        <v>62</v>
      </c>
      <c r="K57" s="116">
        <v>0.780132743475825</v>
      </c>
      <c r="L57" s="116">
        <v>0.09137319038008668</v>
      </c>
      <c r="M57" s="116">
        <v>0.18468606825739423</v>
      </c>
      <c r="N57" s="116">
        <v>0.11020868448451078</v>
      </c>
      <c r="O57" s="116">
        <v>0.031331728496731145</v>
      </c>
      <c r="P57" s="116">
        <v>0.0026212202291907238</v>
      </c>
      <c r="Q57" s="116">
        <v>0.003813712833291247</v>
      </c>
      <c r="R57" s="116">
        <v>0.0016963815143730824</v>
      </c>
      <c r="S57" s="116">
        <v>0.00041107932395607606</v>
      </c>
      <c r="T57" s="116">
        <v>3.8563421697878375E-05</v>
      </c>
      <c r="U57" s="116">
        <v>8.34082079468068E-05</v>
      </c>
      <c r="V57" s="116">
        <v>6.296114829353904E-05</v>
      </c>
      <c r="W57" s="116">
        <v>2.5638928441713685E-05</v>
      </c>
      <c r="X57" s="116">
        <v>67.5</v>
      </c>
    </row>
    <row r="58" spans="1:24" s="116" customFormat="1" ht="12.75">
      <c r="A58" s="116">
        <v>1970</v>
      </c>
      <c r="B58" s="116">
        <v>110.31999969482422</v>
      </c>
      <c r="C58" s="116">
        <v>134.32000732421875</v>
      </c>
      <c r="D58" s="116">
        <v>8.903587341308594</v>
      </c>
      <c r="E58" s="116">
        <v>9.083312034606934</v>
      </c>
      <c r="F58" s="116">
        <v>16.693117549161954</v>
      </c>
      <c r="G58" s="116" t="s">
        <v>57</v>
      </c>
      <c r="H58" s="116">
        <v>1.780138073198458</v>
      </c>
      <c r="I58" s="116">
        <v>44.60013776802268</v>
      </c>
      <c r="J58" s="116" t="s">
        <v>60</v>
      </c>
      <c r="K58" s="116">
        <v>0.31834527342904884</v>
      </c>
      <c r="L58" s="116">
        <v>-0.0004961780062381397</v>
      </c>
      <c r="M58" s="116">
        <v>-0.07344238728638436</v>
      </c>
      <c r="N58" s="116">
        <v>-0.0011396971222298524</v>
      </c>
      <c r="O58" s="116">
        <v>0.013093064710723124</v>
      </c>
      <c r="P58" s="116">
        <v>-5.692629920058584E-05</v>
      </c>
      <c r="Q58" s="116">
        <v>-0.0014242102358063636</v>
      </c>
      <c r="R58" s="116">
        <v>-9.161923830413096E-05</v>
      </c>
      <c r="S58" s="116">
        <v>0.00019661999548176216</v>
      </c>
      <c r="T58" s="116">
        <v>-4.061908033196234E-06</v>
      </c>
      <c r="U58" s="116">
        <v>-2.4923164094900657E-05</v>
      </c>
      <c r="V58" s="116">
        <v>-7.225439356778608E-06</v>
      </c>
      <c r="W58" s="116">
        <v>1.3003668881301884E-05</v>
      </c>
      <c r="X58" s="116">
        <v>67.5</v>
      </c>
    </row>
    <row r="59" spans="1:24" s="116" customFormat="1" ht="12.75">
      <c r="A59" s="116">
        <v>1969</v>
      </c>
      <c r="B59" s="116">
        <v>96.77999877929688</v>
      </c>
      <c r="C59" s="116">
        <v>101.77999877929688</v>
      </c>
      <c r="D59" s="116">
        <v>9.56396770477295</v>
      </c>
      <c r="E59" s="116">
        <v>9.794584274291992</v>
      </c>
      <c r="F59" s="116">
        <v>18.81577838188362</v>
      </c>
      <c r="G59" s="116" t="s">
        <v>58</v>
      </c>
      <c r="H59" s="116">
        <v>17.49357944094561</v>
      </c>
      <c r="I59" s="116">
        <v>46.773578220242484</v>
      </c>
      <c r="J59" s="116" t="s">
        <v>61</v>
      </c>
      <c r="K59" s="116">
        <v>0.7122242514324413</v>
      </c>
      <c r="L59" s="116">
        <v>-0.09137184318826938</v>
      </c>
      <c r="M59" s="116">
        <v>0.16945547957517224</v>
      </c>
      <c r="N59" s="116">
        <v>-0.11020279137243316</v>
      </c>
      <c r="O59" s="116">
        <v>0.028464870754558</v>
      </c>
      <c r="P59" s="116">
        <v>-0.002620602008390056</v>
      </c>
      <c r="Q59" s="116">
        <v>0.0035378002740452624</v>
      </c>
      <c r="R59" s="116">
        <v>-0.0016939055928472764</v>
      </c>
      <c r="S59" s="116">
        <v>0.00036100801647738566</v>
      </c>
      <c r="T59" s="116">
        <v>-3.8348903454704575E-05</v>
      </c>
      <c r="U59" s="116">
        <v>7.95975190844314E-05</v>
      </c>
      <c r="V59" s="116">
        <v>-6.25451774363342E-05</v>
      </c>
      <c r="W59" s="116">
        <v>2.2096589041405824E-05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1971</v>
      </c>
      <c r="B61" s="116">
        <v>82</v>
      </c>
      <c r="C61" s="116">
        <v>94.2</v>
      </c>
      <c r="D61" s="116">
        <v>9.71650728765223</v>
      </c>
      <c r="E61" s="116">
        <v>9.901749590671738</v>
      </c>
      <c r="F61" s="116">
        <v>8.045034434595653</v>
      </c>
      <c r="G61" s="116" t="s">
        <v>59</v>
      </c>
      <c r="H61" s="116">
        <v>5.172708773543228</v>
      </c>
      <c r="I61" s="116">
        <v>19.672708773543228</v>
      </c>
      <c r="J61" s="116" t="s">
        <v>73</v>
      </c>
      <c r="K61" s="116">
        <v>1.0946761899267439</v>
      </c>
      <c r="M61" s="116" t="s">
        <v>68</v>
      </c>
      <c r="N61" s="116">
        <v>0.6399904995219367</v>
      </c>
      <c r="X61" s="116">
        <v>67.5</v>
      </c>
    </row>
    <row r="62" spans="1:24" s="116" customFormat="1" ht="12.75">
      <c r="A62" s="116">
        <v>1972</v>
      </c>
      <c r="B62" s="116">
        <v>93.86000061035156</v>
      </c>
      <c r="C62" s="116">
        <v>120.45999908447266</v>
      </c>
      <c r="D62" s="116">
        <v>9.35079288482666</v>
      </c>
      <c r="E62" s="116">
        <v>9.438575744628906</v>
      </c>
      <c r="F62" s="116">
        <v>10.734290798936426</v>
      </c>
      <c r="G62" s="116" t="s">
        <v>56</v>
      </c>
      <c r="H62" s="116">
        <v>0.9290283758665225</v>
      </c>
      <c r="I62" s="116">
        <v>27.289028986218085</v>
      </c>
      <c r="J62" s="116" t="s">
        <v>62</v>
      </c>
      <c r="K62" s="116">
        <v>0.9519910924757845</v>
      </c>
      <c r="L62" s="116">
        <v>0.3413946479758193</v>
      </c>
      <c r="M62" s="116">
        <v>0.22537109042548725</v>
      </c>
      <c r="N62" s="116">
        <v>0.1395077282467612</v>
      </c>
      <c r="O62" s="116">
        <v>0.03823397112399652</v>
      </c>
      <c r="P62" s="116">
        <v>0.009793535459032299</v>
      </c>
      <c r="Q62" s="116">
        <v>0.004653849241429753</v>
      </c>
      <c r="R62" s="116">
        <v>0.002147367437329773</v>
      </c>
      <c r="S62" s="116">
        <v>0.0005016221348920483</v>
      </c>
      <c r="T62" s="116">
        <v>0.0001441086911799798</v>
      </c>
      <c r="U62" s="116">
        <v>0.00010178340877739138</v>
      </c>
      <c r="V62" s="116">
        <v>7.9697773089099E-05</v>
      </c>
      <c r="W62" s="116">
        <v>3.128542695107306E-05</v>
      </c>
      <c r="X62" s="116">
        <v>67.5</v>
      </c>
    </row>
    <row r="63" spans="1:24" s="116" customFormat="1" ht="12.75">
      <c r="A63" s="116">
        <v>1970</v>
      </c>
      <c r="B63" s="116">
        <v>114.36000061035156</v>
      </c>
      <c r="C63" s="116">
        <v>140.25999450683594</v>
      </c>
      <c r="D63" s="116">
        <v>9.102459907531738</v>
      </c>
      <c r="E63" s="116">
        <v>8.960102081298828</v>
      </c>
      <c r="F63" s="116">
        <v>19.43822622753618</v>
      </c>
      <c r="G63" s="116" t="s">
        <v>57</v>
      </c>
      <c r="H63" s="116">
        <v>3.948383153708903</v>
      </c>
      <c r="I63" s="116">
        <v>50.808383764060466</v>
      </c>
      <c r="J63" s="116" t="s">
        <v>60</v>
      </c>
      <c r="K63" s="116">
        <v>0.05078930028984886</v>
      </c>
      <c r="L63" s="116">
        <v>-0.0018563522079128978</v>
      </c>
      <c r="M63" s="116">
        <v>-0.009464718710853587</v>
      </c>
      <c r="N63" s="116">
        <v>-0.0014427585948975452</v>
      </c>
      <c r="O63" s="116">
        <v>0.002451512162075849</v>
      </c>
      <c r="P63" s="116">
        <v>-0.00021253343322085258</v>
      </c>
      <c r="Q63" s="116">
        <v>-7.333583390629795E-05</v>
      </c>
      <c r="R63" s="116">
        <v>-0.0001159938382868597</v>
      </c>
      <c r="S63" s="116">
        <v>6.590903113509111E-05</v>
      </c>
      <c r="T63" s="116">
        <v>-1.5141507755516046E-05</v>
      </c>
      <c r="U63" s="116">
        <v>6.464999720640168E-06</v>
      </c>
      <c r="V63" s="116">
        <v>-9.151173554352855E-06</v>
      </c>
      <c r="W63" s="116">
        <v>5.139814556895325E-06</v>
      </c>
      <c r="X63" s="116">
        <v>67.5</v>
      </c>
    </row>
    <row r="64" spans="1:24" s="116" customFormat="1" ht="12.75">
      <c r="A64" s="116">
        <v>1969</v>
      </c>
      <c r="B64" s="116">
        <v>86.66000366210938</v>
      </c>
      <c r="C64" s="116">
        <v>92.16000366210938</v>
      </c>
      <c r="D64" s="116">
        <v>9.398768424987793</v>
      </c>
      <c r="E64" s="116">
        <v>9.813150405883789</v>
      </c>
      <c r="F64" s="116">
        <v>17.72209956483508</v>
      </c>
      <c r="G64" s="116" t="s">
        <v>58</v>
      </c>
      <c r="H64" s="116">
        <v>25.6500875823614</v>
      </c>
      <c r="I64" s="116">
        <v>44.810091244470776</v>
      </c>
      <c r="J64" s="116" t="s">
        <v>61</v>
      </c>
      <c r="K64" s="116">
        <v>0.9506353071127251</v>
      </c>
      <c r="L64" s="116">
        <v>-0.3413896009298083</v>
      </c>
      <c r="M64" s="116">
        <v>0.22517226183368494</v>
      </c>
      <c r="N64" s="116">
        <v>-0.13950026769941706</v>
      </c>
      <c r="O64" s="116">
        <v>0.03815529630378715</v>
      </c>
      <c r="P64" s="116">
        <v>-0.009791229050894803</v>
      </c>
      <c r="Q64" s="116">
        <v>0.004653271388756684</v>
      </c>
      <c r="R64" s="116">
        <v>-0.002144232342910562</v>
      </c>
      <c r="S64" s="116">
        <v>0.0004972733311052282</v>
      </c>
      <c r="T64" s="116">
        <v>-0.00014331102405780387</v>
      </c>
      <c r="U64" s="116">
        <v>0.00010157788184913917</v>
      </c>
      <c r="V64" s="116">
        <v>-7.917064517824536E-05</v>
      </c>
      <c r="W64" s="116">
        <v>3.086033450615297E-05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1971</v>
      </c>
      <c r="B66" s="116">
        <v>90.18</v>
      </c>
      <c r="C66" s="116">
        <v>91.28</v>
      </c>
      <c r="D66" s="116">
        <v>9.981096177484227</v>
      </c>
      <c r="E66" s="116">
        <v>9.998903030149272</v>
      </c>
      <c r="F66" s="116">
        <v>10.090537127541173</v>
      </c>
      <c r="G66" s="116" t="s">
        <v>59</v>
      </c>
      <c r="H66" s="116">
        <v>1.3487938798854913</v>
      </c>
      <c r="I66" s="116">
        <v>24.0287938798855</v>
      </c>
      <c r="J66" s="116" t="s">
        <v>73</v>
      </c>
      <c r="K66" s="116">
        <v>0.782713575884527</v>
      </c>
      <c r="M66" s="116" t="s">
        <v>68</v>
      </c>
      <c r="N66" s="116">
        <v>0.44370995295278753</v>
      </c>
      <c r="X66" s="116">
        <v>67.5</v>
      </c>
    </row>
    <row r="67" spans="1:24" s="116" customFormat="1" ht="12.75">
      <c r="A67" s="116">
        <v>1972</v>
      </c>
      <c r="B67" s="116">
        <v>97.86000061035156</v>
      </c>
      <c r="C67" s="116">
        <v>116.26000213623047</v>
      </c>
      <c r="D67" s="116">
        <v>9.038581848144531</v>
      </c>
      <c r="E67" s="116">
        <v>9.521400451660156</v>
      </c>
      <c r="F67" s="116">
        <v>10.811405830755614</v>
      </c>
      <c r="G67" s="116" t="s">
        <v>56</v>
      </c>
      <c r="H67" s="116">
        <v>-1.920752533553312</v>
      </c>
      <c r="I67" s="116">
        <v>28.43924807679825</v>
      </c>
      <c r="J67" s="116" t="s">
        <v>62</v>
      </c>
      <c r="K67" s="116">
        <v>0.8157736464099589</v>
      </c>
      <c r="L67" s="116">
        <v>0.268450642541541</v>
      </c>
      <c r="M67" s="116">
        <v>0.1931233795839742</v>
      </c>
      <c r="N67" s="116">
        <v>0.08193969973075835</v>
      </c>
      <c r="O67" s="116">
        <v>0.03276315506819896</v>
      </c>
      <c r="P67" s="116">
        <v>0.007700972076253615</v>
      </c>
      <c r="Q67" s="116">
        <v>0.003987972854029394</v>
      </c>
      <c r="R67" s="116">
        <v>0.0012612445268275244</v>
      </c>
      <c r="S67" s="116">
        <v>0.0004298466515228784</v>
      </c>
      <c r="T67" s="116">
        <v>0.00011331611060077184</v>
      </c>
      <c r="U67" s="116">
        <v>8.722333631439491E-05</v>
      </c>
      <c r="V67" s="116">
        <v>4.681083864533859E-05</v>
      </c>
      <c r="W67" s="116">
        <v>2.680717867830532E-05</v>
      </c>
      <c r="X67" s="116">
        <v>67.5</v>
      </c>
    </row>
    <row r="68" spans="1:24" s="116" customFormat="1" ht="12.75">
      <c r="A68" s="116">
        <v>1970</v>
      </c>
      <c r="B68" s="116">
        <v>114.86000061035156</v>
      </c>
      <c r="C68" s="116">
        <v>138.4600067138672</v>
      </c>
      <c r="D68" s="116">
        <v>8.917915344238281</v>
      </c>
      <c r="E68" s="116">
        <v>9.11938190460205</v>
      </c>
      <c r="F68" s="116">
        <v>18.60262111671518</v>
      </c>
      <c r="G68" s="116" t="s">
        <v>57</v>
      </c>
      <c r="H68" s="116">
        <v>2.2715043758854847</v>
      </c>
      <c r="I68" s="116">
        <v>49.63150498623705</v>
      </c>
      <c r="J68" s="116" t="s">
        <v>60</v>
      </c>
      <c r="K68" s="116">
        <v>-0.032318168301032416</v>
      </c>
      <c r="L68" s="116">
        <v>-0.0014600454843022095</v>
      </c>
      <c r="M68" s="116">
        <v>0.009843827421927057</v>
      </c>
      <c r="N68" s="116">
        <v>-0.0008474491302804063</v>
      </c>
      <c r="O68" s="116">
        <v>-0.000944735444708141</v>
      </c>
      <c r="P68" s="116">
        <v>-0.0001671269708226686</v>
      </c>
      <c r="Q68" s="116">
        <v>0.0003077346158972533</v>
      </c>
      <c r="R68" s="116">
        <v>-6.81360811717073E-05</v>
      </c>
      <c r="S68" s="116">
        <v>1.665534433356689E-05</v>
      </c>
      <c r="T68" s="116">
        <v>-1.19040123737912E-05</v>
      </c>
      <c r="U68" s="116">
        <v>1.3602495898038009E-05</v>
      </c>
      <c r="V68" s="116">
        <v>-5.375849144828373E-06</v>
      </c>
      <c r="W68" s="116">
        <v>1.9289645889560338E-06</v>
      </c>
      <c r="X68" s="116">
        <v>67.5</v>
      </c>
    </row>
    <row r="69" spans="1:24" s="116" customFormat="1" ht="12.75">
      <c r="A69" s="116">
        <v>1969</v>
      </c>
      <c r="B69" s="116">
        <v>99.44000244140625</v>
      </c>
      <c r="C69" s="116">
        <v>93.23999786376953</v>
      </c>
      <c r="D69" s="116">
        <v>9.190163612365723</v>
      </c>
      <c r="E69" s="116">
        <v>9.834060668945312</v>
      </c>
      <c r="F69" s="116">
        <v>19.79264436345987</v>
      </c>
      <c r="G69" s="116" t="s">
        <v>58</v>
      </c>
      <c r="H69" s="116">
        <v>19.2689241557864</v>
      </c>
      <c r="I69" s="116">
        <v>51.20892659719265</v>
      </c>
      <c r="J69" s="116" t="s">
        <v>61</v>
      </c>
      <c r="K69" s="116">
        <v>0.8151332272547027</v>
      </c>
      <c r="L69" s="116">
        <v>-0.26844667207501377</v>
      </c>
      <c r="M69" s="116">
        <v>0.1928723380986063</v>
      </c>
      <c r="N69" s="116">
        <v>-0.08193531730541126</v>
      </c>
      <c r="O69" s="116">
        <v>0.03274953137011831</v>
      </c>
      <c r="P69" s="116">
        <v>-0.00769915836276028</v>
      </c>
      <c r="Q69" s="116">
        <v>0.003976081851603903</v>
      </c>
      <c r="R69" s="116">
        <v>-0.001259402727841634</v>
      </c>
      <c r="S69" s="116">
        <v>0.0004295238565325111</v>
      </c>
      <c r="T69" s="116">
        <v>-0.00011268910954964096</v>
      </c>
      <c r="U69" s="116">
        <v>8.615615185903966E-05</v>
      </c>
      <c r="V69" s="116">
        <v>-4.6501127520222274E-05</v>
      </c>
      <c r="W69" s="116">
        <v>2.673768734025329E-05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1971</v>
      </c>
      <c r="B71" s="116">
        <v>83.32</v>
      </c>
      <c r="C71" s="116">
        <v>86.42</v>
      </c>
      <c r="D71" s="116">
        <v>9.571919468746286</v>
      </c>
      <c r="E71" s="116">
        <v>9.928553524660796</v>
      </c>
      <c r="F71" s="116">
        <v>8.623385046882653</v>
      </c>
      <c r="G71" s="116" t="s">
        <v>59</v>
      </c>
      <c r="H71" s="116">
        <v>5.5866794284293775</v>
      </c>
      <c r="I71" s="116">
        <v>21.40667942842937</v>
      </c>
      <c r="J71" s="116" t="s">
        <v>73</v>
      </c>
      <c r="K71" s="116">
        <v>0.9615519158511756</v>
      </c>
      <c r="M71" s="116" t="s">
        <v>68</v>
      </c>
      <c r="N71" s="116">
        <v>0.49950483284289304</v>
      </c>
      <c r="X71" s="116">
        <v>67.5</v>
      </c>
    </row>
    <row r="72" spans="1:24" s="116" customFormat="1" ht="12.75">
      <c r="A72" s="116">
        <v>1972</v>
      </c>
      <c r="B72" s="116">
        <v>108.37999725341797</v>
      </c>
      <c r="C72" s="116">
        <v>111.18000030517578</v>
      </c>
      <c r="D72" s="116">
        <v>9.163702964782715</v>
      </c>
      <c r="E72" s="116">
        <v>9.801095008850098</v>
      </c>
      <c r="F72" s="116">
        <v>11.985744667180978</v>
      </c>
      <c r="G72" s="116" t="s">
        <v>56</v>
      </c>
      <c r="H72" s="116">
        <v>-9.768395502544266</v>
      </c>
      <c r="I72" s="116">
        <v>31.1116017508737</v>
      </c>
      <c r="J72" s="116" t="s">
        <v>62</v>
      </c>
      <c r="K72" s="116">
        <v>0.9522114366686304</v>
      </c>
      <c r="L72" s="116">
        <v>0.02759625436411165</v>
      </c>
      <c r="M72" s="116">
        <v>0.22542337323589176</v>
      </c>
      <c r="N72" s="116">
        <v>0.0422203285828646</v>
      </c>
      <c r="O72" s="116">
        <v>0.03824273983806515</v>
      </c>
      <c r="P72" s="116">
        <v>0.0007917168130083303</v>
      </c>
      <c r="Q72" s="116">
        <v>0.004655001960851991</v>
      </c>
      <c r="R72" s="116">
        <v>0.0006498434329850108</v>
      </c>
      <c r="S72" s="116">
        <v>0.0005017556146314813</v>
      </c>
      <c r="T72" s="116">
        <v>1.166152502551781E-05</v>
      </c>
      <c r="U72" s="116">
        <v>0.0001018125173709889</v>
      </c>
      <c r="V72" s="116">
        <v>2.4121408177219832E-05</v>
      </c>
      <c r="W72" s="116">
        <v>3.1290902030827765E-05</v>
      </c>
      <c r="X72" s="116">
        <v>67.5</v>
      </c>
    </row>
    <row r="73" spans="1:24" s="116" customFormat="1" ht="12.75">
      <c r="A73" s="116">
        <v>1970</v>
      </c>
      <c r="B73" s="116">
        <v>113.66000366210938</v>
      </c>
      <c r="C73" s="116">
        <v>140.25999450683594</v>
      </c>
      <c r="D73" s="116">
        <v>9.062531471252441</v>
      </c>
      <c r="E73" s="116">
        <v>9.168896675109863</v>
      </c>
      <c r="F73" s="116">
        <v>17.78138991763461</v>
      </c>
      <c r="G73" s="116" t="s">
        <v>57</v>
      </c>
      <c r="H73" s="116">
        <v>0.5210792841816385</v>
      </c>
      <c r="I73" s="116">
        <v>46.68108294629102</v>
      </c>
      <c r="J73" s="116" t="s">
        <v>60</v>
      </c>
      <c r="K73" s="116">
        <v>0.19845828644386942</v>
      </c>
      <c r="L73" s="116">
        <v>0.0001503118421018682</v>
      </c>
      <c r="M73" s="116">
        <v>-0.04447332679366254</v>
      </c>
      <c r="N73" s="116">
        <v>-0.0004367180115852625</v>
      </c>
      <c r="O73" s="116">
        <v>0.008373357087952855</v>
      </c>
      <c r="P73" s="116">
        <v>1.7113051180709322E-05</v>
      </c>
      <c r="Q73" s="116">
        <v>-0.0007982882383321222</v>
      </c>
      <c r="R73" s="116">
        <v>-3.510603220251885E-05</v>
      </c>
      <c r="S73" s="116">
        <v>0.0001426712309475154</v>
      </c>
      <c r="T73" s="116">
        <v>1.2166181265844146E-06</v>
      </c>
      <c r="U73" s="116">
        <v>-9.455252278509972E-06</v>
      </c>
      <c r="V73" s="116">
        <v>-2.7669861703758352E-06</v>
      </c>
      <c r="W73" s="116">
        <v>9.889787725054097E-06</v>
      </c>
      <c r="X73" s="116">
        <v>67.5</v>
      </c>
    </row>
    <row r="74" spans="1:24" s="116" customFormat="1" ht="12.75">
      <c r="A74" s="116">
        <v>1969</v>
      </c>
      <c r="B74" s="116">
        <v>111</v>
      </c>
      <c r="C74" s="116">
        <v>94.0999984741211</v>
      </c>
      <c r="D74" s="116">
        <v>9.209794044494629</v>
      </c>
      <c r="E74" s="116">
        <v>9.755525588989258</v>
      </c>
      <c r="F74" s="116">
        <v>22.440831288643196</v>
      </c>
      <c r="G74" s="116" t="s">
        <v>58</v>
      </c>
      <c r="H74" s="116">
        <v>14.464915713251088</v>
      </c>
      <c r="I74" s="116">
        <v>57.96491571325109</v>
      </c>
      <c r="J74" s="116" t="s">
        <v>61</v>
      </c>
      <c r="K74" s="116">
        <v>0.9313006650187147</v>
      </c>
      <c r="L74" s="116">
        <v>0.027595845000269067</v>
      </c>
      <c r="M74" s="116">
        <v>0.2209928062289636</v>
      </c>
      <c r="N74" s="116">
        <v>-0.04221806986378475</v>
      </c>
      <c r="O74" s="116">
        <v>0.0373147965477445</v>
      </c>
      <c r="P74" s="116">
        <v>0.000791531841102652</v>
      </c>
      <c r="Q74" s="116">
        <v>0.0045860417730409385</v>
      </c>
      <c r="R74" s="116">
        <v>-0.0006488944859503276</v>
      </c>
      <c r="S74" s="116">
        <v>0.00048104429803723516</v>
      </c>
      <c r="T74" s="116">
        <v>1.1597888008376541E-05</v>
      </c>
      <c r="U74" s="116">
        <v>0.00010137251549491927</v>
      </c>
      <c r="V74" s="116">
        <v>-2.396218103564441E-05</v>
      </c>
      <c r="W74" s="116">
        <v>2.9686910392565784E-05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1971</v>
      </c>
      <c r="B76" s="116">
        <v>84.04</v>
      </c>
      <c r="C76" s="116">
        <v>90.24</v>
      </c>
      <c r="D76" s="116">
        <v>9.668577903364477</v>
      </c>
      <c r="E76" s="116">
        <v>9.885575192906474</v>
      </c>
      <c r="F76" s="116">
        <v>9.206915135900589</v>
      </c>
      <c r="G76" s="116" t="s">
        <v>59</v>
      </c>
      <c r="H76" s="116">
        <v>6.087431657735905</v>
      </c>
      <c r="I76" s="116">
        <v>22.627431657735908</v>
      </c>
      <c r="J76" s="116" t="s">
        <v>73</v>
      </c>
      <c r="K76" s="116">
        <v>0.7437699172111878</v>
      </c>
      <c r="M76" s="116" t="s">
        <v>68</v>
      </c>
      <c r="N76" s="116">
        <v>0.42927272129781086</v>
      </c>
      <c r="X76" s="116">
        <v>67.5</v>
      </c>
    </row>
    <row r="77" spans="1:24" s="116" customFormat="1" ht="12.75">
      <c r="A77" s="116">
        <v>1972</v>
      </c>
      <c r="B77" s="116">
        <v>114.9000015258789</v>
      </c>
      <c r="C77" s="116">
        <v>129.3000030517578</v>
      </c>
      <c r="D77" s="116">
        <v>8.94774341583252</v>
      </c>
      <c r="E77" s="116">
        <v>9.418906211853027</v>
      </c>
      <c r="F77" s="116">
        <v>13.852268793549614</v>
      </c>
      <c r="G77" s="116" t="s">
        <v>56</v>
      </c>
      <c r="H77" s="116">
        <v>-10.565502492748323</v>
      </c>
      <c r="I77" s="116">
        <v>36.834499033130584</v>
      </c>
      <c r="J77" s="116" t="s">
        <v>62</v>
      </c>
      <c r="K77" s="116">
        <v>0.7803997789261519</v>
      </c>
      <c r="L77" s="116">
        <v>0.3108158741822502</v>
      </c>
      <c r="M77" s="116">
        <v>0.18474907671393673</v>
      </c>
      <c r="N77" s="116">
        <v>0.05413012173395822</v>
      </c>
      <c r="O77" s="116">
        <v>0.03134258494182244</v>
      </c>
      <c r="P77" s="116">
        <v>0.008916382128425935</v>
      </c>
      <c r="Q77" s="116">
        <v>0.0038150558707386885</v>
      </c>
      <c r="R77" s="116">
        <v>0.0008331521041099015</v>
      </c>
      <c r="S77" s="116">
        <v>0.0004112305209753756</v>
      </c>
      <c r="T77" s="116">
        <v>0.00013120075561148882</v>
      </c>
      <c r="U77" s="116">
        <v>8.34341460717339E-05</v>
      </c>
      <c r="V77" s="116">
        <v>3.0917723512548235E-05</v>
      </c>
      <c r="W77" s="116">
        <v>2.564715980663723E-05</v>
      </c>
      <c r="X77" s="116">
        <v>67.5</v>
      </c>
    </row>
    <row r="78" spans="1:24" s="116" customFormat="1" ht="12.75">
      <c r="A78" s="116">
        <v>1970</v>
      </c>
      <c r="B78" s="116">
        <v>116.44000244140625</v>
      </c>
      <c r="C78" s="116">
        <v>133.33999633789062</v>
      </c>
      <c r="D78" s="116">
        <v>8.645468711853027</v>
      </c>
      <c r="E78" s="116">
        <v>8.792122840881348</v>
      </c>
      <c r="F78" s="116">
        <v>20.974074651027497</v>
      </c>
      <c r="G78" s="116" t="s">
        <v>57</v>
      </c>
      <c r="H78" s="116">
        <v>8.78577015972246</v>
      </c>
      <c r="I78" s="116">
        <v>57.72577260112871</v>
      </c>
      <c r="J78" s="116" t="s">
        <v>60</v>
      </c>
      <c r="K78" s="116">
        <v>-0.10077395079857093</v>
      </c>
      <c r="L78" s="116">
        <v>0.0016914235539055172</v>
      </c>
      <c r="M78" s="116">
        <v>0.02593774364398208</v>
      </c>
      <c r="N78" s="116">
        <v>-0.0005600753050085599</v>
      </c>
      <c r="O78" s="116">
        <v>-0.0037118908568355815</v>
      </c>
      <c r="P78" s="116">
        <v>0.0001934843706610753</v>
      </c>
      <c r="Q78" s="116">
        <v>0.0006345662487244431</v>
      </c>
      <c r="R78" s="116">
        <v>-4.5018260012869906E-05</v>
      </c>
      <c r="S78" s="116">
        <v>-2.0998373419644162E-05</v>
      </c>
      <c r="T78" s="116">
        <v>1.3778656070205918E-05</v>
      </c>
      <c r="U78" s="116">
        <v>2.0346122535023254E-05</v>
      </c>
      <c r="V78" s="116">
        <v>-3.5515016101015338E-06</v>
      </c>
      <c r="W78" s="116">
        <v>-4.527692605220858E-07</v>
      </c>
      <c r="X78" s="116">
        <v>67.5</v>
      </c>
    </row>
    <row r="79" spans="1:24" s="116" customFormat="1" ht="12.75">
      <c r="A79" s="116">
        <v>1969</v>
      </c>
      <c r="B79" s="116">
        <v>109.73999786376953</v>
      </c>
      <c r="C79" s="116">
        <v>95.83999633789062</v>
      </c>
      <c r="D79" s="116">
        <v>9.548599243164062</v>
      </c>
      <c r="E79" s="116">
        <v>9.836337089538574</v>
      </c>
      <c r="F79" s="116">
        <v>20.786666676677815</v>
      </c>
      <c r="G79" s="116" t="s">
        <v>58</v>
      </c>
      <c r="H79" s="116">
        <v>9.544332982565365</v>
      </c>
      <c r="I79" s="116">
        <v>51.784330846334896</v>
      </c>
      <c r="J79" s="116" t="s">
        <v>61</v>
      </c>
      <c r="K79" s="116">
        <v>0.7738658965146571</v>
      </c>
      <c r="L79" s="116">
        <v>0.3108112718838197</v>
      </c>
      <c r="M79" s="116">
        <v>0.18291925760102776</v>
      </c>
      <c r="N79" s="116">
        <v>-0.054127224153708964</v>
      </c>
      <c r="O79" s="116">
        <v>0.03112200984998069</v>
      </c>
      <c r="P79" s="116">
        <v>0.008914282587983359</v>
      </c>
      <c r="Q79" s="116">
        <v>0.003761911345690847</v>
      </c>
      <c r="R79" s="116">
        <v>-0.00083193496431402</v>
      </c>
      <c r="S79" s="116">
        <v>0.0004106940585099911</v>
      </c>
      <c r="T79" s="116">
        <v>0.00013047523485291984</v>
      </c>
      <c r="U79" s="116">
        <v>8.091533864793034E-05</v>
      </c>
      <c r="V79" s="116">
        <v>-3.0713066657561634E-05</v>
      </c>
      <c r="W79" s="116">
        <v>2.56431629512413E-05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1971</v>
      </c>
      <c r="B81" s="116">
        <v>81.5</v>
      </c>
      <c r="C81" s="116">
        <v>96.6</v>
      </c>
      <c r="D81" s="116">
        <v>9.494409381111836</v>
      </c>
      <c r="E81" s="116">
        <v>9.699324833370184</v>
      </c>
      <c r="F81" s="116">
        <v>10.43405050858549</v>
      </c>
      <c r="G81" s="116" t="s">
        <v>59</v>
      </c>
      <c r="H81" s="116">
        <v>12.110926241702238</v>
      </c>
      <c r="I81" s="116">
        <v>26.110926241702238</v>
      </c>
      <c r="J81" s="116" t="s">
        <v>73</v>
      </c>
      <c r="K81" s="116">
        <v>0.7702546755221056</v>
      </c>
      <c r="M81" s="116" t="s">
        <v>68</v>
      </c>
      <c r="N81" s="116">
        <v>0.4104423932468224</v>
      </c>
      <c r="X81" s="116">
        <v>67.5</v>
      </c>
    </row>
    <row r="82" spans="1:24" s="116" customFormat="1" ht="12.75">
      <c r="A82" s="116">
        <v>1972</v>
      </c>
      <c r="B82" s="116">
        <v>113.58000183105469</v>
      </c>
      <c r="C82" s="116">
        <v>121.77999877929688</v>
      </c>
      <c r="D82" s="116">
        <v>8.93625259399414</v>
      </c>
      <c r="E82" s="116">
        <v>9.415266990661621</v>
      </c>
      <c r="F82" s="116">
        <v>14.702181873031469</v>
      </c>
      <c r="G82" s="116" t="s">
        <v>56</v>
      </c>
      <c r="H82" s="116">
        <v>-6.937404578512442</v>
      </c>
      <c r="I82" s="116">
        <v>39.142597252542245</v>
      </c>
      <c r="J82" s="116" t="s">
        <v>62</v>
      </c>
      <c r="K82" s="116">
        <v>0.8402203870995045</v>
      </c>
      <c r="L82" s="116">
        <v>0.14405344653272845</v>
      </c>
      <c r="M82" s="116">
        <v>0.1989111099333552</v>
      </c>
      <c r="N82" s="116">
        <v>0.05285657944237455</v>
      </c>
      <c r="O82" s="116">
        <v>0.033744827854941484</v>
      </c>
      <c r="P82" s="116">
        <v>0.004132457138307137</v>
      </c>
      <c r="Q82" s="116">
        <v>0.0041074975752842325</v>
      </c>
      <c r="R82" s="116">
        <v>0.0008135770036854098</v>
      </c>
      <c r="S82" s="116">
        <v>0.00044274584121889134</v>
      </c>
      <c r="T82" s="116">
        <v>6.082470795591842E-05</v>
      </c>
      <c r="U82" s="116">
        <v>8.983586489396014E-05</v>
      </c>
      <c r="V82" s="116">
        <v>3.0199440676439424E-05</v>
      </c>
      <c r="W82" s="116">
        <v>2.761148209363392E-05</v>
      </c>
      <c r="X82" s="116">
        <v>67.5</v>
      </c>
    </row>
    <row r="83" spans="1:24" s="116" customFormat="1" ht="12.75">
      <c r="A83" s="116">
        <v>1970</v>
      </c>
      <c r="B83" s="116">
        <v>128.66000366210938</v>
      </c>
      <c r="C83" s="116">
        <v>131.36000061035156</v>
      </c>
      <c r="D83" s="116">
        <v>8.855892181396484</v>
      </c>
      <c r="E83" s="116">
        <v>9.054976463317871</v>
      </c>
      <c r="F83" s="116">
        <v>22.131841662127343</v>
      </c>
      <c r="G83" s="116" t="s">
        <v>57</v>
      </c>
      <c r="H83" s="116">
        <v>-1.6645605251689517</v>
      </c>
      <c r="I83" s="116">
        <v>59.495443136940416</v>
      </c>
      <c r="J83" s="116" t="s">
        <v>60</v>
      </c>
      <c r="K83" s="116">
        <v>0.532367138295444</v>
      </c>
      <c r="L83" s="116">
        <v>0.0007842189564995453</v>
      </c>
      <c r="M83" s="116">
        <v>-0.12427331508005167</v>
      </c>
      <c r="N83" s="116">
        <v>-0.0005465700749411035</v>
      </c>
      <c r="O83" s="116">
        <v>0.021661066180228953</v>
      </c>
      <c r="P83" s="116">
        <v>8.958147630809768E-05</v>
      </c>
      <c r="Q83" s="116">
        <v>-0.0024811745349245006</v>
      </c>
      <c r="R83" s="116">
        <v>-4.3928097840133656E-05</v>
      </c>
      <c r="S83" s="116">
        <v>0.0003064737201495237</v>
      </c>
      <c r="T83" s="116">
        <v>6.372417127530292E-06</v>
      </c>
      <c r="U83" s="116">
        <v>-4.842456800742959E-05</v>
      </c>
      <c r="V83" s="116">
        <v>-3.4602446763607066E-06</v>
      </c>
      <c r="W83" s="116">
        <v>1.9763473975834747E-05</v>
      </c>
      <c r="X83" s="116">
        <v>67.5</v>
      </c>
    </row>
    <row r="84" spans="1:24" s="116" customFormat="1" ht="12.75">
      <c r="A84" s="116">
        <v>1969</v>
      </c>
      <c r="B84" s="116">
        <v>110.91999816894531</v>
      </c>
      <c r="C84" s="116">
        <v>105.72000122070312</v>
      </c>
      <c r="D84" s="116">
        <v>9.115882873535156</v>
      </c>
      <c r="E84" s="116">
        <v>9.504761695861816</v>
      </c>
      <c r="F84" s="116">
        <v>20.477053586775444</v>
      </c>
      <c r="G84" s="116" t="s">
        <v>58</v>
      </c>
      <c r="H84" s="116">
        <v>10.017172572708887</v>
      </c>
      <c r="I84" s="116">
        <v>53.4371707416542</v>
      </c>
      <c r="J84" s="116" t="s">
        <v>61</v>
      </c>
      <c r="K84" s="116">
        <v>0.6500427131818038</v>
      </c>
      <c r="L84" s="116">
        <v>0.14405131189470619</v>
      </c>
      <c r="M84" s="116">
        <v>0.1553118566431215</v>
      </c>
      <c r="N84" s="116">
        <v>-0.05285375342869445</v>
      </c>
      <c r="O84" s="116">
        <v>0.02587492258723446</v>
      </c>
      <c r="P84" s="116">
        <v>0.004131486071506</v>
      </c>
      <c r="Q84" s="116">
        <v>0.003273424698722736</v>
      </c>
      <c r="R84" s="116">
        <v>-0.0008123902160574541</v>
      </c>
      <c r="S84" s="116">
        <v>0.0003195273678017819</v>
      </c>
      <c r="T84" s="116">
        <v>6.0489977664696856E-05</v>
      </c>
      <c r="U84" s="116">
        <v>7.566732342656035E-05</v>
      </c>
      <c r="V84" s="116">
        <v>-3.0000548727473325E-05</v>
      </c>
      <c r="W84" s="116">
        <v>1.928209116806498E-05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8.045034434595653</v>
      </c>
      <c r="G85" s="117"/>
      <c r="H85" s="117"/>
      <c r="I85" s="118"/>
      <c r="J85" s="118" t="s">
        <v>159</v>
      </c>
      <c r="K85" s="117">
        <f>AVERAGE(K83,K78,K73,K68,K63,K58)</f>
        <v>0.16114464655976798</v>
      </c>
      <c r="L85" s="117">
        <f>AVERAGE(L83,L78,L73,L68,L63,L58)</f>
        <v>-0.00019777022432438608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22.440831288643196</v>
      </c>
      <c r="G86" s="117"/>
      <c r="H86" s="117"/>
      <c r="I86" s="118"/>
      <c r="J86" s="118" t="s">
        <v>160</v>
      </c>
      <c r="K86" s="117">
        <f>AVERAGE(K84,K79,K74,K69,K64,K59)</f>
        <v>0.8055336767525074</v>
      </c>
      <c r="L86" s="117">
        <f>AVERAGE(L84,L79,L74,L69,L64,L59)</f>
        <v>-0.03645828123571609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0.10071540409985498</v>
      </c>
      <c r="L87" s="117">
        <f>ABS(L85/$H$33)</f>
        <v>0.0005493617342344058</v>
      </c>
      <c r="M87" s="118" t="s">
        <v>111</v>
      </c>
      <c r="N87" s="117">
        <f>K87+L87+L88+K88</f>
        <v>0.5817407806703366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0.45768958906392465</v>
      </c>
      <c r="L88" s="117">
        <f>ABS(L86/$H$34)</f>
        <v>0.022786425772322552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1971</v>
      </c>
      <c r="B91" s="101">
        <v>81.84</v>
      </c>
      <c r="C91" s="101">
        <v>97.24</v>
      </c>
      <c r="D91" s="101">
        <v>9.774394505019693</v>
      </c>
      <c r="E91" s="101">
        <v>9.728068481156834</v>
      </c>
      <c r="F91" s="101">
        <v>16.063747504418785</v>
      </c>
      <c r="G91" s="101" t="s">
        <v>59</v>
      </c>
      <c r="H91" s="101">
        <v>24.708154881550954</v>
      </c>
      <c r="I91" s="101">
        <v>39.04815488155096</v>
      </c>
      <c r="J91" s="101" t="s">
        <v>73</v>
      </c>
      <c r="K91" s="101">
        <v>0.9785571978708645</v>
      </c>
      <c r="M91" s="101" t="s">
        <v>68</v>
      </c>
      <c r="N91" s="101">
        <v>0.7235153868586598</v>
      </c>
      <c r="X91" s="101">
        <v>67.5</v>
      </c>
    </row>
    <row r="92" spans="1:24" s="101" customFormat="1" ht="12.75" hidden="1">
      <c r="A92" s="101">
        <v>1972</v>
      </c>
      <c r="B92" s="101">
        <v>101.76000213623047</v>
      </c>
      <c r="C92" s="101">
        <v>111.45999908447266</v>
      </c>
      <c r="D92" s="101">
        <v>9.02430248260498</v>
      </c>
      <c r="E92" s="101">
        <v>9.414925575256348</v>
      </c>
      <c r="F92" s="101">
        <v>12.600747998886428</v>
      </c>
      <c r="G92" s="101" t="s">
        <v>56</v>
      </c>
      <c r="H92" s="101">
        <v>-1.0560216802892484</v>
      </c>
      <c r="I92" s="101">
        <v>33.20398045594122</v>
      </c>
      <c r="J92" s="101" t="s">
        <v>62</v>
      </c>
      <c r="K92" s="101">
        <v>0.6815517215862834</v>
      </c>
      <c r="L92" s="101">
        <v>0.688952699341286</v>
      </c>
      <c r="M92" s="101">
        <v>0.1613475969622192</v>
      </c>
      <c r="N92" s="101">
        <v>0.11046052173590491</v>
      </c>
      <c r="O92" s="101">
        <v>0.02737207999072545</v>
      </c>
      <c r="P92" s="101">
        <v>0.019763779502637725</v>
      </c>
      <c r="Q92" s="101">
        <v>0.003331793987276446</v>
      </c>
      <c r="R92" s="101">
        <v>0.001700259168429362</v>
      </c>
      <c r="S92" s="101">
        <v>0.0003591455476915028</v>
      </c>
      <c r="T92" s="101">
        <v>0.00029082384816715213</v>
      </c>
      <c r="U92" s="101">
        <v>7.28928651034925E-05</v>
      </c>
      <c r="V92" s="101">
        <v>6.309938631999478E-05</v>
      </c>
      <c r="W92" s="101">
        <v>2.239963909807681E-05</v>
      </c>
      <c r="X92" s="101">
        <v>67.5</v>
      </c>
    </row>
    <row r="93" spans="1:24" s="101" customFormat="1" ht="12.75" hidden="1">
      <c r="A93" s="101">
        <v>1969</v>
      </c>
      <c r="B93" s="101">
        <v>96.77999877929688</v>
      </c>
      <c r="C93" s="101">
        <v>101.77999877929688</v>
      </c>
      <c r="D93" s="101">
        <v>9.56396770477295</v>
      </c>
      <c r="E93" s="101">
        <v>9.794584274291992</v>
      </c>
      <c r="F93" s="101">
        <v>14.611029335386895</v>
      </c>
      <c r="G93" s="101" t="s">
        <v>57</v>
      </c>
      <c r="H93" s="101">
        <v>7.041120104362157</v>
      </c>
      <c r="I93" s="101">
        <v>36.32111888365903</v>
      </c>
      <c r="J93" s="101" t="s">
        <v>60</v>
      </c>
      <c r="K93" s="101">
        <v>0.6793010607019785</v>
      </c>
      <c r="L93" s="101">
        <v>0.00374986956654183</v>
      </c>
      <c r="M93" s="101">
        <v>-0.1609533552360165</v>
      </c>
      <c r="N93" s="101">
        <v>-0.0011422918421066166</v>
      </c>
      <c r="O93" s="101">
        <v>0.027256146358770002</v>
      </c>
      <c r="P93" s="101">
        <v>0.0004288393172722793</v>
      </c>
      <c r="Q93" s="101">
        <v>-0.003328612880269828</v>
      </c>
      <c r="R93" s="101">
        <v>-9.179800287941863E-05</v>
      </c>
      <c r="S93" s="101">
        <v>0.00035458332235744814</v>
      </c>
      <c r="T93" s="101">
        <v>3.0525235132573E-05</v>
      </c>
      <c r="U93" s="101">
        <v>-7.284725519857953E-05</v>
      </c>
      <c r="V93" s="101">
        <v>-7.2359944857041944E-06</v>
      </c>
      <c r="W93" s="101">
        <v>2.198626444351861E-05</v>
      </c>
      <c r="X93" s="101">
        <v>67.5</v>
      </c>
    </row>
    <row r="94" spans="1:24" s="101" customFormat="1" ht="12.75" hidden="1">
      <c r="A94" s="101">
        <v>1970</v>
      </c>
      <c r="B94" s="101">
        <v>110.31999969482422</v>
      </c>
      <c r="C94" s="101">
        <v>134.32000732421875</v>
      </c>
      <c r="D94" s="101">
        <v>8.903587341308594</v>
      </c>
      <c r="E94" s="101">
        <v>9.083312034606934</v>
      </c>
      <c r="F94" s="101">
        <v>15.118779533915443</v>
      </c>
      <c r="G94" s="101" t="s">
        <v>58</v>
      </c>
      <c r="H94" s="101">
        <v>-2.4261279023834845</v>
      </c>
      <c r="I94" s="101">
        <v>40.39387179244073</v>
      </c>
      <c r="J94" s="101" t="s">
        <v>61</v>
      </c>
      <c r="K94" s="101">
        <v>-0.05534273327541477</v>
      </c>
      <c r="L94" s="101">
        <v>0.688942494267757</v>
      </c>
      <c r="M94" s="101">
        <v>-0.011272288310338874</v>
      </c>
      <c r="N94" s="101">
        <v>-0.11045461525674596</v>
      </c>
      <c r="O94" s="101">
        <v>-0.002516594661041217</v>
      </c>
      <c r="P94" s="101">
        <v>0.019759126424739645</v>
      </c>
      <c r="Q94" s="101">
        <v>-0.00014555915276367318</v>
      </c>
      <c r="R94" s="101">
        <v>-0.0016977792455132252</v>
      </c>
      <c r="S94" s="101">
        <v>-5.706305225435727E-05</v>
      </c>
      <c r="T94" s="101">
        <v>0.0002892174280413473</v>
      </c>
      <c r="U94" s="101">
        <v>2.5782150858649745E-06</v>
      </c>
      <c r="V94" s="101">
        <v>-6.268311525253673E-05</v>
      </c>
      <c r="W94" s="101">
        <v>-4.283457428732156E-06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1971</v>
      </c>
      <c r="B96" s="101">
        <v>82</v>
      </c>
      <c r="C96" s="101">
        <v>94.2</v>
      </c>
      <c r="D96" s="101">
        <v>9.71650728765223</v>
      </c>
      <c r="E96" s="101">
        <v>9.901749590671738</v>
      </c>
      <c r="F96" s="101">
        <v>17.0977982158018</v>
      </c>
      <c r="G96" s="101" t="s">
        <v>59</v>
      </c>
      <c r="H96" s="101">
        <v>27.309641425752503</v>
      </c>
      <c r="I96" s="101">
        <v>41.8096414257525</v>
      </c>
      <c r="J96" s="101" t="s">
        <v>73</v>
      </c>
      <c r="K96" s="101">
        <v>1.4431260833187742</v>
      </c>
      <c r="M96" s="101" t="s">
        <v>68</v>
      </c>
      <c r="N96" s="101">
        <v>1.2292885453674942</v>
      </c>
      <c r="X96" s="101">
        <v>67.5</v>
      </c>
    </row>
    <row r="97" spans="1:24" s="101" customFormat="1" ht="12.75" hidden="1">
      <c r="A97" s="101">
        <v>1972</v>
      </c>
      <c r="B97" s="101">
        <v>93.86000061035156</v>
      </c>
      <c r="C97" s="101">
        <v>120.45999908447266</v>
      </c>
      <c r="D97" s="101">
        <v>9.35079288482666</v>
      </c>
      <c r="E97" s="101">
        <v>9.438575744628906</v>
      </c>
      <c r="F97" s="101">
        <v>10.734290798936426</v>
      </c>
      <c r="G97" s="101" t="s">
        <v>56</v>
      </c>
      <c r="H97" s="101">
        <v>0.9290283758665225</v>
      </c>
      <c r="I97" s="101">
        <v>27.289028986218085</v>
      </c>
      <c r="J97" s="101" t="s">
        <v>62</v>
      </c>
      <c r="K97" s="101">
        <v>0.5719551214632804</v>
      </c>
      <c r="L97" s="101">
        <v>1.0378069815156499</v>
      </c>
      <c r="M97" s="101">
        <v>0.135401846588228</v>
      </c>
      <c r="N97" s="101">
        <v>0.1385272870061679</v>
      </c>
      <c r="O97" s="101">
        <v>0.022970332138762206</v>
      </c>
      <c r="P97" s="101">
        <v>0.029771262641530988</v>
      </c>
      <c r="Q97" s="101">
        <v>0.002796114381918474</v>
      </c>
      <c r="R97" s="101">
        <v>0.002132271887893465</v>
      </c>
      <c r="S97" s="101">
        <v>0.00030137435205641584</v>
      </c>
      <c r="T97" s="101">
        <v>0.00043806474997706054</v>
      </c>
      <c r="U97" s="101">
        <v>6.119985922601276E-05</v>
      </c>
      <c r="V97" s="101">
        <v>7.912427263135432E-05</v>
      </c>
      <c r="W97" s="101">
        <v>1.8791157733241853E-05</v>
      </c>
      <c r="X97" s="101">
        <v>67.5</v>
      </c>
    </row>
    <row r="98" spans="1:24" s="101" customFormat="1" ht="12.75" hidden="1">
      <c r="A98" s="101">
        <v>1969</v>
      </c>
      <c r="B98" s="101">
        <v>86.66000366210938</v>
      </c>
      <c r="C98" s="101">
        <v>92.16000366210938</v>
      </c>
      <c r="D98" s="101">
        <v>9.398768424987793</v>
      </c>
      <c r="E98" s="101">
        <v>9.813150405883789</v>
      </c>
      <c r="F98" s="101">
        <v>14.281498842996118</v>
      </c>
      <c r="G98" s="101" t="s">
        <v>57</v>
      </c>
      <c r="H98" s="101">
        <v>16.95057476688701</v>
      </c>
      <c r="I98" s="101">
        <v>36.110578428996384</v>
      </c>
      <c r="J98" s="101" t="s">
        <v>60</v>
      </c>
      <c r="K98" s="101">
        <v>0.39683191076437874</v>
      </c>
      <c r="L98" s="101">
        <v>0.005648339157069978</v>
      </c>
      <c r="M98" s="101">
        <v>-0.0950461569403901</v>
      </c>
      <c r="N98" s="101">
        <v>-0.001432718834024787</v>
      </c>
      <c r="O98" s="101">
        <v>0.01575782347987319</v>
      </c>
      <c r="P98" s="101">
        <v>0.0006460857359940421</v>
      </c>
      <c r="Q98" s="101">
        <v>-0.0020142464724040646</v>
      </c>
      <c r="R98" s="101">
        <v>-0.00011513820284481204</v>
      </c>
      <c r="S98" s="101">
        <v>0.0001915103582910826</v>
      </c>
      <c r="T98" s="101">
        <v>4.59964451573956E-05</v>
      </c>
      <c r="U98" s="101">
        <v>-4.7313789928920566E-05</v>
      </c>
      <c r="V98" s="101">
        <v>-9.080007432976597E-06</v>
      </c>
      <c r="W98" s="101">
        <v>1.1463479297166004E-05</v>
      </c>
      <c r="X98" s="101">
        <v>67.5</v>
      </c>
    </row>
    <row r="99" spans="1:24" s="101" customFormat="1" ht="12.75" hidden="1">
      <c r="A99" s="101">
        <v>1970</v>
      </c>
      <c r="B99" s="101">
        <v>114.36000061035156</v>
      </c>
      <c r="C99" s="101">
        <v>140.25999450683594</v>
      </c>
      <c r="D99" s="101">
        <v>9.102459907531738</v>
      </c>
      <c r="E99" s="101">
        <v>8.960102081298828</v>
      </c>
      <c r="F99" s="101">
        <v>14.201425054703929</v>
      </c>
      <c r="G99" s="101" t="s">
        <v>58</v>
      </c>
      <c r="H99" s="101">
        <v>-9.739769282156033</v>
      </c>
      <c r="I99" s="101">
        <v>37.12023132819553</v>
      </c>
      <c r="J99" s="101" t="s">
        <v>61</v>
      </c>
      <c r="K99" s="101">
        <v>-0.4118945199528249</v>
      </c>
      <c r="L99" s="101">
        <v>1.037791610655719</v>
      </c>
      <c r="M99" s="101">
        <v>-0.09643592748745025</v>
      </c>
      <c r="N99" s="101">
        <v>-0.13851987785885406</v>
      </c>
      <c r="O99" s="101">
        <v>-0.016713083430121716</v>
      </c>
      <c r="P99" s="101">
        <v>0.029764251250329877</v>
      </c>
      <c r="Q99" s="101">
        <v>-0.0019393469996829115</v>
      </c>
      <c r="R99" s="101">
        <v>-0.002129161008037304</v>
      </c>
      <c r="S99" s="101">
        <v>-0.00023270213309002055</v>
      </c>
      <c r="T99" s="101">
        <v>0.00043564326255015955</v>
      </c>
      <c r="U99" s="101">
        <v>-3.881788314483099E-05</v>
      </c>
      <c r="V99" s="101">
        <v>-7.860155204865854E-05</v>
      </c>
      <c r="W99" s="101">
        <v>-1.4889467799724123E-05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1971</v>
      </c>
      <c r="B101" s="101">
        <v>90.18</v>
      </c>
      <c r="C101" s="101">
        <v>91.28</v>
      </c>
      <c r="D101" s="101">
        <v>9.981096177484227</v>
      </c>
      <c r="E101" s="101">
        <v>9.998903030149272</v>
      </c>
      <c r="F101" s="101">
        <v>18.75444303659452</v>
      </c>
      <c r="G101" s="101" t="s">
        <v>59</v>
      </c>
      <c r="H101" s="101">
        <v>21.98032287105766</v>
      </c>
      <c r="I101" s="101">
        <v>44.660322871057666</v>
      </c>
      <c r="J101" s="101" t="s">
        <v>73</v>
      </c>
      <c r="K101" s="101">
        <v>1.0196907463023464</v>
      </c>
      <c r="M101" s="101" t="s">
        <v>68</v>
      </c>
      <c r="N101" s="101">
        <v>0.8227057405375039</v>
      </c>
      <c r="X101" s="101">
        <v>67.5</v>
      </c>
    </row>
    <row r="102" spans="1:24" s="101" customFormat="1" ht="12.75" hidden="1">
      <c r="A102" s="101">
        <v>1972</v>
      </c>
      <c r="B102" s="101">
        <v>97.86000061035156</v>
      </c>
      <c r="C102" s="101">
        <v>116.26000213623047</v>
      </c>
      <c r="D102" s="101">
        <v>9.038581848144531</v>
      </c>
      <c r="E102" s="101">
        <v>9.521400451660156</v>
      </c>
      <c r="F102" s="101">
        <v>10.811405830755614</v>
      </c>
      <c r="G102" s="101" t="s">
        <v>56</v>
      </c>
      <c r="H102" s="101">
        <v>-1.920752533553312</v>
      </c>
      <c r="I102" s="101">
        <v>28.43924807679825</v>
      </c>
      <c r="J102" s="101" t="s">
        <v>62</v>
      </c>
      <c r="K102" s="101">
        <v>0.5651061460740764</v>
      </c>
      <c r="L102" s="101">
        <v>0.8216818907310688</v>
      </c>
      <c r="M102" s="101">
        <v>0.1337806016671729</v>
      </c>
      <c r="N102" s="101">
        <v>0.07878708080276038</v>
      </c>
      <c r="O102" s="101">
        <v>0.022695374842501035</v>
      </c>
      <c r="P102" s="101">
        <v>0.02357136764909571</v>
      </c>
      <c r="Q102" s="101">
        <v>0.0027625777210703575</v>
      </c>
      <c r="R102" s="101">
        <v>0.0012127203843311633</v>
      </c>
      <c r="S102" s="101">
        <v>0.00029777080327611564</v>
      </c>
      <c r="T102" s="101">
        <v>0.0003468459673878187</v>
      </c>
      <c r="U102" s="101">
        <v>6.045088182941103E-05</v>
      </c>
      <c r="V102" s="101">
        <v>4.500233252124462E-05</v>
      </c>
      <c r="W102" s="101">
        <v>1.8569698563318524E-05</v>
      </c>
      <c r="X102" s="101">
        <v>67.5</v>
      </c>
    </row>
    <row r="103" spans="1:24" s="101" customFormat="1" ht="12.75" hidden="1">
      <c r="A103" s="101">
        <v>1969</v>
      </c>
      <c r="B103" s="101">
        <v>99.44000244140625</v>
      </c>
      <c r="C103" s="101">
        <v>93.23999786376953</v>
      </c>
      <c r="D103" s="101">
        <v>9.190163612365723</v>
      </c>
      <c r="E103" s="101">
        <v>9.834060668945312</v>
      </c>
      <c r="F103" s="101">
        <v>15.866151075025488</v>
      </c>
      <c r="G103" s="101" t="s">
        <v>57</v>
      </c>
      <c r="H103" s="101">
        <v>9.110023561229497</v>
      </c>
      <c r="I103" s="101">
        <v>41.05002600263575</v>
      </c>
      <c r="J103" s="101" t="s">
        <v>60</v>
      </c>
      <c r="K103" s="101">
        <v>0.4939543735005637</v>
      </c>
      <c r="L103" s="101">
        <v>0.004471749674971283</v>
      </c>
      <c r="M103" s="101">
        <v>-0.11766764668275843</v>
      </c>
      <c r="N103" s="101">
        <v>-0.0008148206320678032</v>
      </c>
      <c r="O103" s="101">
        <v>0.0197177764966256</v>
      </c>
      <c r="P103" s="101">
        <v>0.0005114946024099583</v>
      </c>
      <c r="Q103" s="101">
        <v>-0.0024634632378255634</v>
      </c>
      <c r="R103" s="101">
        <v>-6.547108006745695E-05</v>
      </c>
      <c r="S103" s="101">
        <v>0.00024817935811477786</v>
      </c>
      <c r="T103" s="101">
        <v>3.6414654714704415E-05</v>
      </c>
      <c r="U103" s="101">
        <v>-5.5901515421569105E-05</v>
      </c>
      <c r="V103" s="101">
        <v>-5.160438004468439E-06</v>
      </c>
      <c r="W103" s="101">
        <v>1.513284501717348E-05</v>
      </c>
      <c r="X103" s="101">
        <v>67.5</v>
      </c>
    </row>
    <row r="104" spans="1:24" s="101" customFormat="1" ht="12.75" hidden="1">
      <c r="A104" s="101">
        <v>1970</v>
      </c>
      <c r="B104" s="101">
        <v>114.86000061035156</v>
      </c>
      <c r="C104" s="101">
        <v>138.4600067138672</v>
      </c>
      <c r="D104" s="101">
        <v>8.917915344238281</v>
      </c>
      <c r="E104" s="101">
        <v>9.11938190460205</v>
      </c>
      <c r="F104" s="101">
        <v>14.374992458187986</v>
      </c>
      <c r="G104" s="101" t="s">
        <v>58</v>
      </c>
      <c r="H104" s="101">
        <v>-9.007743399424868</v>
      </c>
      <c r="I104" s="101">
        <v>38.35225721092669</v>
      </c>
      <c r="J104" s="101" t="s">
        <v>61</v>
      </c>
      <c r="K104" s="101">
        <v>-0.27450689104348724</v>
      </c>
      <c r="L104" s="101">
        <v>0.8216697225833677</v>
      </c>
      <c r="M104" s="101">
        <v>-0.06365197802560667</v>
      </c>
      <c r="N104" s="101">
        <v>-0.07878286722859387</v>
      </c>
      <c r="O104" s="101">
        <v>-0.011237852520421681</v>
      </c>
      <c r="P104" s="101">
        <v>0.023565817323414468</v>
      </c>
      <c r="Q104" s="101">
        <v>-0.001250273786350926</v>
      </c>
      <c r="R104" s="101">
        <v>-0.0012109518026111217</v>
      </c>
      <c r="S104" s="101">
        <v>-0.00016454317819174395</v>
      </c>
      <c r="T104" s="101">
        <v>0.00034492912027719646</v>
      </c>
      <c r="U104" s="101">
        <v>-2.3007166003779958E-05</v>
      </c>
      <c r="V104" s="101">
        <v>-4.4705478545192974E-05</v>
      </c>
      <c r="W104" s="101">
        <v>-1.0762467487464102E-05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1971</v>
      </c>
      <c r="B106" s="101">
        <v>83.32</v>
      </c>
      <c r="C106" s="101">
        <v>86.42</v>
      </c>
      <c r="D106" s="101">
        <v>9.571919468746286</v>
      </c>
      <c r="E106" s="101">
        <v>9.928553524660796</v>
      </c>
      <c r="F106" s="101">
        <v>17.436586902226804</v>
      </c>
      <c r="G106" s="101" t="s">
        <v>59</v>
      </c>
      <c r="H106" s="101">
        <v>27.46455984658283</v>
      </c>
      <c r="I106" s="101">
        <v>43.28455984658282</v>
      </c>
      <c r="J106" s="101" t="s">
        <v>73</v>
      </c>
      <c r="K106" s="101">
        <v>1.9129898632640918</v>
      </c>
      <c r="M106" s="101" t="s">
        <v>68</v>
      </c>
      <c r="N106" s="101">
        <v>1.3526392964879272</v>
      </c>
      <c r="X106" s="101">
        <v>67.5</v>
      </c>
    </row>
    <row r="107" spans="1:24" s="101" customFormat="1" ht="12.75" hidden="1">
      <c r="A107" s="101">
        <v>1972</v>
      </c>
      <c r="B107" s="101">
        <v>108.37999725341797</v>
      </c>
      <c r="C107" s="101">
        <v>111.18000030517578</v>
      </c>
      <c r="D107" s="101">
        <v>9.163702964782715</v>
      </c>
      <c r="E107" s="101">
        <v>9.801095008850098</v>
      </c>
      <c r="F107" s="101">
        <v>11.985744667180978</v>
      </c>
      <c r="G107" s="101" t="s">
        <v>56</v>
      </c>
      <c r="H107" s="101">
        <v>-9.768395502544266</v>
      </c>
      <c r="I107" s="101">
        <v>31.1116017508737</v>
      </c>
      <c r="J107" s="101" t="s">
        <v>62</v>
      </c>
      <c r="K107" s="101">
        <v>1.0020747009591153</v>
      </c>
      <c r="L107" s="101">
        <v>0.9211204981275446</v>
      </c>
      <c r="M107" s="101">
        <v>0.23722732569458369</v>
      </c>
      <c r="N107" s="101">
        <v>0.041876638766261416</v>
      </c>
      <c r="O107" s="101">
        <v>0.04024480798498574</v>
      </c>
      <c r="P107" s="101">
        <v>0.02642399385666177</v>
      </c>
      <c r="Q107" s="101">
        <v>0.004898706560565618</v>
      </c>
      <c r="R107" s="101">
        <v>0.0006445632639587801</v>
      </c>
      <c r="S107" s="101">
        <v>0.0005280279832771812</v>
      </c>
      <c r="T107" s="101">
        <v>0.0003888426371746308</v>
      </c>
      <c r="U107" s="101">
        <v>0.00010715754961364103</v>
      </c>
      <c r="V107" s="101">
        <v>2.3923296521605627E-05</v>
      </c>
      <c r="W107" s="101">
        <v>3.293062405861553E-05</v>
      </c>
      <c r="X107" s="101">
        <v>67.5</v>
      </c>
    </row>
    <row r="108" spans="1:24" s="101" customFormat="1" ht="12.75" hidden="1">
      <c r="A108" s="101">
        <v>1969</v>
      </c>
      <c r="B108" s="101">
        <v>111</v>
      </c>
      <c r="C108" s="101">
        <v>94.0999984741211</v>
      </c>
      <c r="D108" s="101">
        <v>9.209794044494629</v>
      </c>
      <c r="E108" s="101">
        <v>9.755525588989258</v>
      </c>
      <c r="F108" s="101">
        <v>17.400477973293565</v>
      </c>
      <c r="G108" s="101" t="s">
        <v>57</v>
      </c>
      <c r="H108" s="101">
        <v>1.4456272862174302</v>
      </c>
      <c r="I108" s="101">
        <v>44.94562728621743</v>
      </c>
      <c r="J108" s="101" t="s">
        <v>60</v>
      </c>
      <c r="K108" s="101">
        <v>1.0009358694872512</v>
      </c>
      <c r="L108" s="101">
        <v>0.005012378547134754</v>
      </c>
      <c r="M108" s="101">
        <v>-0.2368138468453274</v>
      </c>
      <c r="N108" s="101">
        <v>-0.0004329949451389617</v>
      </c>
      <c r="O108" s="101">
        <v>0.04021741559384106</v>
      </c>
      <c r="P108" s="101">
        <v>0.0005732880293436223</v>
      </c>
      <c r="Q108" s="101">
        <v>-0.004880899318605201</v>
      </c>
      <c r="R108" s="101">
        <v>-3.4767006474632057E-05</v>
      </c>
      <c r="S108" s="101">
        <v>0.0005277808062022492</v>
      </c>
      <c r="T108" s="101">
        <v>4.081291425406156E-05</v>
      </c>
      <c r="U108" s="101">
        <v>-0.00010571152918052242</v>
      </c>
      <c r="V108" s="101">
        <v>-2.7326935974776716E-06</v>
      </c>
      <c r="W108" s="101">
        <v>3.28639215621465E-05</v>
      </c>
      <c r="X108" s="101">
        <v>67.5</v>
      </c>
    </row>
    <row r="109" spans="1:24" s="101" customFormat="1" ht="12.75" hidden="1">
      <c r="A109" s="101">
        <v>1970</v>
      </c>
      <c r="B109" s="101">
        <v>113.66000366210938</v>
      </c>
      <c r="C109" s="101">
        <v>140.25999450683594</v>
      </c>
      <c r="D109" s="101">
        <v>9.062531471252441</v>
      </c>
      <c r="E109" s="101">
        <v>9.168896675109863</v>
      </c>
      <c r="F109" s="101">
        <v>14.373593613184015</v>
      </c>
      <c r="G109" s="101" t="s">
        <v>58</v>
      </c>
      <c r="H109" s="101">
        <v>-8.425331693193954</v>
      </c>
      <c r="I109" s="101">
        <v>37.734671968915414</v>
      </c>
      <c r="J109" s="101" t="s">
        <v>61</v>
      </c>
      <c r="K109" s="101">
        <v>0.04776077340350129</v>
      </c>
      <c r="L109" s="101">
        <v>0.9211068603218826</v>
      </c>
      <c r="M109" s="101">
        <v>0.0140002142312858</v>
      </c>
      <c r="N109" s="101">
        <v>-0.04187440017167329</v>
      </c>
      <c r="O109" s="101">
        <v>0.001484605233939993</v>
      </c>
      <c r="P109" s="101">
        <v>0.026417774171423117</v>
      </c>
      <c r="Q109" s="101">
        <v>0.00041731020616312493</v>
      </c>
      <c r="R109" s="101">
        <v>-0.0006436249346521535</v>
      </c>
      <c r="S109" s="101">
        <v>-1.615461940966013E-05</v>
      </c>
      <c r="T109" s="101">
        <v>0.0003866948441795057</v>
      </c>
      <c r="U109" s="101">
        <v>1.7544601378073448E-05</v>
      </c>
      <c r="V109" s="101">
        <v>-2.376670995663835E-05</v>
      </c>
      <c r="W109" s="101">
        <v>-2.09491299269219E-06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1971</v>
      </c>
      <c r="B111" s="101">
        <v>84.04</v>
      </c>
      <c r="C111" s="101">
        <v>90.24</v>
      </c>
      <c r="D111" s="101">
        <v>9.668577903364477</v>
      </c>
      <c r="E111" s="101">
        <v>9.885575192906474</v>
      </c>
      <c r="F111" s="101">
        <v>15.946836989505872</v>
      </c>
      <c r="G111" s="101" t="s">
        <v>59</v>
      </c>
      <c r="H111" s="101">
        <v>22.65184208944089</v>
      </c>
      <c r="I111" s="101">
        <v>39.1918420894409</v>
      </c>
      <c r="J111" s="101" t="s">
        <v>73</v>
      </c>
      <c r="K111" s="101">
        <v>1.2622325003123787</v>
      </c>
      <c r="M111" s="101" t="s">
        <v>68</v>
      </c>
      <c r="N111" s="101">
        <v>1.0703628516972852</v>
      </c>
      <c r="X111" s="101">
        <v>67.5</v>
      </c>
    </row>
    <row r="112" spans="1:24" s="101" customFormat="1" ht="12.75" hidden="1">
      <c r="A112" s="101">
        <v>1972</v>
      </c>
      <c r="B112" s="101">
        <v>114.9000015258789</v>
      </c>
      <c r="C112" s="101">
        <v>129.3000030517578</v>
      </c>
      <c r="D112" s="101">
        <v>8.94774341583252</v>
      </c>
      <c r="E112" s="101">
        <v>9.418906211853027</v>
      </c>
      <c r="F112" s="101">
        <v>13.852268793549614</v>
      </c>
      <c r="G112" s="101" t="s">
        <v>56</v>
      </c>
      <c r="H112" s="101">
        <v>-10.565502492748323</v>
      </c>
      <c r="I112" s="101">
        <v>36.834499033130584</v>
      </c>
      <c r="J112" s="101" t="s">
        <v>62</v>
      </c>
      <c r="K112" s="101">
        <v>0.5206136112386758</v>
      </c>
      <c r="L112" s="101">
        <v>0.9858474848598653</v>
      </c>
      <c r="M112" s="101">
        <v>0.12324798591879728</v>
      </c>
      <c r="N112" s="101">
        <v>0.0535187662625206</v>
      </c>
      <c r="O112" s="101">
        <v>0.020908535494093987</v>
      </c>
      <c r="P112" s="101">
        <v>0.02828082275966998</v>
      </c>
      <c r="Q112" s="101">
        <v>0.0025450327607787863</v>
      </c>
      <c r="R112" s="101">
        <v>0.0008237495575221296</v>
      </c>
      <c r="S112" s="101">
        <v>0.00027435244749145503</v>
      </c>
      <c r="T112" s="101">
        <v>0.0004161502748863706</v>
      </c>
      <c r="U112" s="101">
        <v>5.568124734013338E-05</v>
      </c>
      <c r="V112" s="101">
        <v>3.056719672013569E-05</v>
      </c>
      <c r="W112" s="101">
        <v>1.7115755351522644E-05</v>
      </c>
      <c r="X112" s="101">
        <v>67.5</v>
      </c>
    </row>
    <row r="113" spans="1:24" s="101" customFormat="1" ht="12.75" hidden="1">
      <c r="A113" s="101">
        <v>1969</v>
      </c>
      <c r="B113" s="101">
        <v>109.73999786376953</v>
      </c>
      <c r="C113" s="101">
        <v>95.83999633789062</v>
      </c>
      <c r="D113" s="101">
        <v>9.548599243164062</v>
      </c>
      <c r="E113" s="101">
        <v>9.836337089538574</v>
      </c>
      <c r="F113" s="101">
        <v>20.72990670599238</v>
      </c>
      <c r="G113" s="101" t="s">
        <v>57</v>
      </c>
      <c r="H113" s="101">
        <v>9.402930941222174</v>
      </c>
      <c r="I113" s="101">
        <v>51.642928804991705</v>
      </c>
      <c r="J113" s="101" t="s">
        <v>60</v>
      </c>
      <c r="K113" s="101">
        <v>0.5099915296702647</v>
      </c>
      <c r="L113" s="101">
        <v>0.005364571393583634</v>
      </c>
      <c r="M113" s="101">
        <v>-0.12044390139003604</v>
      </c>
      <c r="N113" s="101">
        <v>-0.0005536232937119912</v>
      </c>
      <c r="O113" s="101">
        <v>0.020526012007372366</v>
      </c>
      <c r="P113" s="101">
        <v>0.0006136576889279559</v>
      </c>
      <c r="Q113" s="101">
        <v>-0.0024721153327276627</v>
      </c>
      <c r="R113" s="101">
        <v>-4.446950297949722E-05</v>
      </c>
      <c r="S113" s="101">
        <v>0.0002722412686437999</v>
      </c>
      <c r="T113" s="101">
        <v>4.369242468680517E-05</v>
      </c>
      <c r="U113" s="101">
        <v>-5.287411431026574E-05</v>
      </c>
      <c r="V113" s="101">
        <v>-3.5024667162412933E-06</v>
      </c>
      <c r="W113" s="101">
        <v>1.704458036104775E-05</v>
      </c>
      <c r="X113" s="101">
        <v>67.5</v>
      </c>
    </row>
    <row r="114" spans="1:24" s="101" customFormat="1" ht="12.75" hidden="1">
      <c r="A114" s="101">
        <v>1970</v>
      </c>
      <c r="B114" s="101">
        <v>116.44000244140625</v>
      </c>
      <c r="C114" s="101">
        <v>133.33999633789062</v>
      </c>
      <c r="D114" s="101">
        <v>8.645468711853027</v>
      </c>
      <c r="E114" s="101">
        <v>8.792122840881348</v>
      </c>
      <c r="F114" s="101">
        <v>14.95013381303702</v>
      </c>
      <c r="G114" s="101" t="s">
        <v>58</v>
      </c>
      <c r="H114" s="101">
        <v>-7.793585295153633</v>
      </c>
      <c r="I114" s="101">
        <v>41.14641714625262</v>
      </c>
      <c r="J114" s="101" t="s">
        <v>61</v>
      </c>
      <c r="K114" s="101">
        <v>0.1046287334892211</v>
      </c>
      <c r="L114" s="101">
        <v>0.9858328888702615</v>
      </c>
      <c r="M114" s="101">
        <v>0.026140632184155903</v>
      </c>
      <c r="N114" s="101">
        <v>-0.05351590271602426</v>
      </c>
      <c r="O114" s="101">
        <v>0.003981166610554431</v>
      </c>
      <c r="P114" s="101">
        <v>0.028274164182247496</v>
      </c>
      <c r="Q114" s="101">
        <v>0.0006048450505130123</v>
      </c>
      <c r="R114" s="101">
        <v>-0.0008225483553096808</v>
      </c>
      <c r="S114" s="101">
        <v>3.3969943947053436E-05</v>
      </c>
      <c r="T114" s="101">
        <v>0.0004138502426155984</v>
      </c>
      <c r="U114" s="101">
        <v>1.7456498539456957E-05</v>
      </c>
      <c r="V114" s="101">
        <v>-3.0365872986448062E-05</v>
      </c>
      <c r="W114" s="101">
        <v>1.5592823891012744E-06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1971</v>
      </c>
      <c r="B116" s="101">
        <v>81.5</v>
      </c>
      <c r="C116" s="101">
        <v>96.6</v>
      </c>
      <c r="D116" s="101">
        <v>9.494409381111836</v>
      </c>
      <c r="E116" s="101">
        <v>9.699324833370184</v>
      </c>
      <c r="F116" s="101">
        <v>15.171782761161419</v>
      </c>
      <c r="G116" s="101" t="s">
        <v>59</v>
      </c>
      <c r="H116" s="101">
        <v>23.96697172453308</v>
      </c>
      <c r="I116" s="101">
        <v>37.96697172453308</v>
      </c>
      <c r="J116" s="101" t="s">
        <v>73</v>
      </c>
      <c r="K116" s="101">
        <v>1.3464483334664528</v>
      </c>
      <c r="M116" s="101" t="s">
        <v>68</v>
      </c>
      <c r="N116" s="101">
        <v>1.0565590855485647</v>
      </c>
      <c r="X116" s="101">
        <v>67.5</v>
      </c>
    </row>
    <row r="117" spans="1:24" s="101" customFormat="1" ht="12.75" hidden="1">
      <c r="A117" s="101">
        <v>1972</v>
      </c>
      <c r="B117" s="101">
        <v>113.58000183105469</v>
      </c>
      <c r="C117" s="101">
        <v>121.77999877929688</v>
      </c>
      <c r="D117" s="101">
        <v>8.93625259399414</v>
      </c>
      <c r="E117" s="101">
        <v>9.415266990661621</v>
      </c>
      <c r="F117" s="101">
        <v>14.702181873031469</v>
      </c>
      <c r="G117" s="101" t="s">
        <v>56</v>
      </c>
      <c r="H117" s="101">
        <v>-6.937404578512442</v>
      </c>
      <c r="I117" s="101">
        <v>39.142597252542245</v>
      </c>
      <c r="J117" s="101" t="s">
        <v>62</v>
      </c>
      <c r="K117" s="101">
        <v>0.691201369471397</v>
      </c>
      <c r="L117" s="101">
        <v>0.9152259811373185</v>
      </c>
      <c r="M117" s="101">
        <v>0.16363209505783974</v>
      </c>
      <c r="N117" s="101">
        <v>0.0529401357022274</v>
      </c>
      <c r="O117" s="101">
        <v>0.02775957510287029</v>
      </c>
      <c r="P117" s="101">
        <v>0.026254884289837646</v>
      </c>
      <c r="Q117" s="101">
        <v>0.0033789776447231304</v>
      </c>
      <c r="R117" s="101">
        <v>0.0008148598366453383</v>
      </c>
      <c r="S117" s="101">
        <v>0.0003642198442122249</v>
      </c>
      <c r="T117" s="101">
        <v>0.0003863423255485323</v>
      </c>
      <c r="U117" s="101">
        <v>7.392573496641228E-05</v>
      </c>
      <c r="V117" s="101">
        <v>3.0239146376820414E-05</v>
      </c>
      <c r="W117" s="101">
        <v>2.2715938907918124E-05</v>
      </c>
      <c r="X117" s="101">
        <v>67.5</v>
      </c>
    </row>
    <row r="118" spans="1:24" s="101" customFormat="1" ht="12.75" hidden="1">
      <c r="A118" s="101">
        <v>1969</v>
      </c>
      <c r="B118" s="101">
        <v>110.91999816894531</v>
      </c>
      <c r="C118" s="101">
        <v>105.72000122070312</v>
      </c>
      <c r="D118" s="101">
        <v>9.115882873535156</v>
      </c>
      <c r="E118" s="101">
        <v>9.504761695861816</v>
      </c>
      <c r="F118" s="101">
        <v>19.017407561571282</v>
      </c>
      <c r="G118" s="101" t="s">
        <v>57</v>
      </c>
      <c r="H118" s="101">
        <v>6.208062363533806</v>
      </c>
      <c r="I118" s="101">
        <v>49.62806053247912</v>
      </c>
      <c r="J118" s="101" t="s">
        <v>60</v>
      </c>
      <c r="K118" s="101">
        <v>0.6826276150696746</v>
      </c>
      <c r="L118" s="101">
        <v>0.004980421164795963</v>
      </c>
      <c r="M118" s="101">
        <v>-0.16188405910812093</v>
      </c>
      <c r="N118" s="101">
        <v>-0.0005475078441014919</v>
      </c>
      <c r="O118" s="101">
        <v>0.02736665342550376</v>
      </c>
      <c r="P118" s="101">
        <v>0.0005696799335535797</v>
      </c>
      <c r="Q118" s="101">
        <v>-0.0033546501704520442</v>
      </c>
      <c r="R118" s="101">
        <v>-4.397696660416472E-05</v>
      </c>
      <c r="S118" s="101">
        <v>0.00035413138330660265</v>
      </c>
      <c r="T118" s="101">
        <v>4.0558241583441566E-05</v>
      </c>
      <c r="U118" s="101">
        <v>-7.386379810365591E-05</v>
      </c>
      <c r="V118" s="101">
        <v>-3.4624403062993164E-06</v>
      </c>
      <c r="W118" s="101">
        <v>2.1900035400301194E-05</v>
      </c>
      <c r="X118" s="101">
        <v>67.5</v>
      </c>
    </row>
    <row r="119" spans="1:24" s="101" customFormat="1" ht="12.75" hidden="1">
      <c r="A119" s="101">
        <v>1970</v>
      </c>
      <c r="B119" s="101">
        <v>128.66000366210938</v>
      </c>
      <c r="C119" s="101">
        <v>131.36000061035156</v>
      </c>
      <c r="D119" s="101">
        <v>8.855892181396484</v>
      </c>
      <c r="E119" s="101">
        <v>9.054976463317871</v>
      </c>
      <c r="F119" s="101">
        <v>19.14643175559285</v>
      </c>
      <c r="G119" s="101" t="s">
        <v>58</v>
      </c>
      <c r="H119" s="101">
        <v>-9.690023929718208</v>
      </c>
      <c r="I119" s="101">
        <v>51.46997973239117</v>
      </c>
      <c r="J119" s="101" t="s">
        <v>61</v>
      </c>
      <c r="K119" s="101">
        <v>-0.10853051323670602</v>
      </c>
      <c r="L119" s="101">
        <v>0.9152124299602734</v>
      </c>
      <c r="M119" s="101">
        <v>-0.023854013073198184</v>
      </c>
      <c r="N119" s="101">
        <v>-0.05293730445849033</v>
      </c>
      <c r="O119" s="101">
        <v>-0.004654061686340157</v>
      </c>
      <c r="P119" s="101">
        <v>0.026248703088839836</v>
      </c>
      <c r="Q119" s="101">
        <v>-0.0004047371460895894</v>
      </c>
      <c r="R119" s="101">
        <v>-0.0008136722803352488</v>
      </c>
      <c r="S119" s="101">
        <v>-8.512965567491426E-05</v>
      </c>
      <c r="T119" s="101">
        <v>0.0003842075240672771</v>
      </c>
      <c r="U119" s="101">
        <v>-3.0254950052162137E-06</v>
      </c>
      <c r="V119" s="101">
        <v>-3.0040264325136774E-05</v>
      </c>
      <c r="W119" s="101">
        <v>-6.033434339894898E-06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10.734290798936426</v>
      </c>
      <c r="G120" s="102"/>
      <c r="H120" s="102"/>
      <c r="I120" s="115"/>
      <c r="J120" s="115" t="s">
        <v>159</v>
      </c>
      <c r="K120" s="102">
        <f>AVERAGE(K118,K113,K108,K103,K98,K93)</f>
        <v>0.6272737265323519</v>
      </c>
      <c r="L120" s="102">
        <f>AVERAGE(L118,L113,L108,L103,L98,L93)</f>
        <v>0.00487122158401624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20.72990670599238</v>
      </c>
      <c r="G121" s="102"/>
      <c r="H121" s="102"/>
      <c r="I121" s="115"/>
      <c r="J121" s="115" t="s">
        <v>160</v>
      </c>
      <c r="K121" s="102">
        <f>AVERAGE(K119,K114,K109,K104,K99,K94)</f>
        <v>-0.11631419176928509</v>
      </c>
      <c r="L121" s="102">
        <f>AVERAGE(L119,L114,L109,L104,L99,L94)</f>
        <v>0.8950926677765435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0.39204607908271993</v>
      </c>
      <c r="L122" s="102">
        <f>ABS(L120/$H$33)</f>
        <v>0.013531171066711778</v>
      </c>
      <c r="M122" s="115" t="s">
        <v>111</v>
      </c>
      <c r="N122" s="102">
        <f>K122+L122+L123+K123</f>
        <v>1.0310977764695923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0.06608760895982108</v>
      </c>
      <c r="L123" s="102">
        <f>ABS(L121/$H$34)</f>
        <v>0.5594329173603396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1971</v>
      </c>
      <c r="B126" s="101">
        <v>81.84</v>
      </c>
      <c r="C126" s="101">
        <v>97.24</v>
      </c>
      <c r="D126" s="101">
        <v>9.774394505019693</v>
      </c>
      <c r="E126" s="101">
        <v>9.728068481156834</v>
      </c>
      <c r="F126" s="101">
        <v>10.006844010875003</v>
      </c>
      <c r="G126" s="101" t="s">
        <v>59</v>
      </c>
      <c r="H126" s="101">
        <v>9.984884010078048</v>
      </c>
      <c r="I126" s="101">
        <v>24.324884010078055</v>
      </c>
      <c r="J126" s="101" t="s">
        <v>73</v>
      </c>
      <c r="K126" s="101">
        <v>0.5266281675095252</v>
      </c>
      <c r="M126" s="101" t="s">
        <v>68</v>
      </c>
      <c r="N126" s="101">
        <v>0.38394352378079993</v>
      </c>
      <c r="X126" s="101">
        <v>67.5</v>
      </c>
    </row>
    <row r="127" spans="1:24" s="101" customFormat="1" ht="12.75" hidden="1">
      <c r="A127" s="101">
        <v>1970</v>
      </c>
      <c r="B127" s="101">
        <v>110.31999969482422</v>
      </c>
      <c r="C127" s="101">
        <v>134.32000732421875</v>
      </c>
      <c r="D127" s="101">
        <v>8.903587341308594</v>
      </c>
      <c r="E127" s="101">
        <v>9.083312034606934</v>
      </c>
      <c r="F127" s="101">
        <v>14.183643911817992</v>
      </c>
      <c r="G127" s="101" t="s">
        <v>56</v>
      </c>
      <c r="H127" s="101">
        <v>-4.924593360049045</v>
      </c>
      <c r="I127" s="101">
        <v>37.89540633477517</v>
      </c>
      <c r="J127" s="101" t="s">
        <v>62</v>
      </c>
      <c r="K127" s="101">
        <v>0.5223804704468882</v>
      </c>
      <c r="L127" s="101">
        <v>0.4747680054686308</v>
      </c>
      <c r="M127" s="101">
        <v>0.12366655728526536</v>
      </c>
      <c r="N127" s="101">
        <v>0.11141584524014593</v>
      </c>
      <c r="O127" s="101">
        <v>0.020980134982836355</v>
      </c>
      <c r="P127" s="101">
        <v>0.013619582626369527</v>
      </c>
      <c r="Q127" s="101">
        <v>0.0025536548143322525</v>
      </c>
      <c r="R127" s="101">
        <v>0.001714932128850056</v>
      </c>
      <c r="S127" s="101">
        <v>0.000275260600822063</v>
      </c>
      <c r="T127" s="101">
        <v>0.00020039334965183634</v>
      </c>
      <c r="U127" s="101">
        <v>5.582932206544245E-05</v>
      </c>
      <c r="V127" s="101">
        <v>6.363728699637634E-05</v>
      </c>
      <c r="W127" s="101">
        <v>1.7168078070581405E-05</v>
      </c>
      <c r="X127" s="101">
        <v>67.5</v>
      </c>
    </row>
    <row r="128" spans="1:24" s="101" customFormat="1" ht="12.75" hidden="1">
      <c r="A128" s="101">
        <v>1972</v>
      </c>
      <c r="B128" s="101">
        <v>101.76000213623047</v>
      </c>
      <c r="C128" s="101">
        <v>111.45999908447266</v>
      </c>
      <c r="D128" s="101">
        <v>9.02430248260498</v>
      </c>
      <c r="E128" s="101">
        <v>9.414925575256348</v>
      </c>
      <c r="F128" s="101">
        <v>19.229065940840247</v>
      </c>
      <c r="G128" s="101" t="s">
        <v>57</v>
      </c>
      <c r="H128" s="101">
        <v>16.410127108643678</v>
      </c>
      <c r="I128" s="101">
        <v>50.67012924487415</v>
      </c>
      <c r="J128" s="101" t="s">
        <v>60</v>
      </c>
      <c r="K128" s="101">
        <v>-0.24533600103849978</v>
      </c>
      <c r="L128" s="101">
        <v>0.00258416836024163</v>
      </c>
      <c r="M128" s="101">
        <v>0.05931751454251849</v>
      </c>
      <c r="N128" s="101">
        <v>-0.001152560539502359</v>
      </c>
      <c r="O128" s="101">
        <v>-0.009652906361606518</v>
      </c>
      <c r="P128" s="101">
        <v>0.0002956126039379574</v>
      </c>
      <c r="Q128" s="101">
        <v>0.0012833069353216408</v>
      </c>
      <c r="R128" s="101">
        <v>-9.264423537646116E-05</v>
      </c>
      <c r="S128" s="101">
        <v>-0.00010981911680744599</v>
      </c>
      <c r="T128" s="101">
        <v>2.1048816345229055E-05</v>
      </c>
      <c r="U128" s="101">
        <v>3.1784933480748645E-05</v>
      </c>
      <c r="V128" s="101">
        <v>-7.310747117311166E-06</v>
      </c>
      <c r="W128" s="101">
        <v>-6.313107850983266E-06</v>
      </c>
      <c r="X128" s="101">
        <v>67.5</v>
      </c>
    </row>
    <row r="129" spans="1:24" s="101" customFormat="1" ht="12.75" hidden="1">
      <c r="A129" s="101">
        <v>1969</v>
      </c>
      <c r="B129" s="101">
        <v>96.77999877929688</v>
      </c>
      <c r="C129" s="101">
        <v>101.77999877929688</v>
      </c>
      <c r="D129" s="101">
        <v>9.56396770477295</v>
      </c>
      <c r="E129" s="101">
        <v>9.794584274291992</v>
      </c>
      <c r="F129" s="101">
        <v>14.611029335386895</v>
      </c>
      <c r="G129" s="101" t="s">
        <v>58</v>
      </c>
      <c r="H129" s="101">
        <v>7.041120104362157</v>
      </c>
      <c r="I129" s="101">
        <v>36.32111888365903</v>
      </c>
      <c r="J129" s="101" t="s">
        <v>61</v>
      </c>
      <c r="K129" s="101">
        <v>0.46118499812846186</v>
      </c>
      <c r="L129" s="101">
        <v>0.47476097258572947</v>
      </c>
      <c r="M129" s="101">
        <v>0.10851198025696483</v>
      </c>
      <c r="N129" s="101">
        <v>-0.1114098836494273</v>
      </c>
      <c r="O129" s="101">
        <v>0.018627599487644406</v>
      </c>
      <c r="P129" s="101">
        <v>0.013616374117396295</v>
      </c>
      <c r="Q129" s="101">
        <v>0.002207776306720785</v>
      </c>
      <c r="R129" s="101">
        <v>-0.0017124278823394859</v>
      </c>
      <c r="S129" s="101">
        <v>0.00025240475421147606</v>
      </c>
      <c r="T129" s="101">
        <v>0.0001992848261036147</v>
      </c>
      <c r="U129" s="101">
        <v>4.58980523106513E-05</v>
      </c>
      <c r="V129" s="101">
        <v>-6.321595742252028E-05</v>
      </c>
      <c r="W129" s="101">
        <v>1.5965198836827293E-05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1971</v>
      </c>
      <c r="B131" s="101">
        <v>82</v>
      </c>
      <c r="C131" s="101">
        <v>94.2</v>
      </c>
      <c r="D131" s="101">
        <v>9.71650728765223</v>
      </c>
      <c r="E131" s="101">
        <v>9.901749590671738</v>
      </c>
      <c r="F131" s="101">
        <v>8.045034434595653</v>
      </c>
      <c r="G131" s="101" t="s">
        <v>59</v>
      </c>
      <c r="H131" s="101">
        <v>5.172708773543228</v>
      </c>
      <c r="I131" s="101">
        <v>19.672708773543228</v>
      </c>
      <c r="J131" s="101" t="s">
        <v>73</v>
      </c>
      <c r="K131" s="101">
        <v>1.6181298572470089</v>
      </c>
      <c r="M131" s="101" t="s">
        <v>68</v>
      </c>
      <c r="N131" s="101">
        <v>0.9186532910318479</v>
      </c>
      <c r="X131" s="101">
        <v>67.5</v>
      </c>
    </row>
    <row r="132" spans="1:24" s="101" customFormat="1" ht="12.75" hidden="1">
      <c r="A132" s="101">
        <v>1970</v>
      </c>
      <c r="B132" s="101">
        <v>114.36000061035156</v>
      </c>
      <c r="C132" s="101">
        <v>140.25999450683594</v>
      </c>
      <c r="D132" s="101">
        <v>9.102459907531738</v>
      </c>
      <c r="E132" s="101">
        <v>8.960102081298828</v>
      </c>
      <c r="F132" s="101">
        <v>14.66903007150971</v>
      </c>
      <c r="G132" s="101" t="s">
        <v>56</v>
      </c>
      <c r="H132" s="101">
        <v>-8.517525294162311</v>
      </c>
      <c r="I132" s="101">
        <v>38.34247531618925</v>
      </c>
      <c r="J132" s="101" t="s">
        <v>62</v>
      </c>
      <c r="K132" s="101">
        <v>1.176064025671348</v>
      </c>
      <c r="L132" s="101">
        <v>0.36829929702345493</v>
      </c>
      <c r="M132" s="101">
        <v>0.2784170398819205</v>
      </c>
      <c r="N132" s="101">
        <v>0.13950674108114508</v>
      </c>
      <c r="O132" s="101">
        <v>0.047233354386812004</v>
      </c>
      <c r="P132" s="101">
        <v>0.010565381872108271</v>
      </c>
      <c r="Q132" s="101">
        <v>0.00574925169143819</v>
      </c>
      <c r="R132" s="101">
        <v>0.0021472985151731057</v>
      </c>
      <c r="S132" s="101">
        <v>0.0006196929336157732</v>
      </c>
      <c r="T132" s="101">
        <v>0.00015544345835874783</v>
      </c>
      <c r="U132" s="101">
        <v>0.00012572141027238307</v>
      </c>
      <c r="V132" s="101">
        <v>7.968106430422725E-05</v>
      </c>
      <c r="W132" s="101">
        <v>3.864510775856803E-05</v>
      </c>
      <c r="X132" s="101">
        <v>67.5</v>
      </c>
    </row>
    <row r="133" spans="1:24" s="101" customFormat="1" ht="12.75" hidden="1">
      <c r="A133" s="101">
        <v>1972</v>
      </c>
      <c r="B133" s="101">
        <v>93.86000061035156</v>
      </c>
      <c r="C133" s="101">
        <v>120.45999908447266</v>
      </c>
      <c r="D133" s="101">
        <v>9.35079288482666</v>
      </c>
      <c r="E133" s="101">
        <v>9.438575744628906</v>
      </c>
      <c r="F133" s="101">
        <v>19.05975251157448</v>
      </c>
      <c r="G133" s="101" t="s">
        <v>57</v>
      </c>
      <c r="H133" s="101">
        <v>22.094261389894754</v>
      </c>
      <c r="I133" s="101">
        <v>48.45426200024632</v>
      </c>
      <c r="J133" s="101" t="s">
        <v>60</v>
      </c>
      <c r="K133" s="101">
        <v>-0.6470225742803902</v>
      </c>
      <c r="L133" s="101">
        <v>0.0020049238818042117</v>
      </c>
      <c r="M133" s="101">
        <v>0.15580682659875192</v>
      </c>
      <c r="N133" s="101">
        <v>-0.0014432812795506054</v>
      </c>
      <c r="O133" s="101">
        <v>-0.025558730835713042</v>
      </c>
      <c r="P133" s="101">
        <v>0.00022937449248651147</v>
      </c>
      <c r="Q133" s="101">
        <v>0.003341356853224274</v>
      </c>
      <c r="R133" s="101">
        <v>-0.00011602517671018483</v>
      </c>
      <c r="S133" s="101">
        <v>-0.0002993326402579969</v>
      </c>
      <c r="T133" s="101">
        <v>1.633576123054552E-05</v>
      </c>
      <c r="U133" s="101">
        <v>8.09378758273005E-05</v>
      </c>
      <c r="V133" s="101">
        <v>-9.158692124411965E-06</v>
      </c>
      <c r="W133" s="101">
        <v>-1.7520930681372743E-05</v>
      </c>
      <c r="X133" s="101">
        <v>67.5</v>
      </c>
    </row>
    <row r="134" spans="1:24" s="101" customFormat="1" ht="12.75" hidden="1">
      <c r="A134" s="101">
        <v>1969</v>
      </c>
      <c r="B134" s="101">
        <v>86.66000366210938</v>
      </c>
      <c r="C134" s="101">
        <v>92.16000366210938</v>
      </c>
      <c r="D134" s="101">
        <v>9.398768424987793</v>
      </c>
      <c r="E134" s="101">
        <v>9.813150405883789</v>
      </c>
      <c r="F134" s="101">
        <v>14.281498842996118</v>
      </c>
      <c r="G134" s="101" t="s">
        <v>58</v>
      </c>
      <c r="H134" s="101">
        <v>16.95057476688701</v>
      </c>
      <c r="I134" s="101">
        <v>36.110578428996384</v>
      </c>
      <c r="J134" s="101" t="s">
        <v>61</v>
      </c>
      <c r="K134" s="101">
        <v>0.9820836934039144</v>
      </c>
      <c r="L134" s="101">
        <v>0.3682938398455767</v>
      </c>
      <c r="M134" s="101">
        <v>0.2307385552564577</v>
      </c>
      <c r="N134" s="101">
        <v>-0.13949927507420873</v>
      </c>
      <c r="O134" s="101">
        <v>0.03972078857094537</v>
      </c>
      <c r="P134" s="101">
        <v>0.010562891717975274</v>
      </c>
      <c r="Q134" s="101">
        <v>0.004678592672045309</v>
      </c>
      <c r="R134" s="101">
        <v>-0.002144161624419669</v>
      </c>
      <c r="S134" s="101">
        <v>0.0005426041858016759</v>
      </c>
      <c r="T134" s="101">
        <v>0.00015458270165690072</v>
      </c>
      <c r="U134" s="101">
        <v>9.620256367395495E-05</v>
      </c>
      <c r="V134" s="101">
        <v>-7.915295551793775E-05</v>
      </c>
      <c r="W134" s="101">
        <v>3.4445048145268527E-05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1971</v>
      </c>
      <c r="B136" s="101">
        <v>90.18</v>
      </c>
      <c r="C136" s="101">
        <v>91.28</v>
      </c>
      <c r="D136" s="101">
        <v>9.981096177484227</v>
      </c>
      <c r="E136" s="101">
        <v>9.998903030149272</v>
      </c>
      <c r="F136" s="101">
        <v>10.090537127541173</v>
      </c>
      <c r="G136" s="101" t="s">
        <v>59</v>
      </c>
      <c r="H136" s="101">
        <v>1.3487938798854913</v>
      </c>
      <c r="I136" s="101">
        <v>24.0287938798855</v>
      </c>
      <c r="J136" s="101" t="s">
        <v>73</v>
      </c>
      <c r="K136" s="101">
        <v>1.3286989662268418</v>
      </c>
      <c r="M136" s="101" t="s">
        <v>68</v>
      </c>
      <c r="N136" s="101">
        <v>0.7775970197757788</v>
      </c>
      <c r="X136" s="101">
        <v>67.5</v>
      </c>
    </row>
    <row r="137" spans="1:24" s="101" customFormat="1" ht="12.75" hidden="1">
      <c r="A137" s="101">
        <v>1970</v>
      </c>
      <c r="B137" s="101">
        <v>114.86000061035156</v>
      </c>
      <c r="C137" s="101">
        <v>138.4600067138672</v>
      </c>
      <c r="D137" s="101">
        <v>8.917915344238281</v>
      </c>
      <c r="E137" s="101">
        <v>9.11938190460205</v>
      </c>
      <c r="F137" s="101">
        <v>14.100605996042063</v>
      </c>
      <c r="G137" s="101" t="s">
        <v>56</v>
      </c>
      <c r="H137" s="101">
        <v>-9.739802230205157</v>
      </c>
      <c r="I137" s="101">
        <v>37.6201983801464</v>
      </c>
      <c r="J137" s="101" t="s">
        <v>62</v>
      </c>
      <c r="K137" s="101">
        <v>1.0330536344062702</v>
      </c>
      <c r="L137" s="101">
        <v>0.4392236041574629</v>
      </c>
      <c r="M137" s="101">
        <v>0.24456121698136424</v>
      </c>
      <c r="N137" s="101">
        <v>0.08284903498148075</v>
      </c>
      <c r="O137" s="101">
        <v>0.04148966743632911</v>
      </c>
      <c r="P137" s="101">
        <v>0.012599992629999602</v>
      </c>
      <c r="Q137" s="101">
        <v>0.005050156611519421</v>
      </c>
      <c r="R137" s="101">
        <v>0.0012751931677568108</v>
      </c>
      <c r="S137" s="101">
        <v>0.0005443332929091016</v>
      </c>
      <c r="T137" s="101">
        <v>0.00018538185870364455</v>
      </c>
      <c r="U137" s="101">
        <v>0.00011043323262995931</v>
      </c>
      <c r="V137" s="101">
        <v>4.7313923510041706E-05</v>
      </c>
      <c r="W137" s="101">
        <v>3.394194057989389E-05</v>
      </c>
      <c r="X137" s="101">
        <v>67.5</v>
      </c>
    </row>
    <row r="138" spans="1:24" s="101" customFormat="1" ht="12.75" hidden="1">
      <c r="A138" s="101">
        <v>1972</v>
      </c>
      <c r="B138" s="101">
        <v>97.86000061035156</v>
      </c>
      <c r="C138" s="101">
        <v>116.26000213623047</v>
      </c>
      <c r="D138" s="101">
        <v>9.038581848144531</v>
      </c>
      <c r="E138" s="101">
        <v>9.521400451660156</v>
      </c>
      <c r="F138" s="101">
        <v>19.32807199299922</v>
      </c>
      <c r="G138" s="101" t="s">
        <v>57</v>
      </c>
      <c r="H138" s="101">
        <v>20.482215735966477</v>
      </c>
      <c r="I138" s="101">
        <v>50.84221634631804</v>
      </c>
      <c r="J138" s="101" t="s">
        <v>60</v>
      </c>
      <c r="K138" s="101">
        <v>-0.7330855331533287</v>
      </c>
      <c r="L138" s="101">
        <v>0.0023902915377954563</v>
      </c>
      <c r="M138" s="101">
        <v>0.17549557274534622</v>
      </c>
      <c r="N138" s="101">
        <v>-0.0008573656419587302</v>
      </c>
      <c r="O138" s="101">
        <v>-0.02912509361838565</v>
      </c>
      <c r="P138" s="101">
        <v>0.0002735313239668656</v>
      </c>
      <c r="Q138" s="101">
        <v>0.00371504206396712</v>
      </c>
      <c r="R138" s="101">
        <v>-6.892239808196209E-05</v>
      </c>
      <c r="S138" s="101">
        <v>-0.00035503561549208174</v>
      </c>
      <c r="T138" s="101">
        <v>1.9483917426000853E-05</v>
      </c>
      <c r="U138" s="101">
        <v>8.690758014336351E-05</v>
      </c>
      <c r="V138" s="101">
        <v>-5.4431155807744505E-06</v>
      </c>
      <c r="W138" s="101">
        <v>-2.1262759104650596E-05</v>
      </c>
      <c r="X138" s="101">
        <v>67.5</v>
      </c>
    </row>
    <row r="139" spans="1:24" s="101" customFormat="1" ht="12.75" hidden="1">
      <c r="A139" s="101">
        <v>1969</v>
      </c>
      <c r="B139" s="101">
        <v>99.44000244140625</v>
      </c>
      <c r="C139" s="101">
        <v>93.23999786376953</v>
      </c>
      <c r="D139" s="101">
        <v>9.190163612365723</v>
      </c>
      <c r="E139" s="101">
        <v>9.834060668945312</v>
      </c>
      <c r="F139" s="101">
        <v>15.866151075025488</v>
      </c>
      <c r="G139" s="101" t="s">
        <v>58</v>
      </c>
      <c r="H139" s="101">
        <v>9.110023561229497</v>
      </c>
      <c r="I139" s="101">
        <v>41.05002600263575</v>
      </c>
      <c r="J139" s="101" t="s">
        <v>61</v>
      </c>
      <c r="K139" s="101">
        <v>0.7278635948042076</v>
      </c>
      <c r="L139" s="101">
        <v>0.43921710002621256</v>
      </c>
      <c r="M139" s="101">
        <v>0.1703276043340856</v>
      </c>
      <c r="N139" s="101">
        <v>-0.08284459862609396</v>
      </c>
      <c r="O139" s="101">
        <v>0.029548628152546438</v>
      </c>
      <c r="P139" s="101">
        <v>0.012597023255152513</v>
      </c>
      <c r="Q139" s="101">
        <v>0.003420898166246439</v>
      </c>
      <c r="R139" s="101">
        <v>-0.0012733292261376402</v>
      </c>
      <c r="S139" s="101">
        <v>0.0004126117369894179</v>
      </c>
      <c r="T139" s="101">
        <v>0.00018435512061821014</v>
      </c>
      <c r="U139" s="101">
        <v>6.813641744858293E-05</v>
      </c>
      <c r="V139" s="101">
        <v>-4.699978564513255E-05</v>
      </c>
      <c r="W139" s="101">
        <v>2.645657584772916E-05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1971</v>
      </c>
      <c r="B141" s="101">
        <v>83.32</v>
      </c>
      <c r="C141" s="101">
        <v>86.42</v>
      </c>
      <c r="D141" s="101">
        <v>9.571919468746286</v>
      </c>
      <c r="E141" s="101">
        <v>9.928553524660796</v>
      </c>
      <c r="F141" s="101">
        <v>8.623385046882653</v>
      </c>
      <c r="G141" s="101" t="s">
        <v>59</v>
      </c>
      <c r="H141" s="101">
        <v>5.5866794284293775</v>
      </c>
      <c r="I141" s="101">
        <v>21.40667942842937</v>
      </c>
      <c r="J141" s="101" t="s">
        <v>73</v>
      </c>
      <c r="K141" s="101">
        <v>0.8528764065527669</v>
      </c>
      <c r="M141" s="101" t="s">
        <v>68</v>
      </c>
      <c r="N141" s="101">
        <v>0.6118508669879869</v>
      </c>
      <c r="X141" s="101">
        <v>67.5</v>
      </c>
    </row>
    <row r="142" spans="1:24" s="101" customFormat="1" ht="12.75" hidden="1">
      <c r="A142" s="101">
        <v>1970</v>
      </c>
      <c r="B142" s="101">
        <v>113.66000366210938</v>
      </c>
      <c r="C142" s="101">
        <v>140.25999450683594</v>
      </c>
      <c r="D142" s="101">
        <v>9.062531471252441</v>
      </c>
      <c r="E142" s="101">
        <v>9.168896675109863</v>
      </c>
      <c r="F142" s="101">
        <v>12.96719086299821</v>
      </c>
      <c r="G142" s="101" t="s">
        <v>56</v>
      </c>
      <c r="H142" s="101">
        <v>-12.117529195269142</v>
      </c>
      <c r="I142" s="101">
        <v>34.04247446684023</v>
      </c>
      <c r="J142" s="101" t="s">
        <v>62</v>
      </c>
      <c r="K142" s="101">
        <v>0.655772902159597</v>
      </c>
      <c r="L142" s="101">
        <v>0.6292176734049433</v>
      </c>
      <c r="M142" s="101">
        <v>0.15524523898951914</v>
      </c>
      <c r="N142" s="101">
        <v>0.04233169981038733</v>
      </c>
      <c r="O142" s="101">
        <v>0.026337391421580092</v>
      </c>
      <c r="P142" s="101">
        <v>0.01805032006874496</v>
      </c>
      <c r="Q142" s="101">
        <v>0.0032057979563110467</v>
      </c>
      <c r="R142" s="101">
        <v>0.000651531422401247</v>
      </c>
      <c r="S142" s="101">
        <v>0.0003455525727986171</v>
      </c>
      <c r="T142" s="101">
        <v>0.00026559231050063143</v>
      </c>
      <c r="U142" s="101">
        <v>7.009626919130933E-05</v>
      </c>
      <c r="V142" s="101">
        <v>2.417057299509059E-05</v>
      </c>
      <c r="W142" s="101">
        <v>2.154759351286126E-05</v>
      </c>
      <c r="X142" s="101">
        <v>67.5</v>
      </c>
    </row>
    <row r="143" spans="1:24" s="101" customFormat="1" ht="12.75" hidden="1">
      <c r="A143" s="101">
        <v>1972</v>
      </c>
      <c r="B143" s="101">
        <v>108.37999725341797</v>
      </c>
      <c r="C143" s="101">
        <v>111.18000030517578</v>
      </c>
      <c r="D143" s="101">
        <v>9.163702964782715</v>
      </c>
      <c r="E143" s="101">
        <v>9.801095008850098</v>
      </c>
      <c r="F143" s="101">
        <v>21.881445804730596</v>
      </c>
      <c r="G143" s="101" t="s">
        <v>57</v>
      </c>
      <c r="H143" s="101">
        <v>15.918044629967099</v>
      </c>
      <c r="I143" s="101">
        <v>56.79804188338507</v>
      </c>
      <c r="J143" s="101" t="s">
        <v>60</v>
      </c>
      <c r="K143" s="101">
        <v>-0.3953337358303006</v>
      </c>
      <c r="L143" s="101">
        <v>0.0034237415506510934</v>
      </c>
      <c r="M143" s="101">
        <v>0.09499185827664483</v>
      </c>
      <c r="N143" s="101">
        <v>-0.0004382461059454837</v>
      </c>
      <c r="O143" s="101">
        <v>-0.01564988084723237</v>
      </c>
      <c r="P143" s="101">
        <v>0.00039175257967862377</v>
      </c>
      <c r="Q143" s="101">
        <v>0.002027454213374372</v>
      </c>
      <c r="R143" s="101">
        <v>-3.521880704466459E-05</v>
      </c>
      <c r="S143" s="101">
        <v>-0.00018606228969683122</v>
      </c>
      <c r="T143" s="101">
        <v>2.7901158393775746E-05</v>
      </c>
      <c r="U143" s="101">
        <v>4.84894695051419E-05</v>
      </c>
      <c r="V143" s="101">
        <v>-2.780724284456883E-06</v>
      </c>
      <c r="W143" s="101">
        <v>-1.0984570598686563E-05</v>
      </c>
      <c r="X143" s="101">
        <v>67.5</v>
      </c>
    </row>
    <row r="144" spans="1:24" s="101" customFormat="1" ht="12.75" hidden="1">
      <c r="A144" s="101">
        <v>1969</v>
      </c>
      <c r="B144" s="101">
        <v>111</v>
      </c>
      <c r="C144" s="101">
        <v>94.0999984741211</v>
      </c>
      <c r="D144" s="101">
        <v>9.209794044494629</v>
      </c>
      <c r="E144" s="101">
        <v>9.755525588989258</v>
      </c>
      <c r="F144" s="101">
        <v>17.400477973293565</v>
      </c>
      <c r="G144" s="101" t="s">
        <v>58</v>
      </c>
      <c r="H144" s="101">
        <v>1.4456272862174302</v>
      </c>
      <c r="I144" s="101">
        <v>44.94562728621743</v>
      </c>
      <c r="J144" s="101" t="s">
        <v>61</v>
      </c>
      <c r="K144" s="101">
        <v>0.5232106043662328</v>
      </c>
      <c r="L144" s="101">
        <v>0.629208358589525</v>
      </c>
      <c r="M144" s="101">
        <v>0.1227910057376465</v>
      </c>
      <c r="N144" s="101">
        <v>-0.04232943124100973</v>
      </c>
      <c r="O144" s="101">
        <v>0.02118347035688322</v>
      </c>
      <c r="P144" s="101">
        <v>0.018046068394541016</v>
      </c>
      <c r="Q144" s="101">
        <v>0.0024832579304934453</v>
      </c>
      <c r="R144" s="101">
        <v>-0.0006505788422678245</v>
      </c>
      <c r="S144" s="101">
        <v>0.0002911827689278952</v>
      </c>
      <c r="T144" s="101">
        <v>0.00026412270019320424</v>
      </c>
      <c r="U144" s="101">
        <v>5.061875444586141E-05</v>
      </c>
      <c r="V144" s="101">
        <v>-2.4010084784624026E-05</v>
      </c>
      <c r="W144" s="101">
        <v>1.853747542029311E-05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1971</v>
      </c>
      <c r="B146" s="101">
        <v>84.04</v>
      </c>
      <c r="C146" s="101">
        <v>90.24</v>
      </c>
      <c r="D146" s="101">
        <v>9.668577903364477</v>
      </c>
      <c r="E146" s="101">
        <v>9.885575192906474</v>
      </c>
      <c r="F146" s="101">
        <v>9.206915135900589</v>
      </c>
      <c r="G146" s="101" t="s">
        <v>59</v>
      </c>
      <c r="H146" s="101">
        <v>6.087431657735905</v>
      </c>
      <c r="I146" s="101">
        <v>22.627431657735908</v>
      </c>
      <c r="J146" s="101" t="s">
        <v>73</v>
      </c>
      <c r="K146" s="101">
        <v>0.7434753256211927</v>
      </c>
      <c r="M146" s="101" t="s">
        <v>68</v>
      </c>
      <c r="N146" s="101">
        <v>0.4298438523887021</v>
      </c>
      <c r="X146" s="101">
        <v>67.5</v>
      </c>
    </row>
    <row r="147" spans="1:24" s="101" customFormat="1" ht="12.75" hidden="1">
      <c r="A147" s="101">
        <v>1970</v>
      </c>
      <c r="B147" s="101">
        <v>116.44000244140625</v>
      </c>
      <c r="C147" s="101">
        <v>133.33999633789062</v>
      </c>
      <c r="D147" s="101">
        <v>8.645468711853027</v>
      </c>
      <c r="E147" s="101">
        <v>8.792122840881348</v>
      </c>
      <c r="F147" s="101">
        <v>13.900687573178894</v>
      </c>
      <c r="G147" s="101" t="s">
        <v>56</v>
      </c>
      <c r="H147" s="101">
        <v>-10.681917486542687</v>
      </c>
      <c r="I147" s="101">
        <v>38.25808495486357</v>
      </c>
      <c r="J147" s="101" t="s">
        <v>62</v>
      </c>
      <c r="K147" s="101">
        <v>0.7790217041552417</v>
      </c>
      <c r="L147" s="101">
        <v>0.31420717268183734</v>
      </c>
      <c r="M147" s="101">
        <v>0.18442283780969781</v>
      </c>
      <c r="N147" s="101">
        <v>0.0527928403386599</v>
      </c>
      <c r="O147" s="101">
        <v>0.03128723732251789</v>
      </c>
      <c r="P147" s="101">
        <v>0.00901366856641609</v>
      </c>
      <c r="Q147" s="101">
        <v>0.003808319996426864</v>
      </c>
      <c r="R147" s="101">
        <v>0.0008125677651150402</v>
      </c>
      <c r="S147" s="101">
        <v>0.0004105046496372845</v>
      </c>
      <c r="T147" s="101">
        <v>0.00013263248851591708</v>
      </c>
      <c r="U147" s="101">
        <v>8.32869410571591E-05</v>
      </c>
      <c r="V147" s="101">
        <v>3.015382051012507E-05</v>
      </c>
      <c r="W147" s="101">
        <v>2.560186942680689E-05</v>
      </c>
      <c r="X147" s="101">
        <v>67.5</v>
      </c>
    </row>
    <row r="148" spans="1:24" s="101" customFormat="1" ht="12.75" hidden="1">
      <c r="A148" s="101">
        <v>1972</v>
      </c>
      <c r="B148" s="101">
        <v>114.9000015258789</v>
      </c>
      <c r="C148" s="101">
        <v>129.3000030517578</v>
      </c>
      <c r="D148" s="101">
        <v>8.94774341583252</v>
      </c>
      <c r="E148" s="101">
        <v>9.418906211853027</v>
      </c>
      <c r="F148" s="101">
        <v>21.09792111628604</v>
      </c>
      <c r="G148" s="101" t="s">
        <v>57</v>
      </c>
      <c r="H148" s="101">
        <v>8.701375551122311</v>
      </c>
      <c r="I148" s="101">
        <v>56.10137707700122</v>
      </c>
      <c r="J148" s="101" t="s">
        <v>60</v>
      </c>
      <c r="K148" s="101">
        <v>-0.0975317249733154</v>
      </c>
      <c r="L148" s="101">
        <v>0.0017098621902459773</v>
      </c>
      <c r="M148" s="101">
        <v>0.025167617198838928</v>
      </c>
      <c r="N148" s="101">
        <v>-0.0005462453980295185</v>
      </c>
      <c r="O148" s="101">
        <v>-0.003582107462704648</v>
      </c>
      <c r="P148" s="101">
        <v>0.00019559457230462423</v>
      </c>
      <c r="Q148" s="101">
        <v>0.0006185483232332141</v>
      </c>
      <c r="R148" s="101">
        <v>-4.390633611422586E-05</v>
      </c>
      <c r="S148" s="101">
        <v>-1.933559084294535E-05</v>
      </c>
      <c r="T148" s="101">
        <v>1.3928973838501892E-05</v>
      </c>
      <c r="U148" s="101">
        <v>1.9989752022668626E-05</v>
      </c>
      <c r="V148" s="101">
        <v>-3.463734185831617E-06</v>
      </c>
      <c r="W148" s="101">
        <v>-3.5050077664673547E-07</v>
      </c>
      <c r="X148" s="101">
        <v>67.5</v>
      </c>
    </row>
    <row r="149" spans="1:24" s="101" customFormat="1" ht="12.75" hidden="1">
      <c r="A149" s="101">
        <v>1969</v>
      </c>
      <c r="B149" s="101">
        <v>109.73999786376953</v>
      </c>
      <c r="C149" s="101">
        <v>95.83999633789062</v>
      </c>
      <c r="D149" s="101">
        <v>9.548599243164062</v>
      </c>
      <c r="E149" s="101">
        <v>9.836337089538574</v>
      </c>
      <c r="F149" s="101">
        <v>20.72990670599238</v>
      </c>
      <c r="G149" s="101" t="s">
        <v>58</v>
      </c>
      <c r="H149" s="101">
        <v>9.402930941222174</v>
      </c>
      <c r="I149" s="101">
        <v>51.642928804991705</v>
      </c>
      <c r="J149" s="101" t="s">
        <v>61</v>
      </c>
      <c r="K149" s="101">
        <v>0.7728922163980347</v>
      </c>
      <c r="L149" s="101">
        <v>0.31420252025724477</v>
      </c>
      <c r="M149" s="101">
        <v>0.1826974935523605</v>
      </c>
      <c r="N149" s="101">
        <v>-0.05279001427342455</v>
      </c>
      <c r="O149" s="101">
        <v>0.031081501337631556</v>
      </c>
      <c r="P149" s="101">
        <v>0.009011546137510613</v>
      </c>
      <c r="Q149" s="101">
        <v>0.003757751876722316</v>
      </c>
      <c r="R149" s="101">
        <v>-0.0008113806791839917</v>
      </c>
      <c r="S149" s="101">
        <v>0.00041004902426488465</v>
      </c>
      <c r="T149" s="101">
        <v>0.00013189905495389725</v>
      </c>
      <c r="U149" s="101">
        <v>8.085248521060382E-05</v>
      </c>
      <c r="V149" s="101">
        <v>-2.9954222354231478E-05</v>
      </c>
      <c r="W149" s="101">
        <v>2.559947006000006E-05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1971</v>
      </c>
      <c r="B151" s="101">
        <v>81.5</v>
      </c>
      <c r="C151" s="101">
        <v>96.6</v>
      </c>
      <c r="D151" s="101">
        <v>9.494409381111836</v>
      </c>
      <c r="E151" s="101">
        <v>9.699324833370184</v>
      </c>
      <c r="F151" s="101">
        <v>10.43405050858549</v>
      </c>
      <c r="G151" s="101" t="s">
        <v>59</v>
      </c>
      <c r="H151" s="101">
        <v>12.110926241702238</v>
      </c>
      <c r="I151" s="101">
        <v>26.110926241702238</v>
      </c>
      <c r="J151" s="101" t="s">
        <v>73</v>
      </c>
      <c r="K151" s="101">
        <v>0.9751981941205304</v>
      </c>
      <c r="M151" s="101" t="s">
        <v>68</v>
      </c>
      <c r="N151" s="101">
        <v>0.6454718804535424</v>
      </c>
      <c r="X151" s="101">
        <v>67.5</v>
      </c>
    </row>
    <row r="152" spans="1:24" s="101" customFormat="1" ht="12.75" hidden="1">
      <c r="A152" s="101">
        <v>1970</v>
      </c>
      <c r="B152" s="101">
        <v>128.66000366210938</v>
      </c>
      <c r="C152" s="101">
        <v>131.36000061035156</v>
      </c>
      <c r="D152" s="101">
        <v>8.855892181396484</v>
      </c>
      <c r="E152" s="101">
        <v>9.054976463317871</v>
      </c>
      <c r="F152" s="101">
        <v>17.562401015052664</v>
      </c>
      <c r="G152" s="101" t="s">
        <v>56</v>
      </c>
      <c r="H152" s="101">
        <v>-13.948260198064787</v>
      </c>
      <c r="I152" s="101">
        <v>47.211743464044595</v>
      </c>
      <c r="J152" s="101" t="s">
        <v>62</v>
      </c>
      <c r="K152" s="101">
        <v>0.7831220147082575</v>
      </c>
      <c r="L152" s="101">
        <v>0.5687272619386422</v>
      </c>
      <c r="M152" s="101">
        <v>0.18539368835678577</v>
      </c>
      <c r="N152" s="101">
        <v>0.05315656789399423</v>
      </c>
      <c r="O152" s="101">
        <v>0.03145190639288639</v>
      </c>
      <c r="P152" s="101">
        <v>0.016315042944958242</v>
      </c>
      <c r="Q152" s="101">
        <v>0.0038283644456849333</v>
      </c>
      <c r="R152" s="101">
        <v>0.0008181577402129594</v>
      </c>
      <c r="S152" s="101">
        <v>0.0004126815986522545</v>
      </c>
      <c r="T152" s="101">
        <v>0.00024007498084166538</v>
      </c>
      <c r="U152" s="101">
        <v>8.372493498427574E-05</v>
      </c>
      <c r="V152" s="101">
        <v>3.0361310471910394E-05</v>
      </c>
      <c r="W152" s="101">
        <v>2.5740080698199866E-05</v>
      </c>
      <c r="X152" s="101">
        <v>67.5</v>
      </c>
    </row>
    <row r="153" spans="1:24" s="101" customFormat="1" ht="12.75" hidden="1">
      <c r="A153" s="101">
        <v>1972</v>
      </c>
      <c r="B153" s="101">
        <v>113.58000183105469</v>
      </c>
      <c r="C153" s="101">
        <v>121.77999877929688</v>
      </c>
      <c r="D153" s="101">
        <v>8.93625259399414</v>
      </c>
      <c r="E153" s="101">
        <v>9.415266990661621</v>
      </c>
      <c r="F153" s="101">
        <v>20.775582460119317</v>
      </c>
      <c r="G153" s="101" t="s">
        <v>57</v>
      </c>
      <c r="H153" s="101">
        <v>9.232213998292409</v>
      </c>
      <c r="I153" s="101">
        <v>55.312215829347096</v>
      </c>
      <c r="J153" s="101" t="s">
        <v>60</v>
      </c>
      <c r="K153" s="101">
        <v>0.11373634760101249</v>
      </c>
      <c r="L153" s="101">
        <v>0.0030947347545467107</v>
      </c>
      <c r="M153" s="101">
        <v>-0.024838763396545175</v>
      </c>
      <c r="N153" s="101">
        <v>-0.0005500103364792607</v>
      </c>
      <c r="O153" s="101">
        <v>0.004903058509126163</v>
      </c>
      <c r="P153" s="101">
        <v>0.0003540089449016726</v>
      </c>
      <c r="Q153" s="101">
        <v>-0.0004131656915734057</v>
      </c>
      <c r="R153" s="101">
        <v>-4.4198537481235435E-05</v>
      </c>
      <c r="S153" s="101">
        <v>9.172682267640796E-05</v>
      </c>
      <c r="T153" s="101">
        <v>2.5207969815360852E-05</v>
      </c>
      <c r="U153" s="101">
        <v>-2.425131014672395E-06</v>
      </c>
      <c r="V153" s="101">
        <v>-3.4844799490571123E-06</v>
      </c>
      <c r="W153" s="101">
        <v>6.556483216632361E-06</v>
      </c>
      <c r="X153" s="101">
        <v>67.5</v>
      </c>
    </row>
    <row r="154" spans="1:24" s="101" customFormat="1" ht="12.75" hidden="1">
      <c r="A154" s="101">
        <v>1969</v>
      </c>
      <c r="B154" s="101">
        <v>110.91999816894531</v>
      </c>
      <c r="C154" s="101">
        <v>105.72000122070312</v>
      </c>
      <c r="D154" s="101">
        <v>9.115882873535156</v>
      </c>
      <c r="E154" s="101">
        <v>9.504761695861816</v>
      </c>
      <c r="F154" s="101">
        <v>19.017407561571282</v>
      </c>
      <c r="G154" s="101" t="s">
        <v>58</v>
      </c>
      <c r="H154" s="101">
        <v>6.208062363533806</v>
      </c>
      <c r="I154" s="101">
        <v>49.62806053247912</v>
      </c>
      <c r="J154" s="101" t="s">
        <v>61</v>
      </c>
      <c r="K154" s="101">
        <v>0.7748187743950852</v>
      </c>
      <c r="L154" s="101">
        <v>0.5687188418621489</v>
      </c>
      <c r="M154" s="101">
        <v>0.18372222379304973</v>
      </c>
      <c r="N154" s="101">
        <v>-0.05315372234282924</v>
      </c>
      <c r="O154" s="101">
        <v>0.031067385358329938</v>
      </c>
      <c r="P154" s="101">
        <v>0.01631120179394398</v>
      </c>
      <c r="Q154" s="101">
        <v>0.0038060042617279314</v>
      </c>
      <c r="R154" s="101">
        <v>-0.0008169630206777392</v>
      </c>
      <c r="S154" s="101">
        <v>0.0004023584121997094</v>
      </c>
      <c r="T154" s="101">
        <v>0.00023874788938106628</v>
      </c>
      <c r="U154" s="101">
        <v>8.368980510004115E-05</v>
      </c>
      <c r="V154" s="101">
        <v>-3.0160695831766788E-05</v>
      </c>
      <c r="W154" s="101">
        <v>2.4891048233850246E-05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8.045034434595653</v>
      </c>
      <c r="G155" s="102"/>
      <c r="H155" s="102"/>
      <c r="I155" s="115"/>
      <c r="J155" s="115" t="s">
        <v>159</v>
      </c>
      <c r="K155" s="102">
        <f>AVERAGE(K153,K148,K143,K138,K133,K128)</f>
        <v>-0.3340955369458037</v>
      </c>
      <c r="L155" s="102">
        <f>AVERAGE(L153,L148,L143,L138,L133,L128)</f>
        <v>0.00253462037921418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21.881445804730596</v>
      </c>
      <c r="G156" s="102"/>
      <c r="H156" s="102"/>
      <c r="I156" s="115"/>
      <c r="J156" s="115" t="s">
        <v>160</v>
      </c>
      <c r="K156" s="102">
        <f>AVERAGE(K154,K149,K144,K139,K134,K129)</f>
        <v>0.7070089802493227</v>
      </c>
      <c r="L156" s="102">
        <f>AVERAGE(L154,L149,L144,L139,L134,L129)</f>
        <v>0.4657336055277396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0.2088097105911273</v>
      </c>
      <c r="L157" s="102">
        <f>ABS(L155/$H$33)</f>
        <v>0.007040612164483834</v>
      </c>
      <c r="M157" s="115" t="s">
        <v>111</v>
      </c>
      <c r="N157" s="102">
        <f>K157+L157+L158+K158</f>
        <v>0.9086434740793816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0.4017096478689333</v>
      </c>
      <c r="L158" s="102">
        <f>ABS(L156/$H$34)</f>
        <v>0.29108350345483724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1971</v>
      </c>
      <c r="B161" s="101">
        <v>81.84</v>
      </c>
      <c r="C161" s="101">
        <v>97.24</v>
      </c>
      <c r="D161" s="101">
        <v>9.774394505019693</v>
      </c>
      <c r="E161" s="101">
        <v>9.728068481156834</v>
      </c>
      <c r="F161" s="101">
        <v>11.75970739714469</v>
      </c>
      <c r="G161" s="101" t="s">
        <v>59</v>
      </c>
      <c r="H161" s="101">
        <v>14.245787698612162</v>
      </c>
      <c r="I161" s="101">
        <v>28.585787698612165</v>
      </c>
      <c r="J161" s="101" t="s">
        <v>73</v>
      </c>
      <c r="K161" s="101">
        <v>0.5670964185866216</v>
      </c>
      <c r="M161" s="101" t="s">
        <v>68</v>
      </c>
      <c r="N161" s="101">
        <v>0.5110586662751039</v>
      </c>
      <c r="X161" s="101">
        <v>67.5</v>
      </c>
    </row>
    <row r="162" spans="1:24" s="101" customFormat="1" ht="12.75" hidden="1">
      <c r="A162" s="101">
        <v>1970</v>
      </c>
      <c r="B162" s="101">
        <v>110.31999969482422</v>
      </c>
      <c r="C162" s="101">
        <v>134.32000732421875</v>
      </c>
      <c r="D162" s="101">
        <v>8.903587341308594</v>
      </c>
      <c r="E162" s="101">
        <v>9.083312034606934</v>
      </c>
      <c r="F162" s="101">
        <v>14.183643911817992</v>
      </c>
      <c r="G162" s="101" t="s">
        <v>56</v>
      </c>
      <c r="H162" s="101">
        <v>-4.924593360049045</v>
      </c>
      <c r="I162" s="101">
        <v>37.89540633477517</v>
      </c>
      <c r="J162" s="101" t="s">
        <v>62</v>
      </c>
      <c r="K162" s="101">
        <v>0.273890520442319</v>
      </c>
      <c r="L162" s="101">
        <v>0.6893417018727865</v>
      </c>
      <c r="M162" s="101">
        <v>0.06484004907060902</v>
      </c>
      <c r="N162" s="101">
        <v>0.1103056822712022</v>
      </c>
      <c r="O162" s="101">
        <v>0.011000347406461048</v>
      </c>
      <c r="P162" s="101">
        <v>0.019775000187864933</v>
      </c>
      <c r="Q162" s="101">
        <v>0.001338879903268683</v>
      </c>
      <c r="R162" s="101">
        <v>0.001697844882263772</v>
      </c>
      <c r="S162" s="101">
        <v>0.00014433175079408693</v>
      </c>
      <c r="T162" s="101">
        <v>0.0002909688075658389</v>
      </c>
      <c r="U162" s="101">
        <v>2.92549706194828E-05</v>
      </c>
      <c r="V162" s="101">
        <v>6.300183130005869E-05</v>
      </c>
      <c r="W162" s="101">
        <v>9.004183527316415E-06</v>
      </c>
      <c r="X162" s="101">
        <v>67.5</v>
      </c>
    </row>
    <row r="163" spans="1:24" s="101" customFormat="1" ht="12.75" hidden="1">
      <c r="A163" s="101">
        <v>1969</v>
      </c>
      <c r="B163" s="101">
        <v>96.77999877929688</v>
      </c>
      <c r="C163" s="101">
        <v>101.77999877929688</v>
      </c>
      <c r="D163" s="101">
        <v>9.56396770477295</v>
      </c>
      <c r="E163" s="101">
        <v>9.794584274291992</v>
      </c>
      <c r="F163" s="101">
        <v>18.81577838188362</v>
      </c>
      <c r="G163" s="101" t="s">
        <v>57</v>
      </c>
      <c r="H163" s="101">
        <v>17.49357944094561</v>
      </c>
      <c r="I163" s="101">
        <v>46.773578220242484</v>
      </c>
      <c r="J163" s="101" t="s">
        <v>60</v>
      </c>
      <c r="K163" s="101">
        <v>-0.12396775923601332</v>
      </c>
      <c r="L163" s="101">
        <v>0.0037517382661102433</v>
      </c>
      <c r="M163" s="101">
        <v>0.0300033733978052</v>
      </c>
      <c r="N163" s="101">
        <v>-0.0011410670897176692</v>
      </c>
      <c r="O163" s="101">
        <v>-0.004872864302905103</v>
      </c>
      <c r="P163" s="101">
        <v>0.0004291847707478791</v>
      </c>
      <c r="Q163" s="101">
        <v>0.0006505282938807833</v>
      </c>
      <c r="R163" s="101">
        <v>-9.17117539907678E-05</v>
      </c>
      <c r="S163" s="101">
        <v>-5.500996148801303E-05</v>
      </c>
      <c r="T163" s="101">
        <v>3.055914889873434E-05</v>
      </c>
      <c r="U163" s="101">
        <v>1.618537466046261E-05</v>
      </c>
      <c r="V163" s="101">
        <v>-7.23600485186992E-06</v>
      </c>
      <c r="W163" s="101">
        <v>-3.1427363379222084E-06</v>
      </c>
      <c r="X163" s="101">
        <v>67.5</v>
      </c>
    </row>
    <row r="164" spans="1:24" s="101" customFormat="1" ht="12.75" hidden="1">
      <c r="A164" s="101">
        <v>1972</v>
      </c>
      <c r="B164" s="101">
        <v>101.76000213623047</v>
      </c>
      <c r="C164" s="101">
        <v>111.45999908447266</v>
      </c>
      <c r="D164" s="101">
        <v>9.02430248260498</v>
      </c>
      <c r="E164" s="101">
        <v>9.414925575256348</v>
      </c>
      <c r="F164" s="101">
        <v>13.537615840950231</v>
      </c>
      <c r="G164" s="101" t="s">
        <v>58</v>
      </c>
      <c r="H164" s="101">
        <v>1.4127001384817959</v>
      </c>
      <c r="I164" s="101">
        <v>35.67270227471226</v>
      </c>
      <c r="J164" s="101" t="s">
        <v>61</v>
      </c>
      <c r="K164" s="101">
        <v>0.24422942463627556</v>
      </c>
      <c r="L164" s="101">
        <v>0.6893314923901651</v>
      </c>
      <c r="M164" s="101">
        <v>0.057480688480835554</v>
      </c>
      <c r="N164" s="101">
        <v>-0.11029978017753334</v>
      </c>
      <c r="O164" s="101">
        <v>0.009862192279017249</v>
      </c>
      <c r="P164" s="101">
        <v>0.019770342254564442</v>
      </c>
      <c r="Q164" s="101">
        <v>0.0011702189257730006</v>
      </c>
      <c r="R164" s="101">
        <v>-0.0016953660956882497</v>
      </c>
      <c r="S164" s="101">
        <v>0.00013343747009132682</v>
      </c>
      <c r="T164" s="101">
        <v>0.00028935961258418763</v>
      </c>
      <c r="U164" s="101">
        <v>2.436979591722624E-05</v>
      </c>
      <c r="V164" s="101">
        <v>-6.258491016966286E-05</v>
      </c>
      <c r="W164" s="101">
        <v>8.437922096339809E-06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1971</v>
      </c>
      <c r="B166" s="101">
        <v>82</v>
      </c>
      <c r="C166" s="101">
        <v>94.2</v>
      </c>
      <c r="D166" s="101">
        <v>9.71650728765223</v>
      </c>
      <c r="E166" s="101">
        <v>9.901749590671738</v>
      </c>
      <c r="F166" s="101">
        <v>13.582385569638088</v>
      </c>
      <c r="G166" s="101" t="s">
        <v>59</v>
      </c>
      <c r="H166" s="101">
        <v>18.713321575409246</v>
      </c>
      <c r="I166" s="101">
        <v>33.213321575409246</v>
      </c>
      <c r="J166" s="101" t="s">
        <v>73</v>
      </c>
      <c r="K166" s="101">
        <v>1.2817359955950396</v>
      </c>
      <c r="M166" s="101" t="s">
        <v>68</v>
      </c>
      <c r="N166" s="101">
        <v>1.1468619386676353</v>
      </c>
      <c r="X166" s="101">
        <v>67.5</v>
      </c>
    </row>
    <row r="167" spans="1:24" s="101" customFormat="1" ht="12.75" hidden="1">
      <c r="A167" s="101">
        <v>1970</v>
      </c>
      <c r="B167" s="101">
        <v>114.36000061035156</v>
      </c>
      <c r="C167" s="101">
        <v>140.25999450683594</v>
      </c>
      <c r="D167" s="101">
        <v>9.102459907531738</v>
      </c>
      <c r="E167" s="101">
        <v>8.960102081298828</v>
      </c>
      <c r="F167" s="101">
        <v>14.66903007150971</v>
      </c>
      <c r="G167" s="101" t="s">
        <v>56</v>
      </c>
      <c r="H167" s="101">
        <v>-8.517525294162311</v>
      </c>
      <c r="I167" s="101">
        <v>38.34247531618925</v>
      </c>
      <c r="J167" s="101" t="s">
        <v>62</v>
      </c>
      <c r="K167" s="101">
        <v>0.4155717336175807</v>
      </c>
      <c r="L167" s="101">
        <v>1.0386604135911393</v>
      </c>
      <c r="M167" s="101">
        <v>0.09838125575541398</v>
      </c>
      <c r="N167" s="101">
        <v>0.13916345898489554</v>
      </c>
      <c r="O167" s="101">
        <v>0.016690678131059008</v>
      </c>
      <c r="P167" s="101">
        <v>0.02979584920902607</v>
      </c>
      <c r="Q167" s="101">
        <v>0.002031505067822107</v>
      </c>
      <c r="R167" s="101">
        <v>0.0021420172430817504</v>
      </c>
      <c r="S167" s="101">
        <v>0.0002189795748446567</v>
      </c>
      <c r="T167" s="101">
        <v>0.00043841500349474854</v>
      </c>
      <c r="U167" s="101">
        <v>4.438899539386526E-05</v>
      </c>
      <c r="V167" s="101">
        <v>7.948098888274116E-05</v>
      </c>
      <c r="W167" s="101">
        <v>1.3656391819610305E-05</v>
      </c>
      <c r="X167" s="101">
        <v>67.5</v>
      </c>
    </row>
    <row r="168" spans="1:24" s="101" customFormat="1" ht="12.75" hidden="1">
      <c r="A168" s="101">
        <v>1969</v>
      </c>
      <c r="B168" s="101">
        <v>86.66000366210938</v>
      </c>
      <c r="C168" s="101">
        <v>92.16000366210938</v>
      </c>
      <c r="D168" s="101">
        <v>9.398768424987793</v>
      </c>
      <c r="E168" s="101">
        <v>9.813150405883789</v>
      </c>
      <c r="F168" s="101">
        <v>17.72209956483508</v>
      </c>
      <c r="G168" s="101" t="s">
        <v>57</v>
      </c>
      <c r="H168" s="101">
        <v>25.6500875823614</v>
      </c>
      <c r="I168" s="101">
        <v>44.810091244470776</v>
      </c>
      <c r="J168" s="101" t="s">
        <v>60</v>
      </c>
      <c r="K168" s="101">
        <v>-0.26556121005274647</v>
      </c>
      <c r="L168" s="101">
        <v>0.005652619456457825</v>
      </c>
      <c r="M168" s="101">
        <v>0.06372461551653501</v>
      </c>
      <c r="N168" s="101">
        <v>-0.001439693583682499</v>
      </c>
      <c r="O168" s="101">
        <v>-0.01052658970173195</v>
      </c>
      <c r="P168" s="101">
        <v>0.0006466744631314307</v>
      </c>
      <c r="Q168" s="101">
        <v>0.0013561065226966795</v>
      </c>
      <c r="R168" s="101">
        <v>-0.00011571011519216828</v>
      </c>
      <c r="S168" s="101">
        <v>-0.00012626380943499694</v>
      </c>
      <c r="T168" s="101">
        <v>4.604733272614152E-05</v>
      </c>
      <c r="U168" s="101">
        <v>3.2150994565119127E-05</v>
      </c>
      <c r="V168" s="101">
        <v>-9.13014812024454E-06</v>
      </c>
      <c r="W168" s="101">
        <v>-7.485114433741121E-06</v>
      </c>
      <c r="X168" s="101">
        <v>67.5</v>
      </c>
    </row>
    <row r="169" spans="1:24" s="101" customFormat="1" ht="12.75" hidden="1">
      <c r="A169" s="101">
        <v>1972</v>
      </c>
      <c r="B169" s="101">
        <v>93.86000061035156</v>
      </c>
      <c r="C169" s="101">
        <v>120.45999908447266</v>
      </c>
      <c r="D169" s="101">
        <v>9.35079288482666</v>
      </c>
      <c r="E169" s="101">
        <v>9.438575744628906</v>
      </c>
      <c r="F169" s="101">
        <v>10.276956001042805</v>
      </c>
      <c r="G169" s="101" t="s">
        <v>58</v>
      </c>
      <c r="H169" s="101">
        <v>-0.2336215643942552</v>
      </c>
      <c r="I169" s="101">
        <v>26.12637904595731</v>
      </c>
      <c r="J169" s="101" t="s">
        <v>61</v>
      </c>
      <c r="K169" s="101">
        <v>0.31965154386807293</v>
      </c>
      <c r="L169" s="101">
        <v>1.0386450320752498</v>
      </c>
      <c r="M169" s="101">
        <v>0.0749536180666548</v>
      </c>
      <c r="N169" s="101">
        <v>-0.13915601172434416</v>
      </c>
      <c r="O169" s="101">
        <v>0.012952592239625327</v>
      </c>
      <c r="P169" s="101">
        <v>0.029788830830124118</v>
      </c>
      <c r="Q169" s="101">
        <v>0.001512609645508855</v>
      </c>
      <c r="R169" s="101">
        <v>-0.0021388896743174384</v>
      </c>
      <c r="S169" s="101">
        <v>0.00017891200246520462</v>
      </c>
      <c r="T169" s="101">
        <v>0.00043599008983933154</v>
      </c>
      <c r="U169" s="101">
        <v>3.06054972276268E-05</v>
      </c>
      <c r="V169" s="101">
        <v>-7.895484778707903E-05</v>
      </c>
      <c r="W169" s="101">
        <v>1.1422350872063055E-05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1971</v>
      </c>
      <c r="B171" s="101">
        <v>90.18</v>
      </c>
      <c r="C171" s="101">
        <v>91.28</v>
      </c>
      <c r="D171" s="101">
        <v>9.981096177484227</v>
      </c>
      <c r="E171" s="101">
        <v>9.998903030149272</v>
      </c>
      <c r="F171" s="101">
        <v>14.638297700387016</v>
      </c>
      <c r="G171" s="101" t="s">
        <v>59</v>
      </c>
      <c r="H171" s="101">
        <v>12.17846528773562</v>
      </c>
      <c r="I171" s="101">
        <v>34.858465287735626</v>
      </c>
      <c r="J171" s="101" t="s">
        <v>73</v>
      </c>
      <c r="K171" s="101">
        <v>0.8864412312356603</v>
      </c>
      <c r="M171" s="101" t="s">
        <v>68</v>
      </c>
      <c r="N171" s="101">
        <v>0.7582079521160857</v>
      </c>
      <c r="X171" s="101">
        <v>67.5</v>
      </c>
    </row>
    <row r="172" spans="1:24" s="101" customFormat="1" ht="12.75" hidden="1">
      <c r="A172" s="101">
        <v>1970</v>
      </c>
      <c r="B172" s="101">
        <v>114.86000061035156</v>
      </c>
      <c r="C172" s="101">
        <v>138.4600067138672</v>
      </c>
      <c r="D172" s="101">
        <v>8.917915344238281</v>
      </c>
      <c r="E172" s="101">
        <v>9.11938190460205</v>
      </c>
      <c r="F172" s="101">
        <v>14.100605996042063</v>
      </c>
      <c r="G172" s="101" t="s">
        <v>56</v>
      </c>
      <c r="H172" s="101">
        <v>-9.739802230205157</v>
      </c>
      <c r="I172" s="101">
        <v>37.6201983801464</v>
      </c>
      <c r="J172" s="101" t="s">
        <v>62</v>
      </c>
      <c r="K172" s="101">
        <v>0.4291411387507906</v>
      </c>
      <c r="L172" s="101">
        <v>0.8274189410610208</v>
      </c>
      <c r="M172" s="101">
        <v>0.10159345894172865</v>
      </c>
      <c r="N172" s="101">
        <v>0.08043137176925044</v>
      </c>
      <c r="O172" s="101">
        <v>0.017235517397205413</v>
      </c>
      <c r="P172" s="101">
        <v>0.023736038787361382</v>
      </c>
      <c r="Q172" s="101">
        <v>0.002097866493377866</v>
      </c>
      <c r="R172" s="101">
        <v>0.001237986360426562</v>
      </c>
      <c r="S172" s="101">
        <v>0.0002261328445990842</v>
      </c>
      <c r="T172" s="101">
        <v>0.00034925308681270936</v>
      </c>
      <c r="U172" s="101">
        <v>4.585341826542922E-05</v>
      </c>
      <c r="V172" s="101">
        <v>4.5933423153623126E-05</v>
      </c>
      <c r="W172" s="101">
        <v>1.4101469694820478E-05</v>
      </c>
      <c r="X172" s="101">
        <v>67.5</v>
      </c>
    </row>
    <row r="173" spans="1:24" s="101" customFormat="1" ht="12.75" hidden="1">
      <c r="A173" s="101">
        <v>1969</v>
      </c>
      <c r="B173" s="101">
        <v>99.44000244140625</v>
      </c>
      <c r="C173" s="101">
        <v>93.23999786376953</v>
      </c>
      <c r="D173" s="101">
        <v>9.190163612365723</v>
      </c>
      <c r="E173" s="101">
        <v>9.834060668945312</v>
      </c>
      <c r="F173" s="101">
        <v>19.79264436345987</v>
      </c>
      <c r="G173" s="101" t="s">
        <v>57</v>
      </c>
      <c r="H173" s="101">
        <v>19.2689241557864</v>
      </c>
      <c r="I173" s="101">
        <v>51.20892659719265</v>
      </c>
      <c r="J173" s="101" t="s">
        <v>60</v>
      </c>
      <c r="K173" s="101">
        <v>-0.27142303863312045</v>
      </c>
      <c r="L173" s="101">
        <v>0.0045026367917680495</v>
      </c>
      <c r="M173" s="101">
        <v>0.06514633164893073</v>
      </c>
      <c r="N173" s="101">
        <v>-0.0008322422586171971</v>
      </c>
      <c r="O173" s="101">
        <v>-0.010756411578235396</v>
      </c>
      <c r="P173" s="101">
        <v>0.0005151466239675004</v>
      </c>
      <c r="Q173" s="101">
        <v>0.0013870703619834571</v>
      </c>
      <c r="R173" s="101">
        <v>-6.68838406582453E-05</v>
      </c>
      <c r="S173" s="101">
        <v>-0.00012883230516511245</v>
      </c>
      <c r="T173" s="101">
        <v>3.6684375859378685E-05</v>
      </c>
      <c r="U173" s="101">
        <v>3.294287976786093E-05</v>
      </c>
      <c r="V173" s="101">
        <v>-5.277993369592344E-06</v>
      </c>
      <c r="W173" s="101">
        <v>-7.634097919326705E-06</v>
      </c>
      <c r="X173" s="101">
        <v>67.5</v>
      </c>
    </row>
    <row r="174" spans="1:24" s="101" customFormat="1" ht="12.75" hidden="1">
      <c r="A174" s="101">
        <v>1972</v>
      </c>
      <c r="B174" s="101">
        <v>97.86000061035156</v>
      </c>
      <c r="C174" s="101">
        <v>116.26000213623047</v>
      </c>
      <c r="D174" s="101">
        <v>9.038581848144531</v>
      </c>
      <c r="E174" s="101">
        <v>9.521400451660156</v>
      </c>
      <c r="F174" s="101">
        <v>11.113925918732916</v>
      </c>
      <c r="G174" s="101" t="s">
        <v>58</v>
      </c>
      <c r="H174" s="101">
        <v>-1.1249777781809058</v>
      </c>
      <c r="I174" s="101">
        <v>29.235022832170653</v>
      </c>
      <c r="J174" s="101" t="s">
        <v>61</v>
      </c>
      <c r="K174" s="101">
        <v>0.3324028445538469</v>
      </c>
      <c r="L174" s="101">
        <v>0.8274066897774409</v>
      </c>
      <c r="M174" s="101">
        <v>0.07795631066457821</v>
      </c>
      <c r="N174" s="101">
        <v>-0.08042706595112337</v>
      </c>
      <c r="O174" s="101">
        <v>0.013467095823115465</v>
      </c>
      <c r="P174" s="101">
        <v>0.023730447978724274</v>
      </c>
      <c r="Q174" s="101">
        <v>0.001573874084844345</v>
      </c>
      <c r="R174" s="101">
        <v>-0.0012361782963881093</v>
      </c>
      <c r="S174" s="101">
        <v>0.00018584482923212286</v>
      </c>
      <c r="T174" s="101">
        <v>0.00034732114133178497</v>
      </c>
      <c r="U174" s="101">
        <v>3.189518206915673E-05</v>
      </c>
      <c r="V174" s="101">
        <v>-4.562918088899187E-05</v>
      </c>
      <c r="W174" s="101">
        <v>1.1856306191730714E-05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1971</v>
      </c>
      <c r="B176" s="101">
        <v>83.32</v>
      </c>
      <c r="C176" s="101">
        <v>86.42</v>
      </c>
      <c r="D176" s="101">
        <v>9.571919468746286</v>
      </c>
      <c r="E176" s="101">
        <v>9.928553524660796</v>
      </c>
      <c r="F176" s="101">
        <v>12.119126480925523</v>
      </c>
      <c r="G176" s="101" t="s">
        <v>59</v>
      </c>
      <c r="H176" s="101">
        <v>14.264503257052858</v>
      </c>
      <c r="I176" s="101">
        <v>30.08450325705285</v>
      </c>
      <c r="J176" s="101" t="s">
        <v>73</v>
      </c>
      <c r="K176" s="101">
        <v>0.9014941780923559</v>
      </c>
      <c r="M176" s="101" t="s">
        <v>68</v>
      </c>
      <c r="N176" s="101">
        <v>0.8270285862894498</v>
      </c>
      <c r="X176" s="101">
        <v>67.5</v>
      </c>
    </row>
    <row r="177" spans="1:24" s="101" customFormat="1" ht="12.75" hidden="1">
      <c r="A177" s="101">
        <v>1970</v>
      </c>
      <c r="B177" s="101">
        <v>113.66000366210938</v>
      </c>
      <c r="C177" s="101">
        <v>140.25999450683594</v>
      </c>
      <c r="D177" s="101">
        <v>9.062531471252441</v>
      </c>
      <c r="E177" s="101">
        <v>9.168896675109863</v>
      </c>
      <c r="F177" s="101">
        <v>12.96719086299821</v>
      </c>
      <c r="G177" s="101" t="s">
        <v>56</v>
      </c>
      <c r="H177" s="101">
        <v>-12.117529195269142</v>
      </c>
      <c r="I177" s="101">
        <v>34.04247446684023</v>
      </c>
      <c r="J177" s="101" t="s">
        <v>62</v>
      </c>
      <c r="K177" s="101">
        <v>0.23255727137992716</v>
      </c>
      <c r="L177" s="101">
        <v>0.9175525896875226</v>
      </c>
      <c r="M177" s="101">
        <v>0.055054872128387694</v>
      </c>
      <c r="N177" s="101">
        <v>0.04117727119770253</v>
      </c>
      <c r="O177" s="101">
        <v>0.009340237798939343</v>
      </c>
      <c r="P177" s="101">
        <v>0.026321697822844232</v>
      </c>
      <c r="Q177" s="101">
        <v>0.0011368489069723913</v>
      </c>
      <c r="R177" s="101">
        <v>0.0006337680834424064</v>
      </c>
      <c r="S177" s="101">
        <v>0.00012258181434825224</v>
      </c>
      <c r="T177" s="101">
        <v>0.00038731013356846876</v>
      </c>
      <c r="U177" s="101">
        <v>2.4847852342057385E-05</v>
      </c>
      <c r="V177" s="101">
        <v>2.3512085524836244E-05</v>
      </c>
      <c r="W177" s="101">
        <v>7.650080884207914E-06</v>
      </c>
      <c r="X177" s="101">
        <v>67.5</v>
      </c>
    </row>
    <row r="178" spans="1:24" s="101" customFormat="1" ht="12.75" hidden="1">
      <c r="A178" s="101">
        <v>1969</v>
      </c>
      <c r="B178" s="101">
        <v>111</v>
      </c>
      <c r="C178" s="101">
        <v>94.0999984741211</v>
      </c>
      <c r="D178" s="101">
        <v>9.209794044494629</v>
      </c>
      <c r="E178" s="101">
        <v>9.755525588989258</v>
      </c>
      <c r="F178" s="101">
        <v>22.440831288643196</v>
      </c>
      <c r="G178" s="101" t="s">
        <v>57</v>
      </c>
      <c r="H178" s="101">
        <v>14.464915713251088</v>
      </c>
      <c r="I178" s="101">
        <v>57.96491571325109</v>
      </c>
      <c r="J178" s="101" t="s">
        <v>60</v>
      </c>
      <c r="K178" s="101">
        <v>-0.0068043281889033835</v>
      </c>
      <c r="L178" s="101">
        <v>0.004992715279153614</v>
      </c>
      <c r="M178" s="101">
        <v>0.0022364806042870387</v>
      </c>
      <c r="N178" s="101">
        <v>-0.00042619980254031376</v>
      </c>
      <c r="O178" s="101">
        <v>-0.0001727975265042883</v>
      </c>
      <c r="P178" s="101">
        <v>0.0005712073402378929</v>
      </c>
      <c r="Q178" s="101">
        <v>7.599389836984813E-05</v>
      </c>
      <c r="R178" s="101">
        <v>-3.423572420205959E-05</v>
      </c>
      <c r="S178" s="101">
        <v>6.041898287723532E-06</v>
      </c>
      <c r="T178" s="101">
        <v>4.0675930625479415E-05</v>
      </c>
      <c r="U178" s="101">
        <v>3.599144267541197E-06</v>
      </c>
      <c r="V178" s="101">
        <v>-2.6995694785347293E-06</v>
      </c>
      <c r="W178" s="101">
        <v>6.387652583920654E-07</v>
      </c>
      <c r="X178" s="101">
        <v>67.5</v>
      </c>
    </row>
    <row r="179" spans="1:24" s="101" customFormat="1" ht="12.75" hidden="1">
      <c r="A179" s="101">
        <v>1972</v>
      </c>
      <c r="B179" s="101">
        <v>108.37999725341797</v>
      </c>
      <c r="C179" s="101">
        <v>111.18000030517578</v>
      </c>
      <c r="D179" s="101">
        <v>9.163702964782715</v>
      </c>
      <c r="E179" s="101">
        <v>9.801095008850098</v>
      </c>
      <c r="F179" s="101">
        <v>13.408841253070289</v>
      </c>
      <c r="G179" s="101" t="s">
        <v>58</v>
      </c>
      <c r="H179" s="101">
        <v>-6.074439435346505</v>
      </c>
      <c r="I179" s="101">
        <v>34.805557818071456</v>
      </c>
      <c r="J179" s="101" t="s">
        <v>61</v>
      </c>
      <c r="K179" s="101">
        <v>0.23245770709867802</v>
      </c>
      <c r="L179" s="101">
        <v>0.9175390060571924</v>
      </c>
      <c r="M179" s="101">
        <v>0.05500942737004056</v>
      </c>
      <c r="N179" s="101">
        <v>-0.04117506547678409</v>
      </c>
      <c r="O179" s="101">
        <v>0.009338639256099856</v>
      </c>
      <c r="P179" s="101">
        <v>0.026315499205821293</v>
      </c>
      <c r="Q179" s="101">
        <v>0.0011343061159558622</v>
      </c>
      <c r="R179" s="101">
        <v>-0.0006328427125112696</v>
      </c>
      <c r="S179" s="101">
        <v>0.00012243282514910037</v>
      </c>
      <c r="T179" s="101">
        <v>0.00038516828560069204</v>
      </c>
      <c r="U179" s="101">
        <v>2.458580742123618E-05</v>
      </c>
      <c r="V179" s="101">
        <v>-2.3356594151497724E-05</v>
      </c>
      <c r="W179" s="101">
        <v>7.623366479423291E-06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1971</v>
      </c>
      <c r="B181" s="101">
        <v>84.04</v>
      </c>
      <c r="C181" s="101">
        <v>90.24</v>
      </c>
      <c r="D181" s="101">
        <v>9.668577903364477</v>
      </c>
      <c r="E181" s="101">
        <v>9.885575192906474</v>
      </c>
      <c r="F181" s="101">
        <v>15.714314245647364</v>
      </c>
      <c r="G181" s="101" t="s">
        <v>59</v>
      </c>
      <c r="H181" s="101">
        <v>22.08038113668247</v>
      </c>
      <c r="I181" s="101">
        <v>38.620381136682475</v>
      </c>
      <c r="J181" s="101" t="s">
        <v>73</v>
      </c>
      <c r="K181" s="101">
        <v>1.2201945191962706</v>
      </c>
      <c r="M181" s="101" t="s">
        <v>68</v>
      </c>
      <c r="N181" s="101">
        <v>1.042104071091661</v>
      </c>
      <c r="X181" s="101">
        <v>67.5</v>
      </c>
    </row>
    <row r="182" spans="1:24" s="101" customFormat="1" ht="12.75" hidden="1">
      <c r="A182" s="101">
        <v>1970</v>
      </c>
      <c r="B182" s="101">
        <v>116.44000244140625</v>
      </c>
      <c r="C182" s="101">
        <v>133.33999633789062</v>
      </c>
      <c r="D182" s="101">
        <v>8.645468711853027</v>
      </c>
      <c r="E182" s="101">
        <v>8.792122840881348</v>
      </c>
      <c r="F182" s="101">
        <v>13.900687573178894</v>
      </c>
      <c r="G182" s="101" t="s">
        <v>56</v>
      </c>
      <c r="H182" s="101">
        <v>-10.681917486542687</v>
      </c>
      <c r="I182" s="101">
        <v>38.25808495486357</v>
      </c>
      <c r="J182" s="101" t="s">
        <v>62</v>
      </c>
      <c r="K182" s="101">
        <v>0.4954074994015178</v>
      </c>
      <c r="L182" s="101">
        <v>0.9783416407682277</v>
      </c>
      <c r="M182" s="101">
        <v>0.11728079867904755</v>
      </c>
      <c r="N182" s="101">
        <v>0.05165756948078101</v>
      </c>
      <c r="O182" s="101">
        <v>0.01989622504797536</v>
      </c>
      <c r="P182" s="101">
        <v>0.02806550677208258</v>
      </c>
      <c r="Q182" s="101">
        <v>0.0024218107103580713</v>
      </c>
      <c r="R182" s="101">
        <v>0.0007951003152863035</v>
      </c>
      <c r="S182" s="101">
        <v>0.00026107165639196024</v>
      </c>
      <c r="T182" s="101">
        <v>0.00041298145289621585</v>
      </c>
      <c r="U182" s="101">
        <v>5.2985523422660664E-05</v>
      </c>
      <c r="V182" s="101">
        <v>2.950378268451763E-05</v>
      </c>
      <c r="W182" s="101">
        <v>1.6287727543261898E-05</v>
      </c>
      <c r="X182" s="101">
        <v>67.5</v>
      </c>
    </row>
    <row r="183" spans="1:24" s="101" customFormat="1" ht="12.75" hidden="1">
      <c r="A183" s="101">
        <v>1969</v>
      </c>
      <c r="B183" s="101">
        <v>109.73999786376953</v>
      </c>
      <c r="C183" s="101">
        <v>95.83999633789062</v>
      </c>
      <c r="D183" s="101">
        <v>9.548599243164062</v>
      </c>
      <c r="E183" s="101">
        <v>9.836337089538574</v>
      </c>
      <c r="F183" s="101">
        <v>20.786666676677815</v>
      </c>
      <c r="G183" s="101" t="s">
        <v>57</v>
      </c>
      <c r="H183" s="101">
        <v>9.544332982565365</v>
      </c>
      <c r="I183" s="101">
        <v>51.784330846334896</v>
      </c>
      <c r="J183" s="101" t="s">
        <v>60</v>
      </c>
      <c r="K183" s="101">
        <v>0.4826014494848935</v>
      </c>
      <c r="L183" s="101">
        <v>0.005323705342840411</v>
      </c>
      <c r="M183" s="101">
        <v>-0.11394049977807245</v>
      </c>
      <c r="N183" s="101">
        <v>-0.0005343852925525516</v>
      </c>
      <c r="O183" s="101">
        <v>0.01942920074771489</v>
      </c>
      <c r="P183" s="101">
        <v>0.0006089880154826211</v>
      </c>
      <c r="Q183" s="101">
        <v>-0.002336972799430411</v>
      </c>
      <c r="R183" s="101">
        <v>-4.2923603268192313E-05</v>
      </c>
      <c r="S183" s="101">
        <v>0.00025815344309683874</v>
      </c>
      <c r="T183" s="101">
        <v>4.3360301134789025E-05</v>
      </c>
      <c r="U183" s="101">
        <v>-4.987448884972587E-05</v>
      </c>
      <c r="V183" s="101">
        <v>-3.380739033970413E-06</v>
      </c>
      <c r="W183" s="101">
        <v>1.617685451301583E-05</v>
      </c>
      <c r="X183" s="101">
        <v>67.5</v>
      </c>
    </row>
    <row r="184" spans="1:24" s="101" customFormat="1" ht="12.75" hidden="1">
      <c r="A184" s="101">
        <v>1972</v>
      </c>
      <c r="B184" s="101">
        <v>114.9000015258789</v>
      </c>
      <c r="C184" s="101">
        <v>129.3000030517578</v>
      </c>
      <c r="D184" s="101">
        <v>8.94774341583252</v>
      </c>
      <c r="E184" s="101">
        <v>9.418906211853027</v>
      </c>
      <c r="F184" s="101">
        <v>14.921093390161454</v>
      </c>
      <c r="G184" s="101" t="s">
        <v>58</v>
      </c>
      <c r="H184" s="101">
        <v>-7.723396325358777</v>
      </c>
      <c r="I184" s="101">
        <v>39.67660520052012</v>
      </c>
      <c r="J184" s="101" t="s">
        <v>61</v>
      </c>
      <c r="K184" s="101">
        <v>0.11191260616366991</v>
      </c>
      <c r="L184" s="101">
        <v>0.9783271560283352</v>
      </c>
      <c r="M184" s="101">
        <v>0.0277911541523261</v>
      </c>
      <c r="N184" s="101">
        <v>-0.051654805362336055</v>
      </c>
      <c r="O184" s="101">
        <v>0.004285548910545447</v>
      </c>
      <c r="P184" s="101">
        <v>0.028058898837459954</v>
      </c>
      <c r="Q184" s="101">
        <v>0.0006353937767459279</v>
      </c>
      <c r="R184" s="101">
        <v>-0.0007939408514813016</v>
      </c>
      <c r="S184" s="101">
        <v>3.8925693166454944E-05</v>
      </c>
      <c r="T184" s="101">
        <v>0.0004106988735336022</v>
      </c>
      <c r="U184" s="101">
        <v>1.7888573290005324E-05</v>
      </c>
      <c r="V184" s="101">
        <v>-2.9309448924867746E-05</v>
      </c>
      <c r="W184" s="101">
        <v>1.8972207536951811E-06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1971</v>
      </c>
      <c r="B186" s="101">
        <v>81.5</v>
      </c>
      <c r="C186" s="101">
        <v>96.6</v>
      </c>
      <c r="D186" s="101">
        <v>9.494409381111836</v>
      </c>
      <c r="E186" s="101">
        <v>9.699324833370184</v>
      </c>
      <c r="F186" s="101">
        <v>13.573854422763953</v>
      </c>
      <c r="G186" s="101" t="s">
        <v>59</v>
      </c>
      <c r="H186" s="101">
        <v>19.96819972806913</v>
      </c>
      <c r="I186" s="101">
        <v>33.96819972806913</v>
      </c>
      <c r="J186" s="101" t="s">
        <v>73</v>
      </c>
      <c r="K186" s="101">
        <v>1.1879161627264954</v>
      </c>
      <c r="M186" s="101" t="s">
        <v>68</v>
      </c>
      <c r="N186" s="101">
        <v>0.9708280766385192</v>
      </c>
      <c r="X186" s="101">
        <v>67.5</v>
      </c>
    </row>
    <row r="187" spans="1:24" s="101" customFormat="1" ht="12.75" hidden="1">
      <c r="A187" s="101">
        <v>1970</v>
      </c>
      <c r="B187" s="101">
        <v>128.66000366210938</v>
      </c>
      <c r="C187" s="101">
        <v>131.36000061035156</v>
      </c>
      <c r="D187" s="101">
        <v>8.855892181396484</v>
      </c>
      <c r="E187" s="101">
        <v>9.054976463317871</v>
      </c>
      <c r="F187" s="101">
        <v>17.562401015052664</v>
      </c>
      <c r="G187" s="101" t="s">
        <v>56</v>
      </c>
      <c r="H187" s="101">
        <v>-13.948260198064787</v>
      </c>
      <c r="I187" s="101">
        <v>47.211743464044595</v>
      </c>
      <c r="J187" s="101" t="s">
        <v>62</v>
      </c>
      <c r="K187" s="101">
        <v>0.5798342738372002</v>
      </c>
      <c r="L187" s="101">
        <v>0.9104312571407479</v>
      </c>
      <c r="M187" s="101">
        <v>0.13726804142547458</v>
      </c>
      <c r="N187" s="101">
        <v>0.0524160472544178</v>
      </c>
      <c r="O187" s="101">
        <v>0.023287241422376388</v>
      </c>
      <c r="P187" s="101">
        <v>0.02611741009829829</v>
      </c>
      <c r="Q187" s="101">
        <v>0.00283454697625954</v>
      </c>
      <c r="R187" s="101">
        <v>0.0008067623849182447</v>
      </c>
      <c r="S187" s="101">
        <v>0.0003055760558801684</v>
      </c>
      <c r="T187" s="101">
        <v>0.0003843166125302346</v>
      </c>
      <c r="U187" s="101">
        <v>6.199716781993835E-05</v>
      </c>
      <c r="V187" s="101">
        <v>2.9937177590194705E-05</v>
      </c>
      <c r="W187" s="101">
        <v>1.9064516148565585E-05</v>
      </c>
      <c r="X187" s="101">
        <v>67.5</v>
      </c>
    </row>
    <row r="188" spans="1:24" s="101" customFormat="1" ht="12.75" hidden="1">
      <c r="A188" s="101">
        <v>1969</v>
      </c>
      <c r="B188" s="101">
        <v>110.91999816894531</v>
      </c>
      <c r="C188" s="101">
        <v>105.72000122070312</v>
      </c>
      <c r="D188" s="101">
        <v>9.115882873535156</v>
      </c>
      <c r="E188" s="101">
        <v>9.504761695861816</v>
      </c>
      <c r="F188" s="101">
        <v>20.477053586775444</v>
      </c>
      <c r="G188" s="101" t="s">
        <v>57</v>
      </c>
      <c r="H188" s="101">
        <v>10.017172572708887</v>
      </c>
      <c r="I188" s="101">
        <v>53.4371707416542</v>
      </c>
      <c r="J188" s="101" t="s">
        <v>60</v>
      </c>
      <c r="K188" s="101">
        <v>0.3844287256111833</v>
      </c>
      <c r="L188" s="101">
        <v>0.004954087742625313</v>
      </c>
      <c r="M188" s="101">
        <v>-0.08983412246283808</v>
      </c>
      <c r="N188" s="101">
        <v>-0.0005423017291340075</v>
      </c>
      <c r="O188" s="101">
        <v>0.015626213009575955</v>
      </c>
      <c r="P188" s="101">
        <v>0.0005667082611353949</v>
      </c>
      <c r="Q188" s="101">
        <v>-0.0017981653054917226</v>
      </c>
      <c r="R188" s="101">
        <v>-4.356416534657934E-05</v>
      </c>
      <c r="S188" s="101">
        <v>0.00021987151731307374</v>
      </c>
      <c r="T188" s="101">
        <v>4.03512860880098E-05</v>
      </c>
      <c r="U188" s="101">
        <v>-3.5428174639944453E-05</v>
      </c>
      <c r="V188" s="101">
        <v>-3.4318692419529314E-06</v>
      </c>
      <c r="W188" s="101">
        <v>1.4150182974017189E-05</v>
      </c>
      <c r="X188" s="101">
        <v>67.5</v>
      </c>
    </row>
    <row r="189" spans="1:24" s="101" customFormat="1" ht="12.75" hidden="1">
      <c r="A189" s="101">
        <v>1972</v>
      </c>
      <c r="B189" s="101">
        <v>113.58000183105469</v>
      </c>
      <c r="C189" s="101">
        <v>121.77999877929688</v>
      </c>
      <c r="D189" s="101">
        <v>8.93625259399414</v>
      </c>
      <c r="E189" s="101">
        <v>9.415266990661621</v>
      </c>
      <c r="F189" s="101">
        <v>16.322463380070385</v>
      </c>
      <c r="G189" s="101" t="s">
        <v>58</v>
      </c>
      <c r="H189" s="101">
        <v>-2.6236212901895897</v>
      </c>
      <c r="I189" s="101">
        <v>43.456380540865105</v>
      </c>
      <c r="J189" s="101" t="s">
        <v>61</v>
      </c>
      <c r="K189" s="101">
        <v>0.43407642189051787</v>
      </c>
      <c r="L189" s="101">
        <v>0.9104177782718882</v>
      </c>
      <c r="M189" s="101">
        <v>0.10378991106132435</v>
      </c>
      <c r="N189" s="101">
        <v>-0.05241324182505732</v>
      </c>
      <c r="O189" s="101">
        <v>0.01726606730102144</v>
      </c>
      <c r="P189" s="101">
        <v>0.026111261018753086</v>
      </c>
      <c r="Q189" s="101">
        <v>0.002191177330739792</v>
      </c>
      <c r="R189" s="101">
        <v>-0.0008055853208795639</v>
      </c>
      <c r="S189" s="101">
        <v>0.00021221037156964436</v>
      </c>
      <c r="T189" s="101">
        <v>0.0003821924023025027</v>
      </c>
      <c r="U189" s="101">
        <v>5.087723714368927E-05</v>
      </c>
      <c r="V189" s="101">
        <v>-2.9739819696376667E-05</v>
      </c>
      <c r="W189" s="101">
        <v>1.2776075210359087E-05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10.276956001042805</v>
      </c>
      <c r="G190" s="102"/>
      <c r="H190" s="102"/>
      <c r="I190" s="115"/>
      <c r="J190" s="115" t="s">
        <v>159</v>
      </c>
      <c r="K190" s="102">
        <f>AVERAGE(K188,K183,K178,K173,K168,K163)</f>
        <v>0.03321230649754884</v>
      </c>
      <c r="L190" s="102">
        <f>AVERAGE(L188,L183,L178,L173,L168,L163)</f>
        <v>0.0048629171464925755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22.440831288643196</v>
      </c>
      <c r="G191" s="102"/>
      <c r="H191" s="102"/>
      <c r="I191" s="115"/>
      <c r="J191" s="115" t="s">
        <v>160</v>
      </c>
      <c r="K191" s="102">
        <f>AVERAGE(K189,K184,K179,K174,K169,K164)</f>
        <v>0.27912175803517686</v>
      </c>
      <c r="L191" s="102">
        <f>AVERAGE(L189,L184,L179,L174,L169,L164)</f>
        <v>0.8936111924333785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0.020757691560968024</v>
      </c>
      <c r="L192" s="102">
        <f>ABS(L190/$H$33)</f>
        <v>0.013508103184701598</v>
      </c>
      <c r="M192" s="115" t="s">
        <v>111</v>
      </c>
      <c r="N192" s="102">
        <f>K192+L192+L193+K193</f>
        <v>0.7513646979910634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0.1585919079745323</v>
      </c>
      <c r="L193" s="102">
        <f>ABS(L191/$H$34)</f>
        <v>0.5585069952708616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1971</v>
      </c>
      <c r="B196" s="101">
        <v>81.84</v>
      </c>
      <c r="C196" s="101">
        <v>97.24</v>
      </c>
      <c r="D196" s="101">
        <v>9.774394505019693</v>
      </c>
      <c r="E196" s="101">
        <v>9.728068481156834</v>
      </c>
      <c r="F196" s="101">
        <v>16.063747504418785</v>
      </c>
      <c r="G196" s="101" t="s">
        <v>59</v>
      </c>
      <c r="H196" s="101">
        <v>24.708154881550954</v>
      </c>
      <c r="I196" s="101">
        <v>39.04815488155096</v>
      </c>
      <c r="J196" s="101" t="s">
        <v>73</v>
      </c>
      <c r="K196" s="101">
        <v>1.0819322378614353</v>
      </c>
      <c r="M196" s="101" t="s">
        <v>68</v>
      </c>
      <c r="N196" s="101">
        <v>0.6674957876712085</v>
      </c>
      <c r="X196" s="101">
        <v>67.5</v>
      </c>
    </row>
    <row r="197" spans="1:24" s="101" customFormat="1" ht="12.75" hidden="1">
      <c r="A197" s="101">
        <v>1969</v>
      </c>
      <c r="B197" s="101">
        <v>96.77999877929688</v>
      </c>
      <c r="C197" s="101">
        <v>101.77999877929688</v>
      </c>
      <c r="D197" s="101">
        <v>9.56396770477295</v>
      </c>
      <c r="E197" s="101">
        <v>9.794584274291992</v>
      </c>
      <c r="F197" s="101">
        <v>11.971957761022852</v>
      </c>
      <c r="G197" s="101" t="s">
        <v>56</v>
      </c>
      <c r="H197" s="101">
        <v>0.4807313600312</v>
      </c>
      <c r="I197" s="101">
        <v>29.76073013932808</v>
      </c>
      <c r="J197" s="101" t="s">
        <v>62</v>
      </c>
      <c r="K197" s="101">
        <v>0.8973848395206057</v>
      </c>
      <c r="L197" s="101">
        <v>0.46658263963936636</v>
      </c>
      <c r="M197" s="101">
        <v>0.21244330225023605</v>
      </c>
      <c r="N197" s="101">
        <v>0.11090841449598433</v>
      </c>
      <c r="O197" s="101">
        <v>0.036040384582630196</v>
      </c>
      <c r="P197" s="101">
        <v>0.013384684661346142</v>
      </c>
      <c r="Q197" s="101">
        <v>0.004386907686433213</v>
      </c>
      <c r="R197" s="101">
        <v>0.0017071652564805814</v>
      </c>
      <c r="S197" s="101">
        <v>0.0004728692885521303</v>
      </c>
      <c r="T197" s="101">
        <v>0.00019696575137363468</v>
      </c>
      <c r="U197" s="101">
        <v>9.596090494383112E-05</v>
      </c>
      <c r="V197" s="101">
        <v>6.33604672153921E-05</v>
      </c>
      <c r="W197" s="101">
        <v>2.948981938469597E-05</v>
      </c>
      <c r="X197" s="101">
        <v>67.5</v>
      </c>
    </row>
    <row r="198" spans="1:24" s="101" customFormat="1" ht="12.75" hidden="1">
      <c r="A198" s="101">
        <v>1972</v>
      </c>
      <c r="B198" s="101">
        <v>101.76000213623047</v>
      </c>
      <c r="C198" s="101">
        <v>111.45999908447266</v>
      </c>
      <c r="D198" s="101">
        <v>9.02430248260498</v>
      </c>
      <c r="E198" s="101">
        <v>9.414925575256348</v>
      </c>
      <c r="F198" s="101">
        <v>13.537615840950231</v>
      </c>
      <c r="G198" s="101" t="s">
        <v>57</v>
      </c>
      <c r="H198" s="101">
        <v>1.4127001384817959</v>
      </c>
      <c r="I198" s="101">
        <v>35.67270227471226</v>
      </c>
      <c r="J198" s="101" t="s">
        <v>60</v>
      </c>
      <c r="K198" s="101">
        <v>0.8961798270575388</v>
      </c>
      <c r="L198" s="101">
        <v>0.002539972875497713</v>
      </c>
      <c r="M198" s="101">
        <v>-0.21201918079455292</v>
      </c>
      <c r="N198" s="101">
        <v>-0.0011467771052991085</v>
      </c>
      <c r="O198" s="101">
        <v>0.0360100278055322</v>
      </c>
      <c r="P198" s="101">
        <v>0.00029036926014540734</v>
      </c>
      <c r="Q198" s="101">
        <v>-0.00436937755191465</v>
      </c>
      <c r="R198" s="101">
        <v>-9.216221027603651E-05</v>
      </c>
      <c r="S198" s="101">
        <v>0.0004727034344428336</v>
      </c>
      <c r="T198" s="101">
        <v>2.066225874391706E-05</v>
      </c>
      <c r="U198" s="101">
        <v>-9.460048184251837E-05</v>
      </c>
      <c r="V198" s="101">
        <v>-7.263027003027345E-06</v>
      </c>
      <c r="W198" s="101">
        <v>2.9437662179405397E-05</v>
      </c>
      <c r="X198" s="101">
        <v>67.5</v>
      </c>
    </row>
    <row r="199" spans="1:24" s="101" customFormat="1" ht="12.75" hidden="1">
      <c r="A199" s="101">
        <v>1970</v>
      </c>
      <c r="B199" s="101">
        <v>110.31999969482422</v>
      </c>
      <c r="C199" s="101">
        <v>134.32000732421875</v>
      </c>
      <c r="D199" s="101">
        <v>8.903587341308594</v>
      </c>
      <c r="E199" s="101">
        <v>9.083312034606934</v>
      </c>
      <c r="F199" s="101">
        <v>16.693117549161954</v>
      </c>
      <c r="G199" s="101" t="s">
        <v>58</v>
      </c>
      <c r="H199" s="101">
        <v>1.780138073198458</v>
      </c>
      <c r="I199" s="101">
        <v>44.60013776802268</v>
      </c>
      <c r="J199" s="101" t="s">
        <v>61</v>
      </c>
      <c r="K199" s="101">
        <v>0.046489437257755756</v>
      </c>
      <c r="L199" s="101">
        <v>0.466575726062373</v>
      </c>
      <c r="M199" s="101">
        <v>0.013417289077598172</v>
      </c>
      <c r="N199" s="101">
        <v>-0.11090248558208166</v>
      </c>
      <c r="O199" s="101">
        <v>0.0014789247136638675</v>
      </c>
      <c r="P199" s="101">
        <v>0.013381534634578997</v>
      </c>
      <c r="Q199" s="101">
        <v>0.0003917893032117449</v>
      </c>
      <c r="R199" s="101">
        <v>-0.0017046757286743556</v>
      </c>
      <c r="S199" s="101">
        <v>-1.2523063592731992E-05</v>
      </c>
      <c r="T199" s="101">
        <v>0.00019587898886246042</v>
      </c>
      <c r="U199" s="101">
        <v>1.610105936894659E-05</v>
      </c>
      <c r="V199" s="101">
        <v>-6.294280931533063E-05</v>
      </c>
      <c r="W199" s="101">
        <v>-1.7531379732340913E-06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1971</v>
      </c>
      <c r="B201" s="101">
        <v>82</v>
      </c>
      <c r="C201" s="101">
        <v>94.2</v>
      </c>
      <c r="D201" s="101">
        <v>9.71650728765223</v>
      </c>
      <c r="E201" s="101">
        <v>9.901749590671738</v>
      </c>
      <c r="F201" s="101">
        <v>17.0977982158018</v>
      </c>
      <c r="G201" s="101" t="s">
        <v>59</v>
      </c>
      <c r="H201" s="101">
        <v>27.309641425752503</v>
      </c>
      <c r="I201" s="101">
        <v>41.8096414257525</v>
      </c>
      <c r="J201" s="101" t="s">
        <v>73</v>
      </c>
      <c r="K201" s="101">
        <v>1.3411450605305373</v>
      </c>
      <c r="M201" s="101" t="s">
        <v>68</v>
      </c>
      <c r="N201" s="101">
        <v>0.7746477580096418</v>
      </c>
      <c r="X201" s="101">
        <v>67.5</v>
      </c>
    </row>
    <row r="202" spans="1:24" s="101" customFormat="1" ht="12.75" hidden="1">
      <c r="A202" s="101">
        <v>1969</v>
      </c>
      <c r="B202" s="101">
        <v>86.66000366210938</v>
      </c>
      <c r="C202" s="101">
        <v>92.16000366210938</v>
      </c>
      <c r="D202" s="101">
        <v>9.398768424987793</v>
      </c>
      <c r="E202" s="101">
        <v>9.813150405883789</v>
      </c>
      <c r="F202" s="101">
        <v>9.303563096215086</v>
      </c>
      <c r="G202" s="101" t="s">
        <v>56</v>
      </c>
      <c r="H202" s="101">
        <v>4.363930943658573</v>
      </c>
      <c r="I202" s="101">
        <v>23.52393460576795</v>
      </c>
      <c r="J202" s="101" t="s">
        <v>62</v>
      </c>
      <c r="K202" s="101">
        <v>1.0594925321657251</v>
      </c>
      <c r="L202" s="101">
        <v>0.36692393152070546</v>
      </c>
      <c r="M202" s="101">
        <v>0.2508199618139999</v>
      </c>
      <c r="N202" s="101">
        <v>0.13828855618787161</v>
      </c>
      <c r="O202" s="101">
        <v>0.04255091856335656</v>
      </c>
      <c r="P202" s="101">
        <v>0.010525756679515968</v>
      </c>
      <c r="Q202" s="101">
        <v>0.0051793842938698195</v>
      </c>
      <c r="R202" s="101">
        <v>0.00212862934379376</v>
      </c>
      <c r="S202" s="101">
        <v>0.0005582868032710569</v>
      </c>
      <c r="T202" s="101">
        <v>0.00015489943998382147</v>
      </c>
      <c r="U202" s="101">
        <v>0.00011329423737384277</v>
      </c>
      <c r="V202" s="101">
        <v>7.900391710023007E-05</v>
      </c>
      <c r="W202" s="101">
        <v>3.4814942671496474E-05</v>
      </c>
      <c r="X202" s="101">
        <v>67.5</v>
      </c>
    </row>
    <row r="203" spans="1:24" s="101" customFormat="1" ht="12.75" hidden="1">
      <c r="A203" s="101">
        <v>1972</v>
      </c>
      <c r="B203" s="101">
        <v>93.86000061035156</v>
      </c>
      <c r="C203" s="101">
        <v>120.45999908447266</v>
      </c>
      <c r="D203" s="101">
        <v>9.35079288482666</v>
      </c>
      <c r="E203" s="101">
        <v>9.438575744628906</v>
      </c>
      <c r="F203" s="101">
        <v>10.276956001042805</v>
      </c>
      <c r="G203" s="101" t="s">
        <v>57</v>
      </c>
      <c r="H203" s="101">
        <v>-0.2336215643942552</v>
      </c>
      <c r="I203" s="101">
        <v>26.12637904595731</v>
      </c>
      <c r="J203" s="101" t="s">
        <v>60</v>
      </c>
      <c r="K203" s="101">
        <v>1.0593017221053873</v>
      </c>
      <c r="L203" s="101">
        <v>0.0019980766854801376</v>
      </c>
      <c r="M203" s="101">
        <v>-0.25081270147450085</v>
      </c>
      <c r="N203" s="101">
        <v>-0.001429819078122444</v>
      </c>
      <c r="O203" s="101">
        <v>0.04253207407006788</v>
      </c>
      <c r="P203" s="101">
        <v>0.0002283194220028209</v>
      </c>
      <c r="Q203" s="101">
        <v>-0.005178486650111368</v>
      </c>
      <c r="R203" s="101">
        <v>-0.00011491616333929056</v>
      </c>
      <c r="S203" s="101">
        <v>0.0005556457265643009</v>
      </c>
      <c r="T203" s="101">
        <v>1.6239932856265513E-05</v>
      </c>
      <c r="U203" s="101">
        <v>-0.00011275286623168943</v>
      </c>
      <c r="V203" s="101">
        <v>-9.057166922315739E-06</v>
      </c>
      <c r="W203" s="101">
        <v>3.4519742451704825E-05</v>
      </c>
      <c r="X203" s="101">
        <v>67.5</v>
      </c>
    </row>
    <row r="204" spans="1:24" s="101" customFormat="1" ht="12.75" hidden="1">
      <c r="A204" s="101">
        <v>1970</v>
      </c>
      <c r="B204" s="101">
        <v>114.36000061035156</v>
      </c>
      <c r="C204" s="101">
        <v>140.25999450683594</v>
      </c>
      <c r="D204" s="101">
        <v>9.102459907531738</v>
      </c>
      <c r="E204" s="101">
        <v>8.960102081298828</v>
      </c>
      <c r="F204" s="101">
        <v>19.43822622753618</v>
      </c>
      <c r="G204" s="101" t="s">
        <v>58</v>
      </c>
      <c r="H204" s="101">
        <v>3.948383153708903</v>
      </c>
      <c r="I204" s="101">
        <v>50.808383764060466</v>
      </c>
      <c r="J204" s="101" t="s">
        <v>61</v>
      </c>
      <c r="K204" s="101">
        <v>-0.02010689581961914</v>
      </c>
      <c r="L204" s="101">
        <v>0.36691849123772746</v>
      </c>
      <c r="M204" s="101">
        <v>-0.0019084086143421942</v>
      </c>
      <c r="N204" s="101">
        <v>-0.138281164262997</v>
      </c>
      <c r="O204" s="101">
        <v>-0.0012662329499983909</v>
      </c>
      <c r="P204" s="101">
        <v>0.010523280093103639</v>
      </c>
      <c r="Q204" s="101">
        <v>9.642446890553179E-05</v>
      </c>
      <c r="R204" s="101">
        <v>-0.0021255251489133765</v>
      </c>
      <c r="S204" s="101">
        <v>-5.4240033715384416E-05</v>
      </c>
      <c r="T204" s="101">
        <v>0.00015404577595028531</v>
      </c>
      <c r="U204" s="101">
        <v>1.106234055972703E-05</v>
      </c>
      <c r="V204" s="101">
        <v>-7.848303411898227E-05</v>
      </c>
      <c r="W204" s="101">
        <v>-4.524114751810992E-06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1971</v>
      </c>
      <c r="B206" s="101">
        <v>90.18</v>
      </c>
      <c r="C206" s="101">
        <v>91.28</v>
      </c>
      <c r="D206" s="101">
        <v>9.981096177484227</v>
      </c>
      <c r="E206" s="101">
        <v>9.998903030149272</v>
      </c>
      <c r="F206" s="101">
        <v>18.75444303659452</v>
      </c>
      <c r="G206" s="101" t="s">
        <v>59</v>
      </c>
      <c r="H206" s="101">
        <v>21.98032287105766</v>
      </c>
      <c r="I206" s="101">
        <v>44.660322871057666</v>
      </c>
      <c r="J206" s="101" t="s">
        <v>73</v>
      </c>
      <c r="K206" s="101">
        <v>1.060074365145267</v>
      </c>
      <c r="M206" s="101" t="s">
        <v>68</v>
      </c>
      <c r="N206" s="101">
        <v>0.6309981737791983</v>
      </c>
      <c r="X206" s="101">
        <v>67.5</v>
      </c>
    </row>
    <row r="207" spans="1:24" s="101" customFormat="1" ht="12.75" hidden="1">
      <c r="A207" s="101">
        <v>1969</v>
      </c>
      <c r="B207" s="101">
        <v>99.44000244140625</v>
      </c>
      <c r="C207" s="101">
        <v>93.23999786376953</v>
      </c>
      <c r="D207" s="101">
        <v>9.190163612365723</v>
      </c>
      <c r="E207" s="101">
        <v>9.834060668945312</v>
      </c>
      <c r="F207" s="101">
        <v>11.223780563291845</v>
      </c>
      <c r="G207" s="101" t="s">
        <v>56</v>
      </c>
      <c r="H207" s="101">
        <v>-2.9010451169520763</v>
      </c>
      <c r="I207" s="101">
        <v>29.038957324454174</v>
      </c>
      <c r="J207" s="101" t="s">
        <v>62</v>
      </c>
      <c r="K207" s="101">
        <v>0.9106747683200831</v>
      </c>
      <c r="L207" s="101">
        <v>0.4201374968713619</v>
      </c>
      <c r="M207" s="101">
        <v>0.21558977456467238</v>
      </c>
      <c r="N207" s="101">
        <v>0.07903708944865022</v>
      </c>
      <c r="O207" s="101">
        <v>0.03657417065974907</v>
      </c>
      <c r="P207" s="101">
        <v>0.012052359194664358</v>
      </c>
      <c r="Q207" s="101">
        <v>0.004451884558344275</v>
      </c>
      <c r="R207" s="101">
        <v>0.001216577447658835</v>
      </c>
      <c r="S207" s="101">
        <v>0.0004798689077792077</v>
      </c>
      <c r="T207" s="101">
        <v>0.00017736553769619754</v>
      </c>
      <c r="U207" s="101">
        <v>9.737588674864438E-05</v>
      </c>
      <c r="V207" s="101">
        <v>4.5155122200722865E-05</v>
      </c>
      <c r="W207" s="101">
        <v>2.9926126171912468E-05</v>
      </c>
      <c r="X207" s="101">
        <v>67.5</v>
      </c>
    </row>
    <row r="208" spans="1:24" s="101" customFormat="1" ht="12.75" hidden="1">
      <c r="A208" s="101">
        <v>1972</v>
      </c>
      <c r="B208" s="101">
        <v>97.86000061035156</v>
      </c>
      <c r="C208" s="101">
        <v>116.26000213623047</v>
      </c>
      <c r="D208" s="101">
        <v>9.038581848144531</v>
      </c>
      <c r="E208" s="101">
        <v>9.521400451660156</v>
      </c>
      <c r="F208" s="101">
        <v>11.113925918732916</v>
      </c>
      <c r="G208" s="101" t="s">
        <v>57</v>
      </c>
      <c r="H208" s="101">
        <v>-1.1249777781809058</v>
      </c>
      <c r="I208" s="101">
        <v>29.235022832170653</v>
      </c>
      <c r="J208" s="101" t="s">
        <v>60</v>
      </c>
      <c r="K208" s="101">
        <v>0.8894456446989935</v>
      </c>
      <c r="L208" s="101">
        <v>0.0022868767928145095</v>
      </c>
      <c r="M208" s="101">
        <v>-0.21002426041680766</v>
      </c>
      <c r="N208" s="101">
        <v>-0.0008171899542608814</v>
      </c>
      <c r="O208" s="101">
        <v>0.0358041448910637</v>
      </c>
      <c r="P208" s="101">
        <v>0.0002614351383961402</v>
      </c>
      <c r="Q208" s="101">
        <v>-0.004309098459760613</v>
      </c>
      <c r="R208" s="101">
        <v>-6.566875496373054E-05</v>
      </c>
      <c r="S208" s="101">
        <v>0.00047530510262772135</v>
      </c>
      <c r="T208" s="101">
        <v>1.8604140121917196E-05</v>
      </c>
      <c r="U208" s="101">
        <v>-9.202188972580196E-05</v>
      </c>
      <c r="V208" s="101">
        <v>-5.172565752040146E-06</v>
      </c>
      <c r="W208" s="101">
        <v>2.9761438968462317E-05</v>
      </c>
      <c r="X208" s="101">
        <v>67.5</v>
      </c>
    </row>
    <row r="209" spans="1:24" s="101" customFormat="1" ht="12.75" hidden="1">
      <c r="A209" s="101">
        <v>1970</v>
      </c>
      <c r="B209" s="101">
        <v>114.86000061035156</v>
      </c>
      <c r="C209" s="101">
        <v>138.4600067138672</v>
      </c>
      <c r="D209" s="101">
        <v>8.917915344238281</v>
      </c>
      <c r="E209" s="101">
        <v>9.11938190460205</v>
      </c>
      <c r="F209" s="101">
        <v>18.60262111671518</v>
      </c>
      <c r="G209" s="101" t="s">
        <v>58</v>
      </c>
      <c r="H209" s="101">
        <v>2.2715043758854847</v>
      </c>
      <c r="I209" s="101">
        <v>49.63150498623705</v>
      </c>
      <c r="J209" s="101" t="s">
        <v>61</v>
      </c>
      <c r="K209" s="101">
        <v>0.19548651815618612</v>
      </c>
      <c r="L209" s="101">
        <v>0.42013127290392005</v>
      </c>
      <c r="M209" s="101">
        <v>0.04866991815504948</v>
      </c>
      <c r="N209" s="101">
        <v>-0.07903286474051532</v>
      </c>
      <c r="O209" s="101">
        <v>0.007465465026920101</v>
      </c>
      <c r="P209" s="101">
        <v>0.012049523385828266</v>
      </c>
      <c r="Q209" s="101">
        <v>0.001118457234279841</v>
      </c>
      <c r="R209" s="101">
        <v>-0.0012148038116393935</v>
      </c>
      <c r="S209" s="101">
        <v>6.602445054115208E-05</v>
      </c>
      <c r="T209" s="101">
        <v>0.00017638713085876004</v>
      </c>
      <c r="U209" s="101">
        <v>3.184391827927526E-05</v>
      </c>
      <c r="V209" s="101">
        <v>-4.4857882523621606E-05</v>
      </c>
      <c r="W209" s="101">
        <v>3.135247706915196E-06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1971</v>
      </c>
      <c r="B211" s="101">
        <v>83.32</v>
      </c>
      <c r="C211" s="101">
        <v>86.42</v>
      </c>
      <c r="D211" s="101">
        <v>9.571919468746286</v>
      </c>
      <c r="E211" s="101">
        <v>9.928553524660796</v>
      </c>
      <c r="F211" s="101">
        <v>17.436586902226804</v>
      </c>
      <c r="G211" s="101" t="s">
        <v>59</v>
      </c>
      <c r="H211" s="101">
        <v>27.46455984658283</v>
      </c>
      <c r="I211" s="101">
        <v>43.28455984658282</v>
      </c>
      <c r="J211" s="101" t="s">
        <v>73</v>
      </c>
      <c r="K211" s="101">
        <v>2.3643724236693955</v>
      </c>
      <c r="M211" s="101" t="s">
        <v>68</v>
      </c>
      <c r="N211" s="101">
        <v>1.3908271497666138</v>
      </c>
      <c r="X211" s="101">
        <v>67.5</v>
      </c>
    </row>
    <row r="212" spans="1:24" s="101" customFormat="1" ht="12.75" hidden="1">
      <c r="A212" s="101">
        <v>1969</v>
      </c>
      <c r="B212" s="101">
        <v>111</v>
      </c>
      <c r="C212" s="101">
        <v>94.0999984741211</v>
      </c>
      <c r="D212" s="101">
        <v>9.209794044494629</v>
      </c>
      <c r="E212" s="101">
        <v>9.755525588989258</v>
      </c>
      <c r="F212" s="101">
        <v>12.54281553335901</v>
      </c>
      <c r="G212" s="101" t="s">
        <v>56</v>
      </c>
      <c r="H212" s="101">
        <v>-11.10176858662308</v>
      </c>
      <c r="I212" s="101">
        <v>32.39823141337691</v>
      </c>
      <c r="J212" s="101" t="s">
        <v>62</v>
      </c>
      <c r="K212" s="101">
        <v>1.365243981553213</v>
      </c>
      <c r="L212" s="101">
        <v>0.6251905131965796</v>
      </c>
      <c r="M212" s="101">
        <v>0.32320317185940856</v>
      </c>
      <c r="N212" s="101">
        <v>0.04224001086229894</v>
      </c>
      <c r="O212" s="101">
        <v>0.05483042907723294</v>
      </c>
      <c r="P212" s="101">
        <v>0.01793472606354088</v>
      </c>
      <c r="Q212" s="101">
        <v>0.006674109856923912</v>
      </c>
      <c r="R212" s="101">
        <v>0.0006501608421903427</v>
      </c>
      <c r="S212" s="101">
        <v>0.0007193899268854373</v>
      </c>
      <c r="T212" s="101">
        <v>0.0002639395860263078</v>
      </c>
      <c r="U212" s="101">
        <v>0.00014597612005595655</v>
      </c>
      <c r="V212" s="101">
        <v>2.4138294705379632E-05</v>
      </c>
      <c r="W212" s="101">
        <v>4.4861635770050825E-05</v>
      </c>
      <c r="X212" s="101">
        <v>67.5</v>
      </c>
    </row>
    <row r="213" spans="1:24" s="101" customFormat="1" ht="12.75" hidden="1">
      <c r="A213" s="101">
        <v>1972</v>
      </c>
      <c r="B213" s="101">
        <v>108.37999725341797</v>
      </c>
      <c r="C213" s="101">
        <v>111.18000030517578</v>
      </c>
      <c r="D213" s="101">
        <v>9.163702964782715</v>
      </c>
      <c r="E213" s="101">
        <v>9.801095008850098</v>
      </c>
      <c r="F213" s="101">
        <v>13.408841253070289</v>
      </c>
      <c r="G213" s="101" t="s">
        <v>57</v>
      </c>
      <c r="H213" s="101">
        <v>-6.074439435346505</v>
      </c>
      <c r="I213" s="101">
        <v>34.805557818071456</v>
      </c>
      <c r="J213" s="101" t="s">
        <v>60</v>
      </c>
      <c r="K213" s="101">
        <v>1.2917095593122059</v>
      </c>
      <c r="L213" s="101">
        <v>0.0034021573134400034</v>
      </c>
      <c r="M213" s="101">
        <v>-0.3045853663921118</v>
      </c>
      <c r="N213" s="101">
        <v>-0.0004366021641153548</v>
      </c>
      <c r="O213" s="101">
        <v>0.05206555738720868</v>
      </c>
      <c r="P213" s="101">
        <v>0.0003889967380924954</v>
      </c>
      <c r="Q213" s="101">
        <v>-0.006228896746896829</v>
      </c>
      <c r="R213" s="101">
        <v>-3.5062424601525723E-05</v>
      </c>
      <c r="S213" s="101">
        <v>0.000696777565984224</v>
      </c>
      <c r="T213" s="101">
        <v>2.7686873405492707E-05</v>
      </c>
      <c r="U213" s="101">
        <v>-0.000131660175589525</v>
      </c>
      <c r="V213" s="101">
        <v>-2.753392594805725E-06</v>
      </c>
      <c r="W213" s="101">
        <v>4.379743861914708E-05</v>
      </c>
      <c r="X213" s="101">
        <v>67.5</v>
      </c>
    </row>
    <row r="214" spans="1:24" s="101" customFormat="1" ht="12.75" hidden="1">
      <c r="A214" s="101">
        <v>1970</v>
      </c>
      <c r="B214" s="101">
        <v>113.66000366210938</v>
      </c>
      <c r="C214" s="101">
        <v>140.25999450683594</v>
      </c>
      <c r="D214" s="101">
        <v>9.062531471252441</v>
      </c>
      <c r="E214" s="101">
        <v>9.168896675109863</v>
      </c>
      <c r="F214" s="101">
        <v>17.78138991763461</v>
      </c>
      <c r="G214" s="101" t="s">
        <v>58</v>
      </c>
      <c r="H214" s="101">
        <v>0.5210792841816385</v>
      </c>
      <c r="I214" s="101">
        <v>46.68108294629102</v>
      </c>
      <c r="J214" s="101" t="s">
        <v>61</v>
      </c>
      <c r="K214" s="101">
        <v>0.44201532049097175</v>
      </c>
      <c r="L214" s="101">
        <v>0.6251812562102428</v>
      </c>
      <c r="M214" s="101">
        <v>0.10811126157697627</v>
      </c>
      <c r="N214" s="101">
        <v>-0.042237754393402854</v>
      </c>
      <c r="O214" s="101">
        <v>0.017191674925752635</v>
      </c>
      <c r="P214" s="101">
        <v>0.017930506978666442</v>
      </c>
      <c r="Q214" s="101">
        <v>0.0023967869531493673</v>
      </c>
      <c r="R214" s="101">
        <v>-0.0006492147157133132</v>
      </c>
      <c r="S214" s="101">
        <v>0.00017894940750205125</v>
      </c>
      <c r="T214" s="101">
        <v>0.00026248341302407467</v>
      </c>
      <c r="U214" s="101">
        <v>6.304463331899459E-05</v>
      </c>
      <c r="V214" s="101">
        <v>-2.398074436923565E-05</v>
      </c>
      <c r="W214" s="101">
        <v>9.713430617796561E-06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1971</v>
      </c>
      <c r="B216" s="101">
        <v>84.04</v>
      </c>
      <c r="C216" s="101">
        <v>90.24</v>
      </c>
      <c r="D216" s="101">
        <v>9.668577903364477</v>
      </c>
      <c r="E216" s="101">
        <v>9.885575192906474</v>
      </c>
      <c r="F216" s="101">
        <v>15.946836989505872</v>
      </c>
      <c r="G216" s="101" t="s">
        <v>59</v>
      </c>
      <c r="H216" s="101">
        <v>22.65184208944089</v>
      </c>
      <c r="I216" s="101">
        <v>39.1918420894409</v>
      </c>
      <c r="J216" s="101" t="s">
        <v>73</v>
      </c>
      <c r="K216" s="101">
        <v>2.0412985339160983</v>
      </c>
      <c r="M216" s="101" t="s">
        <v>68</v>
      </c>
      <c r="N216" s="101">
        <v>1.0972679659733848</v>
      </c>
      <c r="X216" s="101">
        <v>67.5</v>
      </c>
    </row>
    <row r="217" spans="1:24" s="101" customFormat="1" ht="12.75" hidden="1">
      <c r="A217" s="101">
        <v>1969</v>
      </c>
      <c r="B217" s="101">
        <v>109.73999786376953</v>
      </c>
      <c r="C217" s="101">
        <v>95.83999633789062</v>
      </c>
      <c r="D217" s="101">
        <v>9.548599243164062</v>
      </c>
      <c r="E217" s="101">
        <v>9.836337089538574</v>
      </c>
      <c r="F217" s="101">
        <v>13.273240958246012</v>
      </c>
      <c r="G217" s="101" t="s">
        <v>56</v>
      </c>
      <c r="H217" s="101">
        <v>-9.173325276186176</v>
      </c>
      <c r="I217" s="101">
        <v>33.066672587583355</v>
      </c>
      <c r="J217" s="101" t="s">
        <v>62</v>
      </c>
      <c r="K217" s="101">
        <v>1.3572181223138056</v>
      </c>
      <c r="L217" s="101">
        <v>0.2995039527932535</v>
      </c>
      <c r="M217" s="101">
        <v>0.3213033821909022</v>
      </c>
      <c r="N217" s="101">
        <v>0.056821805204453284</v>
      </c>
      <c r="O217" s="101">
        <v>0.05450821999467661</v>
      </c>
      <c r="P217" s="101">
        <v>0.008591822871647926</v>
      </c>
      <c r="Q217" s="101">
        <v>0.006634886403792551</v>
      </c>
      <c r="R217" s="101">
        <v>0.0008746165160373648</v>
      </c>
      <c r="S217" s="101">
        <v>0.0007151600837511887</v>
      </c>
      <c r="T217" s="101">
        <v>0.00012646080620243942</v>
      </c>
      <c r="U217" s="101">
        <v>0.0001451133851833701</v>
      </c>
      <c r="V217" s="101">
        <v>3.247050474523801E-05</v>
      </c>
      <c r="W217" s="101">
        <v>4.4597092439543304E-05</v>
      </c>
      <c r="X217" s="101">
        <v>67.5</v>
      </c>
    </row>
    <row r="218" spans="1:24" s="101" customFormat="1" ht="12.75" hidden="1">
      <c r="A218" s="101">
        <v>1972</v>
      </c>
      <c r="B218" s="101">
        <v>114.9000015258789</v>
      </c>
      <c r="C218" s="101">
        <v>129.3000030517578</v>
      </c>
      <c r="D218" s="101">
        <v>8.94774341583252</v>
      </c>
      <c r="E218" s="101">
        <v>9.418906211853027</v>
      </c>
      <c r="F218" s="101">
        <v>14.921093390161454</v>
      </c>
      <c r="G218" s="101" t="s">
        <v>57</v>
      </c>
      <c r="H218" s="101">
        <v>-7.723396325358777</v>
      </c>
      <c r="I218" s="101">
        <v>39.67660520052012</v>
      </c>
      <c r="J218" s="101" t="s">
        <v>60</v>
      </c>
      <c r="K218" s="101">
        <v>1.1709738753010632</v>
      </c>
      <c r="L218" s="101">
        <v>0.0016301610648091817</v>
      </c>
      <c r="M218" s="101">
        <v>-0.2753476995564322</v>
      </c>
      <c r="N218" s="101">
        <v>-0.0005873795888478965</v>
      </c>
      <c r="O218" s="101">
        <v>0.04732273543747349</v>
      </c>
      <c r="P218" s="101">
        <v>0.00018625747091080888</v>
      </c>
      <c r="Q218" s="101">
        <v>-0.005594202711884192</v>
      </c>
      <c r="R218" s="101">
        <v>-4.719514624218688E-05</v>
      </c>
      <c r="S218" s="101">
        <v>0.0006434235598606452</v>
      </c>
      <c r="T218" s="101">
        <v>1.3250172874395471E-05</v>
      </c>
      <c r="U218" s="101">
        <v>-0.00011578686591263541</v>
      </c>
      <c r="V218" s="101">
        <v>-3.71200894606383E-06</v>
      </c>
      <c r="W218" s="101">
        <v>4.074685318590602E-05</v>
      </c>
      <c r="X218" s="101">
        <v>67.5</v>
      </c>
    </row>
    <row r="219" spans="1:24" s="101" customFormat="1" ht="12.75" hidden="1">
      <c r="A219" s="101">
        <v>1970</v>
      </c>
      <c r="B219" s="101">
        <v>116.44000244140625</v>
      </c>
      <c r="C219" s="101">
        <v>133.33999633789062</v>
      </c>
      <c r="D219" s="101">
        <v>8.645468711853027</v>
      </c>
      <c r="E219" s="101">
        <v>8.792122840881348</v>
      </c>
      <c r="F219" s="101">
        <v>20.974074651027497</v>
      </c>
      <c r="G219" s="101" t="s">
        <v>58</v>
      </c>
      <c r="H219" s="101">
        <v>8.78577015972246</v>
      </c>
      <c r="I219" s="101">
        <v>57.72577260112871</v>
      </c>
      <c r="J219" s="101" t="s">
        <v>61</v>
      </c>
      <c r="K219" s="101">
        <v>0.6861932780925664</v>
      </c>
      <c r="L219" s="101">
        <v>0.29949951638305894</v>
      </c>
      <c r="M219" s="101">
        <v>0.16558836842089403</v>
      </c>
      <c r="N219" s="101">
        <v>-0.056818769186875555</v>
      </c>
      <c r="O219" s="101">
        <v>0.02705004173200022</v>
      </c>
      <c r="P219" s="101">
        <v>0.008589803747019039</v>
      </c>
      <c r="Q219" s="101">
        <v>0.0035674379615599204</v>
      </c>
      <c r="R219" s="101">
        <v>-0.0008733422400734529</v>
      </c>
      <c r="S219" s="101">
        <v>0.0003121859510087889</v>
      </c>
      <c r="T219" s="101">
        <v>0.00012576473442173515</v>
      </c>
      <c r="U219" s="101">
        <v>8.747168822828636E-05</v>
      </c>
      <c r="V219" s="101">
        <v>-3.225762960905321E-05</v>
      </c>
      <c r="W219" s="101">
        <v>1.8127178752011888E-05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1971</v>
      </c>
      <c r="B221" s="101">
        <v>81.5</v>
      </c>
      <c r="C221" s="101">
        <v>96.6</v>
      </c>
      <c r="D221" s="101">
        <v>9.494409381111836</v>
      </c>
      <c r="E221" s="101">
        <v>9.699324833370184</v>
      </c>
      <c r="F221" s="101">
        <v>15.171782761161419</v>
      </c>
      <c r="G221" s="101" t="s">
        <v>59</v>
      </c>
      <c r="H221" s="101">
        <v>23.96697172453308</v>
      </c>
      <c r="I221" s="101">
        <v>37.96697172453308</v>
      </c>
      <c r="J221" s="101" t="s">
        <v>73</v>
      </c>
      <c r="K221" s="101">
        <v>1.461489499177762</v>
      </c>
      <c r="M221" s="101" t="s">
        <v>68</v>
      </c>
      <c r="N221" s="101">
        <v>0.8963317971460107</v>
      </c>
      <c r="X221" s="101">
        <v>67.5</v>
      </c>
    </row>
    <row r="222" spans="1:24" s="101" customFormat="1" ht="12.75" hidden="1">
      <c r="A222" s="101">
        <v>1969</v>
      </c>
      <c r="B222" s="101">
        <v>110.91999816894531</v>
      </c>
      <c r="C222" s="101">
        <v>105.72000122070312</v>
      </c>
      <c r="D222" s="101">
        <v>9.115882873535156</v>
      </c>
      <c r="E222" s="101">
        <v>9.504761695861816</v>
      </c>
      <c r="F222" s="101">
        <v>14.329827473077215</v>
      </c>
      <c r="G222" s="101" t="s">
        <v>56</v>
      </c>
      <c r="H222" s="101">
        <v>-6.0247042545996266</v>
      </c>
      <c r="I222" s="101">
        <v>37.395293914345686</v>
      </c>
      <c r="J222" s="101" t="s">
        <v>62</v>
      </c>
      <c r="K222" s="101">
        <v>1.0363875713120332</v>
      </c>
      <c r="L222" s="101">
        <v>0.5677341464204374</v>
      </c>
      <c r="M222" s="101">
        <v>0.24535058378917662</v>
      </c>
      <c r="N222" s="101">
        <v>0.05335632783362902</v>
      </c>
      <c r="O222" s="101">
        <v>0.041622968019662455</v>
      </c>
      <c r="P222" s="101">
        <v>0.01628645360586243</v>
      </c>
      <c r="Q222" s="101">
        <v>0.0050664511339193</v>
      </c>
      <c r="R222" s="101">
        <v>0.0008212796532448272</v>
      </c>
      <c r="S222" s="101">
        <v>0.0005461058658715104</v>
      </c>
      <c r="T222" s="101">
        <v>0.00023967422185933025</v>
      </c>
      <c r="U222" s="101">
        <v>0.00011081825526612168</v>
      </c>
      <c r="V222" s="101">
        <v>3.0485276647079218E-05</v>
      </c>
      <c r="W222" s="101">
        <v>3.405605533536337E-05</v>
      </c>
      <c r="X222" s="101">
        <v>67.5</v>
      </c>
    </row>
    <row r="223" spans="1:24" s="101" customFormat="1" ht="12.75" hidden="1">
      <c r="A223" s="101">
        <v>1972</v>
      </c>
      <c r="B223" s="101">
        <v>113.58000183105469</v>
      </c>
      <c r="C223" s="101">
        <v>121.77999877929688</v>
      </c>
      <c r="D223" s="101">
        <v>8.93625259399414</v>
      </c>
      <c r="E223" s="101">
        <v>9.415266990661621</v>
      </c>
      <c r="F223" s="101">
        <v>16.322463380070385</v>
      </c>
      <c r="G223" s="101" t="s">
        <v>57</v>
      </c>
      <c r="H223" s="101">
        <v>-2.6236212901895897</v>
      </c>
      <c r="I223" s="101">
        <v>43.456380540865105</v>
      </c>
      <c r="J223" s="101" t="s">
        <v>60</v>
      </c>
      <c r="K223" s="101">
        <v>1.0233746066314682</v>
      </c>
      <c r="L223" s="101">
        <v>0.003089705830807437</v>
      </c>
      <c r="M223" s="101">
        <v>-0.2418135990960053</v>
      </c>
      <c r="N223" s="101">
        <v>-0.0005516018676252707</v>
      </c>
      <c r="O223" s="101">
        <v>0.0411688555146973</v>
      </c>
      <c r="P223" s="101">
        <v>0.00035328948272236497</v>
      </c>
      <c r="Q223" s="101">
        <v>-0.004969202153444332</v>
      </c>
      <c r="R223" s="101">
        <v>-4.431201680645457E-05</v>
      </c>
      <c r="S223" s="101">
        <v>0.0005443450197056112</v>
      </c>
      <c r="T223" s="101">
        <v>2.5145441613760497E-05</v>
      </c>
      <c r="U223" s="101">
        <v>-0.0001066402561223514</v>
      </c>
      <c r="V223" s="101">
        <v>-3.486055614432505E-06</v>
      </c>
      <c r="W223" s="101">
        <v>3.4018086314186286E-05</v>
      </c>
      <c r="X223" s="101">
        <v>67.5</v>
      </c>
    </row>
    <row r="224" spans="1:24" s="101" customFormat="1" ht="12.75" hidden="1">
      <c r="A224" s="101">
        <v>1970</v>
      </c>
      <c r="B224" s="101">
        <v>128.66000366210938</v>
      </c>
      <c r="C224" s="101">
        <v>131.36000061035156</v>
      </c>
      <c r="D224" s="101">
        <v>8.855892181396484</v>
      </c>
      <c r="E224" s="101">
        <v>9.054976463317871</v>
      </c>
      <c r="F224" s="101">
        <v>22.131841662127343</v>
      </c>
      <c r="G224" s="101" t="s">
        <v>58</v>
      </c>
      <c r="H224" s="101">
        <v>-1.6645605251689517</v>
      </c>
      <c r="I224" s="101">
        <v>59.495443136940416</v>
      </c>
      <c r="J224" s="101" t="s">
        <v>61</v>
      </c>
      <c r="K224" s="101">
        <v>0.16371808840791563</v>
      </c>
      <c r="L224" s="101">
        <v>0.5677257390057472</v>
      </c>
      <c r="M224" s="101">
        <v>0.04151014644549218</v>
      </c>
      <c r="N224" s="101">
        <v>-0.053353476505934715</v>
      </c>
      <c r="O224" s="101">
        <v>0.006131623143656268</v>
      </c>
      <c r="P224" s="101">
        <v>0.016282621336790558</v>
      </c>
      <c r="Q224" s="101">
        <v>0.0009879053854476008</v>
      </c>
      <c r="R224" s="101">
        <v>-0.0008200833579584993</v>
      </c>
      <c r="S224" s="101">
        <v>4.381913122107635E-05</v>
      </c>
      <c r="T224" s="101">
        <v>0.00023835150385496714</v>
      </c>
      <c r="U224" s="101">
        <v>3.0142021736880915E-05</v>
      </c>
      <c r="V224" s="101">
        <v>-3.0285301855884434E-05</v>
      </c>
      <c r="W224" s="101">
        <v>1.607702872393877E-06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9.303563096215086</v>
      </c>
      <c r="G225" s="102"/>
      <c r="H225" s="102"/>
      <c r="I225" s="115"/>
      <c r="J225" s="115" t="s">
        <v>159</v>
      </c>
      <c r="K225" s="102">
        <f>AVERAGE(K223,K218,K213,K208,K203,K198)</f>
        <v>1.0551642058511095</v>
      </c>
      <c r="L225" s="102">
        <f>AVERAGE(L223,L218,L213,L208,L203,L198)</f>
        <v>0.0024911584271414965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22.131841662127343</v>
      </c>
      <c r="G226" s="102"/>
      <c r="H226" s="102"/>
      <c r="I226" s="115"/>
      <c r="J226" s="115" t="s">
        <v>160</v>
      </c>
      <c r="K226" s="102">
        <f>AVERAGE(K224,K219,K214,K209,K204,K199)</f>
        <v>0.25229929109762944</v>
      </c>
      <c r="L226" s="102">
        <f>AVERAGE(L224,L219,L214,L209,L204,L199)</f>
        <v>0.45767200030051153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0.6594776286569434</v>
      </c>
      <c r="L227" s="102">
        <f>ABS(L225/$H$33)</f>
        <v>0.00691988451983749</v>
      </c>
      <c r="M227" s="115" t="s">
        <v>111</v>
      </c>
      <c r="N227" s="102">
        <f>K227+L227+L228+K228</f>
        <v>1.0957943833064356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0.1433518699418349</v>
      </c>
      <c r="L228" s="102">
        <f>ABS(L226/$H$34)</f>
        <v>0.2860450001878197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1971</v>
      </c>
      <c r="B231" s="101">
        <v>81.84</v>
      </c>
      <c r="C231" s="101">
        <v>97.24</v>
      </c>
      <c r="D231" s="101">
        <v>9.774394505019693</v>
      </c>
      <c r="E231" s="101">
        <v>9.728068481156834</v>
      </c>
      <c r="F231" s="101">
        <v>11.75970739714469</v>
      </c>
      <c r="G231" s="101" t="s">
        <v>59</v>
      </c>
      <c r="H231" s="101">
        <v>14.245787698612162</v>
      </c>
      <c r="I231" s="101">
        <v>28.585787698612165</v>
      </c>
      <c r="J231" s="101" t="s">
        <v>73</v>
      </c>
      <c r="K231" s="101">
        <v>0.8543623426461786</v>
      </c>
      <c r="M231" s="101" t="s">
        <v>68</v>
      </c>
      <c r="N231" s="101">
        <v>0.4616144696596651</v>
      </c>
      <c r="X231" s="101">
        <v>67.5</v>
      </c>
    </row>
    <row r="232" spans="1:24" s="101" customFormat="1" ht="12.75" hidden="1">
      <c r="A232" s="101">
        <v>1969</v>
      </c>
      <c r="B232" s="101">
        <v>96.77999877929688</v>
      </c>
      <c r="C232" s="101">
        <v>101.77999877929688</v>
      </c>
      <c r="D232" s="101">
        <v>9.56396770477295</v>
      </c>
      <c r="E232" s="101">
        <v>9.794584274291992</v>
      </c>
      <c r="F232" s="101">
        <v>11.971957761022852</v>
      </c>
      <c r="G232" s="101" t="s">
        <v>56</v>
      </c>
      <c r="H232" s="101">
        <v>0.4807313600312</v>
      </c>
      <c r="I232" s="101">
        <v>29.76073013932808</v>
      </c>
      <c r="J232" s="101" t="s">
        <v>62</v>
      </c>
      <c r="K232" s="101">
        <v>0.8868818391359153</v>
      </c>
      <c r="L232" s="101">
        <v>0.09916955356351215</v>
      </c>
      <c r="M232" s="101">
        <v>0.20995748671531017</v>
      </c>
      <c r="N232" s="101">
        <v>0.11219354120537811</v>
      </c>
      <c r="O232" s="101">
        <v>0.035618840193231936</v>
      </c>
      <c r="P232" s="101">
        <v>0.002844897494502105</v>
      </c>
      <c r="Q232" s="101">
        <v>0.00433556590553584</v>
      </c>
      <c r="R232" s="101">
        <v>0.0017269457337438332</v>
      </c>
      <c r="S232" s="101">
        <v>0.0004673273002394626</v>
      </c>
      <c r="T232" s="101">
        <v>4.1846547129225097E-05</v>
      </c>
      <c r="U232" s="101">
        <v>9.482259656428302E-05</v>
      </c>
      <c r="V232" s="101">
        <v>6.409877345451065E-05</v>
      </c>
      <c r="W232" s="101">
        <v>2.914456752979691E-05</v>
      </c>
      <c r="X232" s="101">
        <v>67.5</v>
      </c>
    </row>
    <row r="233" spans="1:24" s="101" customFormat="1" ht="12.75" hidden="1">
      <c r="A233" s="101">
        <v>1970</v>
      </c>
      <c r="B233" s="101">
        <v>110.31999969482422</v>
      </c>
      <c r="C233" s="101">
        <v>134.32000732421875</v>
      </c>
      <c r="D233" s="101">
        <v>8.903587341308594</v>
      </c>
      <c r="E233" s="101">
        <v>9.083312034606934</v>
      </c>
      <c r="F233" s="101">
        <v>15.118779533915443</v>
      </c>
      <c r="G233" s="101" t="s">
        <v>57</v>
      </c>
      <c r="H233" s="101">
        <v>-2.4261279023834845</v>
      </c>
      <c r="I233" s="101">
        <v>40.39387179244073</v>
      </c>
      <c r="J233" s="101" t="s">
        <v>60</v>
      </c>
      <c r="K233" s="101">
        <v>0.6436158892027076</v>
      </c>
      <c r="L233" s="101">
        <v>-0.0005384835548196854</v>
      </c>
      <c r="M233" s="101">
        <v>-0.15071537237397226</v>
      </c>
      <c r="N233" s="101">
        <v>-0.0011600719418076635</v>
      </c>
      <c r="O233" s="101">
        <v>0.026111528814710336</v>
      </c>
      <c r="P233" s="101">
        <v>-6.182191107148273E-05</v>
      </c>
      <c r="Q233" s="101">
        <v>-0.0030319575788690933</v>
      </c>
      <c r="R233" s="101">
        <v>-9.325248119629775E-05</v>
      </c>
      <c r="S233" s="101">
        <v>0.000363272793944234</v>
      </c>
      <c r="T233" s="101">
        <v>-4.414374717218707E-06</v>
      </c>
      <c r="U233" s="101">
        <v>-6.0735113561425346E-05</v>
      </c>
      <c r="V233" s="101">
        <v>-7.351535612238319E-06</v>
      </c>
      <c r="W233" s="101">
        <v>2.3249748647786376E-05</v>
      </c>
      <c r="X233" s="101">
        <v>67.5</v>
      </c>
    </row>
    <row r="234" spans="1:24" s="101" customFormat="1" ht="12.75" hidden="1">
      <c r="A234" s="101">
        <v>1972</v>
      </c>
      <c r="B234" s="101">
        <v>101.76000213623047</v>
      </c>
      <c r="C234" s="101">
        <v>111.45999908447266</v>
      </c>
      <c r="D234" s="101">
        <v>9.02430248260498</v>
      </c>
      <c r="E234" s="101">
        <v>9.414925575256348</v>
      </c>
      <c r="F234" s="101">
        <v>19.229065940840247</v>
      </c>
      <c r="G234" s="101" t="s">
        <v>58</v>
      </c>
      <c r="H234" s="101">
        <v>16.410127108643678</v>
      </c>
      <c r="I234" s="101">
        <v>50.67012924487415</v>
      </c>
      <c r="J234" s="101" t="s">
        <v>61</v>
      </c>
      <c r="K234" s="101">
        <v>0.6101786490487122</v>
      </c>
      <c r="L234" s="101">
        <v>-0.09916809158921783</v>
      </c>
      <c r="M234" s="101">
        <v>0.1461746310342001</v>
      </c>
      <c r="N234" s="101">
        <v>-0.11218754352107325</v>
      </c>
      <c r="O234" s="101">
        <v>0.0242258093707836</v>
      </c>
      <c r="P234" s="101">
        <v>-0.002844225695252721</v>
      </c>
      <c r="Q234" s="101">
        <v>0.0030990909894972546</v>
      </c>
      <c r="R234" s="101">
        <v>-0.0017244261486206824</v>
      </c>
      <c r="S234" s="101">
        <v>0.0002939858546410948</v>
      </c>
      <c r="T234" s="101">
        <v>-4.161306047978732E-05</v>
      </c>
      <c r="U234" s="101">
        <v>7.281875307826649E-05</v>
      </c>
      <c r="V234" s="101">
        <v>-6.367580138886884E-05</v>
      </c>
      <c r="W234" s="101">
        <v>1.7574271089113425E-05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1971</v>
      </c>
      <c r="B236" s="101">
        <v>82</v>
      </c>
      <c r="C236" s="101">
        <v>94.2</v>
      </c>
      <c r="D236" s="101">
        <v>9.71650728765223</v>
      </c>
      <c r="E236" s="101">
        <v>9.901749590671738</v>
      </c>
      <c r="F236" s="101">
        <v>13.582385569638088</v>
      </c>
      <c r="G236" s="101" t="s">
        <v>59</v>
      </c>
      <c r="H236" s="101">
        <v>18.713321575409246</v>
      </c>
      <c r="I236" s="101">
        <v>33.213321575409246</v>
      </c>
      <c r="J236" s="101" t="s">
        <v>73</v>
      </c>
      <c r="K236" s="101">
        <v>1.8947709604985112</v>
      </c>
      <c r="M236" s="101" t="s">
        <v>68</v>
      </c>
      <c r="N236" s="101">
        <v>1.0532631310851228</v>
      </c>
      <c r="X236" s="101">
        <v>67.5</v>
      </c>
    </row>
    <row r="237" spans="1:24" s="101" customFormat="1" ht="12.75" hidden="1">
      <c r="A237" s="101">
        <v>1969</v>
      </c>
      <c r="B237" s="101">
        <v>86.66000366210938</v>
      </c>
      <c r="C237" s="101">
        <v>92.16000366210938</v>
      </c>
      <c r="D237" s="101">
        <v>9.398768424987793</v>
      </c>
      <c r="E237" s="101">
        <v>9.813150405883789</v>
      </c>
      <c r="F237" s="101">
        <v>9.303563096215086</v>
      </c>
      <c r="G237" s="101" t="s">
        <v>56</v>
      </c>
      <c r="H237" s="101">
        <v>4.363930943658573</v>
      </c>
      <c r="I237" s="101">
        <v>23.52393460576795</v>
      </c>
      <c r="J237" s="101" t="s">
        <v>62</v>
      </c>
      <c r="K237" s="101">
        <v>1.2894519765797694</v>
      </c>
      <c r="L237" s="101">
        <v>0.3419165814262985</v>
      </c>
      <c r="M237" s="101">
        <v>0.30526054415575254</v>
      </c>
      <c r="N237" s="101">
        <v>0.1384584860627047</v>
      </c>
      <c r="O237" s="101">
        <v>0.05178672545586462</v>
      </c>
      <c r="P237" s="101">
        <v>0.009808574088075474</v>
      </c>
      <c r="Q237" s="101">
        <v>0.006303565751745998</v>
      </c>
      <c r="R237" s="101">
        <v>0.0021312518873414983</v>
      </c>
      <c r="S237" s="101">
        <v>0.0006794410009587445</v>
      </c>
      <c r="T237" s="101">
        <v>0.0001443023761880379</v>
      </c>
      <c r="U237" s="101">
        <v>0.00013786260513777422</v>
      </c>
      <c r="V237" s="101">
        <v>7.911046835789893E-05</v>
      </c>
      <c r="W237" s="101">
        <v>4.2368129753233865E-05</v>
      </c>
      <c r="X237" s="101">
        <v>67.5</v>
      </c>
    </row>
    <row r="238" spans="1:24" s="101" customFormat="1" ht="12.75" hidden="1">
      <c r="A238" s="101">
        <v>1970</v>
      </c>
      <c r="B238" s="101">
        <v>114.36000061035156</v>
      </c>
      <c r="C238" s="101">
        <v>140.25999450683594</v>
      </c>
      <c r="D238" s="101">
        <v>9.102459907531738</v>
      </c>
      <c r="E238" s="101">
        <v>8.960102081298828</v>
      </c>
      <c r="F238" s="101">
        <v>14.201425054703929</v>
      </c>
      <c r="G238" s="101" t="s">
        <v>57</v>
      </c>
      <c r="H238" s="101">
        <v>-9.739769282156033</v>
      </c>
      <c r="I238" s="101">
        <v>37.12023132819553</v>
      </c>
      <c r="J238" s="101" t="s">
        <v>60</v>
      </c>
      <c r="K238" s="101">
        <v>1.0970108648360863</v>
      </c>
      <c r="L238" s="101">
        <v>-0.0018589228531991498</v>
      </c>
      <c r="M238" s="101">
        <v>-0.25786186992399074</v>
      </c>
      <c r="N238" s="101">
        <v>-0.001431437924953115</v>
      </c>
      <c r="O238" s="101">
        <v>0.04434888468403903</v>
      </c>
      <c r="P238" s="101">
        <v>-0.00021300017872266698</v>
      </c>
      <c r="Q238" s="101">
        <v>-0.005234439613383778</v>
      </c>
      <c r="R238" s="101">
        <v>-0.00011506816008028028</v>
      </c>
      <c r="S238" s="101">
        <v>0.0006042210539513289</v>
      </c>
      <c r="T238" s="101">
        <v>-1.5186479828984954E-05</v>
      </c>
      <c r="U238" s="101">
        <v>-0.00010803292201438598</v>
      </c>
      <c r="V238" s="101">
        <v>-9.069111533555214E-06</v>
      </c>
      <c r="W238" s="101">
        <v>3.829820476596337E-05</v>
      </c>
      <c r="X238" s="101">
        <v>67.5</v>
      </c>
    </row>
    <row r="239" spans="1:24" s="101" customFormat="1" ht="12.75" hidden="1">
      <c r="A239" s="101">
        <v>1972</v>
      </c>
      <c r="B239" s="101">
        <v>93.86000061035156</v>
      </c>
      <c r="C239" s="101">
        <v>120.45999908447266</v>
      </c>
      <c r="D239" s="101">
        <v>9.35079288482666</v>
      </c>
      <c r="E239" s="101">
        <v>9.438575744628906</v>
      </c>
      <c r="F239" s="101">
        <v>19.05975251157448</v>
      </c>
      <c r="G239" s="101" t="s">
        <v>58</v>
      </c>
      <c r="H239" s="101">
        <v>22.094261389894754</v>
      </c>
      <c r="I239" s="101">
        <v>48.45426200024632</v>
      </c>
      <c r="J239" s="101" t="s">
        <v>61</v>
      </c>
      <c r="K239" s="101">
        <v>0.6776824937513556</v>
      </c>
      <c r="L239" s="101">
        <v>-0.3419115281181266</v>
      </c>
      <c r="M239" s="101">
        <v>0.16337458755133555</v>
      </c>
      <c r="N239" s="101">
        <v>-0.1384510864827113</v>
      </c>
      <c r="O239" s="101">
        <v>0.02674025730472512</v>
      </c>
      <c r="P239" s="101">
        <v>-0.00980626108999397</v>
      </c>
      <c r="Q239" s="101">
        <v>0.0035122048801890476</v>
      </c>
      <c r="R239" s="101">
        <v>-0.0021281433048158287</v>
      </c>
      <c r="S239" s="101">
        <v>0.00031073620926079065</v>
      </c>
      <c r="T239" s="101">
        <v>-0.00014350103345940696</v>
      </c>
      <c r="U239" s="101">
        <v>8.564453080265808E-05</v>
      </c>
      <c r="V239" s="101">
        <v>-7.858891410242326E-05</v>
      </c>
      <c r="W239" s="101">
        <v>1.811921440049764E-05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1971</v>
      </c>
      <c r="B241" s="101">
        <v>90.18</v>
      </c>
      <c r="C241" s="101">
        <v>91.28</v>
      </c>
      <c r="D241" s="101">
        <v>9.981096177484227</v>
      </c>
      <c r="E241" s="101">
        <v>9.998903030149272</v>
      </c>
      <c r="F241" s="101">
        <v>14.638297700387016</v>
      </c>
      <c r="G241" s="101" t="s">
        <v>59</v>
      </c>
      <c r="H241" s="101">
        <v>12.17846528773562</v>
      </c>
      <c r="I241" s="101">
        <v>34.858465287735626</v>
      </c>
      <c r="J241" s="101" t="s">
        <v>73</v>
      </c>
      <c r="K241" s="101">
        <v>1.6438851541797384</v>
      </c>
      <c r="M241" s="101" t="s">
        <v>68</v>
      </c>
      <c r="N241" s="101">
        <v>0.8917213794131733</v>
      </c>
      <c r="X241" s="101">
        <v>67.5</v>
      </c>
    </row>
    <row r="242" spans="1:24" s="101" customFormat="1" ht="12.75" hidden="1">
      <c r="A242" s="101">
        <v>1969</v>
      </c>
      <c r="B242" s="101">
        <v>99.44000244140625</v>
      </c>
      <c r="C242" s="101">
        <v>93.23999786376953</v>
      </c>
      <c r="D242" s="101">
        <v>9.190163612365723</v>
      </c>
      <c r="E242" s="101">
        <v>9.834060668945312</v>
      </c>
      <c r="F242" s="101">
        <v>11.223780563291845</v>
      </c>
      <c r="G242" s="101" t="s">
        <v>56</v>
      </c>
      <c r="H242" s="101">
        <v>-2.9010451169520763</v>
      </c>
      <c r="I242" s="101">
        <v>29.038957324454174</v>
      </c>
      <c r="J242" s="101" t="s">
        <v>62</v>
      </c>
      <c r="K242" s="101">
        <v>1.213619998602734</v>
      </c>
      <c r="L242" s="101">
        <v>0.28179969944065325</v>
      </c>
      <c r="M242" s="101">
        <v>0.28730856851012065</v>
      </c>
      <c r="N242" s="101">
        <v>0.08109321954758372</v>
      </c>
      <c r="O242" s="101">
        <v>0.04874123237946575</v>
      </c>
      <c r="P242" s="101">
        <v>0.008083934366944984</v>
      </c>
      <c r="Q242" s="101">
        <v>0.005932900355645105</v>
      </c>
      <c r="R242" s="101">
        <v>0.0012482306988937054</v>
      </c>
      <c r="S242" s="101">
        <v>0.0006394822233068959</v>
      </c>
      <c r="T242" s="101">
        <v>0.00011892555641901892</v>
      </c>
      <c r="U242" s="101">
        <v>0.00012975789159862304</v>
      </c>
      <c r="V242" s="101">
        <v>4.6337764491509764E-05</v>
      </c>
      <c r="W242" s="101">
        <v>3.987658584840088E-05</v>
      </c>
      <c r="X242" s="101">
        <v>67.5</v>
      </c>
    </row>
    <row r="243" spans="1:24" s="101" customFormat="1" ht="12.75" hidden="1">
      <c r="A243" s="101">
        <v>1970</v>
      </c>
      <c r="B243" s="101">
        <v>114.86000061035156</v>
      </c>
      <c r="C243" s="101">
        <v>138.4600067138672</v>
      </c>
      <c r="D243" s="101">
        <v>8.917915344238281</v>
      </c>
      <c r="E243" s="101">
        <v>9.11938190460205</v>
      </c>
      <c r="F243" s="101">
        <v>14.374992458187986</v>
      </c>
      <c r="G243" s="101" t="s">
        <v>57</v>
      </c>
      <c r="H243" s="101">
        <v>-9.007743399424868</v>
      </c>
      <c r="I243" s="101">
        <v>38.35225721092669</v>
      </c>
      <c r="J243" s="101" t="s">
        <v>60</v>
      </c>
      <c r="K243" s="101">
        <v>0.8183591126674864</v>
      </c>
      <c r="L243" s="101">
        <v>-0.0015325625133558438</v>
      </c>
      <c r="M243" s="101">
        <v>-0.19131134071098177</v>
      </c>
      <c r="N243" s="101">
        <v>-0.0008383618585306639</v>
      </c>
      <c r="O243" s="101">
        <v>0.03325305050110103</v>
      </c>
      <c r="P243" s="101">
        <v>-0.00017556999766916637</v>
      </c>
      <c r="Q243" s="101">
        <v>-0.003833033705130133</v>
      </c>
      <c r="R243" s="101">
        <v>-6.739397017383421E-05</v>
      </c>
      <c r="S243" s="101">
        <v>0.0004668518293354551</v>
      </c>
      <c r="T243" s="101">
        <v>-1.251398011751878E-05</v>
      </c>
      <c r="U243" s="101">
        <v>-7.57135514167769E-05</v>
      </c>
      <c r="V243" s="101">
        <v>-5.3096008197676326E-06</v>
      </c>
      <c r="W243" s="101">
        <v>2.999871405127353E-05</v>
      </c>
      <c r="X243" s="101">
        <v>67.5</v>
      </c>
    </row>
    <row r="244" spans="1:24" s="101" customFormat="1" ht="12.75" hidden="1">
      <c r="A244" s="101">
        <v>1972</v>
      </c>
      <c r="B244" s="101">
        <v>97.86000061035156</v>
      </c>
      <c r="C244" s="101">
        <v>116.26000213623047</v>
      </c>
      <c r="D244" s="101">
        <v>9.038581848144531</v>
      </c>
      <c r="E244" s="101">
        <v>9.521400451660156</v>
      </c>
      <c r="F244" s="101">
        <v>19.32807199299922</v>
      </c>
      <c r="G244" s="101" t="s">
        <v>58</v>
      </c>
      <c r="H244" s="101">
        <v>20.482215735966477</v>
      </c>
      <c r="I244" s="101">
        <v>50.84221634631804</v>
      </c>
      <c r="J244" s="101" t="s">
        <v>61</v>
      </c>
      <c r="K244" s="101">
        <v>0.8961929835267539</v>
      </c>
      <c r="L244" s="101">
        <v>-0.2817955320032331</v>
      </c>
      <c r="M244" s="101">
        <v>0.2143506110434522</v>
      </c>
      <c r="N244" s="101">
        <v>-0.08108888583515485</v>
      </c>
      <c r="O244" s="101">
        <v>0.03563625073208888</v>
      </c>
      <c r="P244" s="101">
        <v>-0.00808202759367924</v>
      </c>
      <c r="Q244" s="101">
        <v>0.004528483106444163</v>
      </c>
      <c r="R244" s="101">
        <v>-0.0012464100169867363</v>
      </c>
      <c r="S244" s="101">
        <v>0.00043702046104464017</v>
      </c>
      <c r="T244" s="101">
        <v>-0.00011826532996272237</v>
      </c>
      <c r="U244" s="101">
        <v>0.00010537821674321069</v>
      </c>
      <c r="V244" s="101">
        <v>-4.603255975073889E-05</v>
      </c>
      <c r="W244" s="101">
        <v>2.627202417391568E-05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1971</v>
      </c>
      <c r="B246" s="101">
        <v>83.32</v>
      </c>
      <c r="C246" s="101">
        <v>86.42</v>
      </c>
      <c r="D246" s="101">
        <v>9.571919468746286</v>
      </c>
      <c r="E246" s="101">
        <v>9.928553524660796</v>
      </c>
      <c r="F246" s="101">
        <v>12.119126480925523</v>
      </c>
      <c r="G246" s="101" t="s">
        <v>59</v>
      </c>
      <c r="H246" s="101">
        <v>14.264503257052858</v>
      </c>
      <c r="I246" s="101">
        <v>30.08450325705285</v>
      </c>
      <c r="J246" s="101" t="s">
        <v>73</v>
      </c>
      <c r="K246" s="101">
        <v>1.9499840088475706</v>
      </c>
      <c r="M246" s="101" t="s">
        <v>68</v>
      </c>
      <c r="N246" s="101">
        <v>1.0101107612458418</v>
      </c>
      <c r="X246" s="101">
        <v>67.5</v>
      </c>
    </row>
    <row r="247" spans="1:24" s="101" customFormat="1" ht="12.75" hidden="1">
      <c r="A247" s="101">
        <v>1969</v>
      </c>
      <c r="B247" s="101">
        <v>111</v>
      </c>
      <c r="C247" s="101">
        <v>94.0999984741211</v>
      </c>
      <c r="D247" s="101">
        <v>9.209794044494629</v>
      </c>
      <c r="E247" s="101">
        <v>9.755525588989258</v>
      </c>
      <c r="F247" s="101">
        <v>12.54281553335901</v>
      </c>
      <c r="G247" s="101" t="s">
        <v>56</v>
      </c>
      <c r="H247" s="101">
        <v>-11.10176858662308</v>
      </c>
      <c r="I247" s="101">
        <v>32.39823141337691</v>
      </c>
      <c r="J247" s="101" t="s">
        <v>62</v>
      </c>
      <c r="K247" s="101">
        <v>1.3570637057425308</v>
      </c>
      <c r="L247" s="101">
        <v>0.020001185725775014</v>
      </c>
      <c r="M247" s="101">
        <v>0.32126704140197654</v>
      </c>
      <c r="N247" s="101">
        <v>0.041638607910154585</v>
      </c>
      <c r="O247" s="101">
        <v>0.05450217546630795</v>
      </c>
      <c r="P247" s="101">
        <v>0.0005738267985218671</v>
      </c>
      <c r="Q247" s="101">
        <v>0.0066341720784501</v>
      </c>
      <c r="R247" s="101">
        <v>0.000640899833319798</v>
      </c>
      <c r="S247" s="101">
        <v>0.0007150764226184427</v>
      </c>
      <c r="T247" s="101">
        <v>8.476291531305252E-06</v>
      </c>
      <c r="U247" s="101">
        <v>0.00014509745606875848</v>
      </c>
      <c r="V247" s="101">
        <v>2.3797489397702067E-05</v>
      </c>
      <c r="W247" s="101">
        <v>4.459104127037431E-05</v>
      </c>
      <c r="X247" s="101">
        <v>67.5</v>
      </c>
    </row>
    <row r="248" spans="1:24" s="101" customFormat="1" ht="12.75" hidden="1">
      <c r="A248" s="101">
        <v>1970</v>
      </c>
      <c r="B248" s="101">
        <v>113.66000366210938</v>
      </c>
      <c r="C248" s="101">
        <v>140.25999450683594</v>
      </c>
      <c r="D248" s="101">
        <v>9.062531471252441</v>
      </c>
      <c r="E248" s="101">
        <v>9.168896675109863</v>
      </c>
      <c r="F248" s="101">
        <v>14.373593613184015</v>
      </c>
      <c r="G248" s="101" t="s">
        <v>57</v>
      </c>
      <c r="H248" s="101">
        <v>-8.425331693193954</v>
      </c>
      <c r="I248" s="101">
        <v>37.734671968915414</v>
      </c>
      <c r="J248" s="101" t="s">
        <v>60</v>
      </c>
      <c r="K248" s="101">
        <v>0.8767352056746804</v>
      </c>
      <c r="L248" s="101">
        <v>0.00010906601630787806</v>
      </c>
      <c r="M248" s="101">
        <v>-0.20475452267935437</v>
      </c>
      <c r="N248" s="101">
        <v>-0.00043044438610092715</v>
      </c>
      <c r="O248" s="101">
        <v>0.035657819468969024</v>
      </c>
      <c r="P248" s="101">
        <v>1.2276700669265352E-05</v>
      </c>
      <c r="Q248" s="101">
        <v>-0.0040925428103289006</v>
      </c>
      <c r="R248" s="101">
        <v>-3.459246431139376E-05</v>
      </c>
      <c r="S248" s="101">
        <v>0.0005032758330708263</v>
      </c>
      <c r="T248" s="101">
        <v>8.653635189004212E-07</v>
      </c>
      <c r="U248" s="101">
        <v>-8.0172374005772E-05</v>
      </c>
      <c r="V248" s="101">
        <v>-2.720275009199496E-06</v>
      </c>
      <c r="W248" s="101">
        <v>3.2416930966459605E-05</v>
      </c>
      <c r="X248" s="101">
        <v>67.5</v>
      </c>
    </row>
    <row r="249" spans="1:24" s="101" customFormat="1" ht="12.75" hidden="1">
      <c r="A249" s="101">
        <v>1972</v>
      </c>
      <c r="B249" s="101">
        <v>108.37999725341797</v>
      </c>
      <c r="C249" s="101">
        <v>111.18000030517578</v>
      </c>
      <c r="D249" s="101">
        <v>9.163702964782715</v>
      </c>
      <c r="E249" s="101">
        <v>9.801095008850098</v>
      </c>
      <c r="F249" s="101">
        <v>21.881445804730596</v>
      </c>
      <c r="G249" s="101" t="s">
        <v>58</v>
      </c>
      <c r="H249" s="101">
        <v>15.918044629967099</v>
      </c>
      <c r="I249" s="101">
        <v>56.79804188338507</v>
      </c>
      <c r="J249" s="101" t="s">
        <v>61</v>
      </c>
      <c r="K249" s="101">
        <v>1.0358365124739648</v>
      </c>
      <c r="L249" s="101">
        <v>0.0200008883562964</v>
      </c>
      <c r="M249" s="101">
        <v>0.24756432968731393</v>
      </c>
      <c r="N249" s="101">
        <v>-0.041636382964014326</v>
      </c>
      <c r="O249" s="101">
        <v>0.04121901310413235</v>
      </c>
      <c r="P249" s="101">
        <v>0.0005736954569477892</v>
      </c>
      <c r="Q249" s="101">
        <v>0.00522143012134723</v>
      </c>
      <c r="R249" s="101">
        <v>-0.0006399655910767468</v>
      </c>
      <c r="S249" s="101">
        <v>0.0005079839820620877</v>
      </c>
      <c r="T249" s="101">
        <v>8.432002378073278E-06</v>
      </c>
      <c r="U249" s="101">
        <v>0.00012093660406966912</v>
      </c>
      <c r="V249" s="101">
        <v>-2.364150176084563E-05</v>
      </c>
      <c r="W249" s="101">
        <v>3.061867972810091E-05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1971</v>
      </c>
      <c r="B251" s="101">
        <v>84.04</v>
      </c>
      <c r="C251" s="101">
        <v>90.24</v>
      </c>
      <c r="D251" s="101">
        <v>9.668577903364477</v>
      </c>
      <c r="E251" s="101">
        <v>9.885575192906474</v>
      </c>
      <c r="F251" s="101">
        <v>15.714314245647364</v>
      </c>
      <c r="G251" s="101" t="s">
        <v>59</v>
      </c>
      <c r="H251" s="101">
        <v>22.08038113668247</v>
      </c>
      <c r="I251" s="101">
        <v>38.620381136682475</v>
      </c>
      <c r="J251" s="101" t="s">
        <v>73</v>
      </c>
      <c r="K251" s="101">
        <v>1.9825835676415007</v>
      </c>
      <c r="M251" s="101" t="s">
        <v>68</v>
      </c>
      <c r="N251" s="101">
        <v>1.063794564700064</v>
      </c>
      <c r="X251" s="101">
        <v>67.5</v>
      </c>
    </row>
    <row r="252" spans="1:24" s="101" customFormat="1" ht="12.75" hidden="1">
      <c r="A252" s="101">
        <v>1969</v>
      </c>
      <c r="B252" s="101">
        <v>109.73999786376953</v>
      </c>
      <c r="C252" s="101">
        <v>95.83999633789062</v>
      </c>
      <c r="D252" s="101">
        <v>9.548599243164062</v>
      </c>
      <c r="E252" s="101">
        <v>9.836337089538574</v>
      </c>
      <c r="F252" s="101">
        <v>13.273240958246012</v>
      </c>
      <c r="G252" s="101" t="s">
        <v>56</v>
      </c>
      <c r="H252" s="101">
        <v>-9.173325276186176</v>
      </c>
      <c r="I252" s="101">
        <v>33.066672587583355</v>
      </c>
      <c r="J252" s="101" t="s">
        <v>62</v>
      </c>
      <c r="K252" s="101">
        <v>1.3389882886938016</v>
      </c>
      <c r="L252" s="101">
        <v>0.2886068101010141</v>
      </c>
      <c r="M252" s="101">
        <v>0.31698772129721386</v>
      </c>
      <c r="N252" s="101">
        <v>0.053984610605115134</v>
      </c>
      <c r="O252" s="101">
        <v>0.05377608023812202</v>
      </c>
      <c r="P252" s="101">
        <v>0.008279220432498026</v>
      </c>
      <c r="Q252" s="101">
        <v>0.006545769957366912</v>
      </c>
      <c r="R252" s="101">
        <v>0.000830944919916987</v>
      </c>
      <c r="S252" s="101">
        <v>0.0007055538348656776</v>
      </c>
      <c r="T252" s="101">
        <v>0.00012186067336612118</v>
      </c>
      <c r="U252" s="101">
        <v>0.0001431641580932396</v>
      </c>
      <c r="V252" s="101">
        <v>3.08496828106813E-05</v>
      </c>
      <c r="W252" s="101">
        <v>4.3997936427977586E-05</v>
      </c>
      <c r="X252" s="101">
        <v>67.5</v>
      </c>
    </row>
    <row r="253" spans="1:24" s="101" customFormat="1" ht="12.75" hidden="1">
      <c r="A253" s="101">
        <v>1970</v>
      </c>
      <c r="B253" s="101">
        <v>116.44000244140625</v>
      </c>
      <c r="C253" s="101">
        <v>133.33999633789062</v>
      </c>
      <c r="D253" s="101">
        <v>8.645468711853027</v>
      </c>
      <c r="E253" s="101">
        <v>8.792122840881348</v>
      </c>
      <c r="F253" s="101">
        <v>14.95013381303702</v>
      </c>
      <c r="G253" s="101" t="s">
        <v>57</v>
      </c>
      <c r="H253" s="101">
        <v>-7.793585295153633</v>
      </c>
      <c r="I253" s="101">
        <v>41.14641714625262</v>
      </c>
      <c r="J253" s="101" t="s">
        <v>60</v>
      </c>
      <c r="K253" s="101">
        <v>1.151681417948334</v>
      </c>
      <c r="L253" s="101">
        <v>0.0015708378194271416</v>
      </c>
      <c r="M253" s="101">
        <v>-0.27078930990303646</v>
      </c>
      <c r="N253" s="101">
        <v>-0.0005580419511882367</v>
      </c>
      <c r="O253" s="101">
        <v>0.046546591989912914</v>
      </c>
      <c r="P253" s="101">
        <v>0.00017947560472666115</v>
      </c>
      <c r="Q253" s="101">
        <v>-0.005500540232523142</v>
      </c>
      <c r="R253" s="101">
        <v>-4.483730226096407E-05</v>
      </c>
      <c r="S253" s="101">
        <v>0.0006331578512224411</v>
      </c>
      <c r="T253" s="101">
        <v>1.2767576744724663E-05</v>
      </c>
      <c r="U253" s="101">
        <v>-0.00011377738031820192</v>
      </c>
      <c r="V253" s="101">
        <v>-3.526162576883189E-06</v>
      </c>
      <c r="W253" s="101">
        <v>4.010516750460827E-05</v>
      </c>
      <c r="X253" s="101">
        <v>67.5</v>
      </c>
    </row>
    <row r="254" spans="1:24" s="101" customFormat="1" ht="12.75" hidden="1">
      <c r="A254" s="101">
        <v>1972</v>
      </c>
      <c r="B254" s="101">
        <v>114.9000015258789</v>
      </c>
      <c r="C254" s="101">
        <v>129.3000030517578</v>
      </c>
      <c r="D254" s="101">
        <v>8.94774341583252</v>
      </c>
      <c r="E254" s="101">
        <v>9.418906211853027</v>
      </c>
      <c r="F254" s="101">
        <v>21.09792111628604</v>
      </c>
      <c r="G254" s="101" t="s">
        <v>58</v>
      </c>
      <c r="H254" s="101">
        <v>8.701375551122311</v>
      </c>
      <c r="I254" s="101">
        <v>56.10137707700122</v>
      </c>
      <c r="J254" s="101" t="s">
        <v>61</v>
      </c>
      <c r="K254" s="101">
        <v>0.6830223633320294</v>
      </c>
      <c r="L254" s="101">
        <v>0.28860253516770756</v>
      </c>
      <c r="M254" s="101">
        <v>0.1647858158199225</v>
      </c>
      <c r="N254" s="101">
        <v>-0.05398172627256953</v>
      </c>
      <c r="O254" s="101">
        <v>0.02693105233557561</v>
      </c>
      <c r="P254" s="101">
        <v>0.008277274882302798</v>
      </c>
      <c r="Q254" s="101">
        <v>0.003548402666716601</v>
      </c>
      <c r="R254" s="101">
        <v>-0.0008297343407752911</v>
      </c>
      <c r="S254" s="101">
        <v>0.00031131551411557536</v>
      </c>
      <c r="T254" s="101">
        <v>0.0001211899859613493</v>
      </c>
      <c r="U254" s="101">
        <v>8.689467124325487E-05</v>
      </c>
      <c r="V254" s="101">
        <v>-3.064749756507102E-05</v>
      </c>
      <c r="W254" s="101">
        <v>1.8094030765632903E-05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1971</v>
      </c>
      <c r="B256" s="101">
        <v>81.5</v>
      </c>
      <c r="C256" s="101">
        <v>96.6</v>
      </c>
      <c r="D256" s="101">
        <v>9.494409381111836</v>
      </c>
      <c r="E256" s="101">
        <v>9.699324833370184</v>
      </c>
      <c r="F256" s="101">
        <v>13.573854422763953</v>
      </c>
      <c r="G256" s="101" t="s">
        <v>59</v>
      </c>
      <c r="H256" s="101">
        <v>19.96819972806913</v>
      </c>
      <c r="I256" s="101">
        <v>33.96819972806913</v>
      </c>
      <c r="J256" s="101" t="s">
        <v>73</v>
      </c>
      <c r="K256" s="101">
        <v>1.7624158478881666</v>
      </c>
      <c r="M256" s="101" t="s">
        <v>68</v>
      </c>
      <c r="N256" s="101">
        <v>0.9224731349509204</v>
      </c>
      <c r="X256" s="101">
        <v>67.5</v>
      </c>
    </row>
    <row r="257" spans="1:24" s="101" customFormat="1" ht="12.75" hidden="1">
      <c r="A257" s="101">
        <v>1969</v>
      </c>
      <c r="B257" s="101">
        <v>110.91999816894531</v>
      </c>
      <c r="C257" s="101">
        <v>105.72000122070312</v>
      </c>
      <c r="D257" s="101">
        <v>9.115882873535156</v>
      </c>
      <c r="E257" s="101">
        <v>9.504761695861816</v>
      </c>
      <c r="F257" s="101">
        <v>14.329827473077215</v>
      </c>
      <c r="G257" s="101" t="s">
        <v>56</v>
      </c>
      <c r="H257" s="101">
        <v>-6.0247042545996266</v>
      </c>
      <c r="I257" s="101">
        <v>37.395293914345686</v>
      </c>
      <c r="J257" s="101" t="s">
        <v>62</v>
      </c>
      <c r="K257" s="101">
        <v>1.2828036701973853</v>
      </c>
      <c r="L257" s="101">
        <v>0.1382656070255281</v>
      </c>
      <c r="M257" s="101">
        <v>0.3036867163070033</v>
      </c>
      <c r="N257" s="101">
        <v>0.052698421812809905</v>
      </c>
      <c r="O257" s="101">
        <v>0.05151960213324893</v>
      </c>
      <c r="P257" s="101">
        <v>0.003966393611255357</v>
      </c>
      <c r="Q257" s="101">
        <v>0.00627110385191082</v>
      </c>
      <c r="R257" s="101">
        <v>0.0008111592178984764</v>
      </c>
      <c r="S257" s="101">
        <v>0.0006759413280145062</v>
      </c>
      <c r="T257" s="101">
        <v>5.8398210381710377E-05</v>
      </c>
      <c r="U257" s="101">
        <v>0.00013715533412923914</v>
      </c>
      <c r="V257" s="101">
        <v>3.0116353437771947E-05</v>
      </c>
      <c r="W257" s="101">
        <v>4.214972982840258E-05</v>
      </c>
      <c r="X257" s="101">
        <v>67.5</v>
      </c>
    </row>
    <row r="258" spans="1:24" s="101" customFormat="1" ht="12.75" hidden="1">
      <c r="A258" s="101">
        <v>1970</v>
      </c>
      <c r="B258" s="101">
        <v>128.66000366210938</v>
      </c>
      <c r="C258" s="101">
        <v>131.36000061035156</v>
      </c>
      <c r="D258" s="101">
        <v>8.855892181396484</v>
      </c>
      <c r="E258" s="101">
        <v>9.054976463317871</v>
      </c>
      <c r="F258" s="101">
        <v>19.14643175559285</v>
      </c>
      <c r="G258" s="101" t="s">
        <v>57</v>
      </c>
      <c r="H258" s="101">
        <v>-9.690023929718208</v>
      </c>
      <c r="I258" s="101">
        <v>51.46997973239117</v>
      </c>
      <c r="J258" s="101" t="s">
        <v>60</v>
      </c>
      <c r="K258" s="101">
        <v>1.1429919271652156</v>
      </c>
      <c r="L258" s="101">
        <v>0.0007528579436966283</v>
      </c>
      <c r="M258" s="101">
        <v>-0.26900317631545645</v>
      </c>
      <c r="N258" s="101">
        <v>-0.0005446744333135279</v>
      </c>
      <c r="O258" s="101">
        <v>0.046154065295717014</v>
      </c>
      <c r="P258" s="101">
        <v>8.589048473789131E-05</v>
      </c>
      <c r="Q258" s="101">
        <v>-0.00547659585233406</v>
      </c>
      <c r="R258" s="101">
        <v>-4.376697403817918E-05</v>
      </c>
      <c r="S258" s="101">
        <v>0.0006244380518110346</v>
      </c>
      <c r="T258" s="101">
        <v>6.1029445509919235E-06</v>
      </c>
      <c r="U258" s="101">
        <v>-0.00011410734513569274</v>
      </c>
      <c r="V258" s="101">
        <v>-3.4421597841196164E-06</v>
      </c>
      <c r="W258" s="101">
        <v>3.94516410968107E-05</v>
      </c>
      <c r="X258" s="101">
        <v>67.5</v>
      </c>
    </row>
    <row r="259" spans="1:24" s="101" customFormat="1" ht="12.75" hidden="1">
      <c r="A259" s="101">
        <v>1972</v>
      </c>
      <c r="B259" s="101">
        <v>113.58000183105469</v>
      </c>
      <c r="C259" s="101">
        <v>121.77999877929688</v>
      </c>
      <c r="D259" s="101">
        <v>8.93625259399414</v>
      </c>
      <c r="E259" s="101">
        <v>9.415266990661621</v>
      </c>
      <c r="F259" s="101">
        <v>20.775582460119317</v>
      </c>
      <c r="G259" s="101" t="s">
        <v>58</v>
      </c>
      <c r="H259" s="101">
        <v>9.232213998292409</v>
      </c>
      <c r="I259" s="101">
        <v>55.312215829347096</v>
      </c>
      <c r="J259" s="101" t="s">
        <v>61</v>
      </c>
      <c r="K259" s="101">
        <v>0.58236990882688</v>
      </c>
      <c r="L259" s="101">
        <v>0.13826355734991913</v>
      </c>
      <c r="M259" s="101">
        <v>0.14093584637531265</v>
      </c>
      <c r="N259" s="101">
        <v>-0.052695606945195476</v>
      </c>
      <c r="O259" s="101">
        <v>0.022892611485956737</v>
      </c>
      <c r="P259" s="101">
        <v>0.003965463542139658</v>
      </c>
      <c r="Q259" s="101">
        <v>0.0030551008807645106</v>
      </c>
      <c r="R259" s="101">
        <v>-0.0008099776100394438</v>
      </c>
      <c r="S259" s="101">
        <v>0.0002587929642947311</v>
      </c>
      <c r="T259" s="101">
        <v>5.807843871518951E-05</v>
      </c>
      <c r="U259" s="101">
        <v>7.6099273755977E-05</v>
      </c>
      <c r="V259" s="101">
        <v>-2.9918995310828666E-05</v>
      </c>
      <c r="W259" s="101">
        <v>1.4838050389986116E-05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9.303563096215086</v>
      </c>
      <c r="G260" s="102"/>
      <c r="H260" s="102"/>
      <c r="I260" s="115"/>
      <c r="J260" s="115" t="s">
        <v>159</v>
      </c>
      <c r="K260" s="102">
        <f>AVERAGE(K258,K253,K248,K243,K238,K233)</f>
        <v>0.9550657362490851</v>
      </c>
      <c r="L260" s="102">
        <f>AVERAGE(L258,L253,L248,L243,L238,L233)</f>
        <v>-0.00024953452365717186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21.881445804730596</v>
      </c>
      <c r="G261" s="102"/>
      <c r="H261" s="102"/>
      <c r="I261" s="115"/>
      <c r="J261" s="115" t="s">
        <v>160</v>
      </c>
      <c r="K261" s="102">
        <f>AVERAGE(K259,K254,K249,K244,K239,K234)</f>
        <v>0.747547151826616</v>
      </c>
      <c r="L261" s="102">
        <f>AVERAGE(L259,L254,L249,L244,L239,L234)</f>
        <v>-0.046001361806109066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0.5969160851556782</v>
      </c>
      <c r="L262" s="102">
        <f>ABS(L260/$H$33)</f>
        <v>0.0006931514546032552</v>
      </c>
      <c r="M262" s="115" t="s">
        <v>111</v>
      </c>
      <c r="N262" s="102">
        <f>K262+L262+L263+K263</f>
        <v>1.0511027876405858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0.4247426999014864</v>
      </c>
      <c r="L263" s="102">
        <f>ABS(L261/$H$34)</f>
        <v>0.028750851128818165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2005-01-15T11:00:32Z</dcterms:modified>
  <cp:category/>
  <cp:version/>
  <cp:contentType/>
  <cp:contentStatus/>
</cp:coreProperties>
</file>