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<sst xmlns="http://schemas.openxmlformats.org/spreadsheetml/2006/main" count="711" uniqueCount="166">
  <si>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</si>
  <si>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</si>
  <si>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</si>
  <si>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</si>
  <si>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</si>
  <si>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</si>
  <si>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</si>
  <si>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</si>
  <si>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</si>
  <si>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</si>
  <si>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</si>
  <si>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</si>
  <si>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</si>
  <si>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</si>
  <si>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</si>
  <si>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</si>
  <si>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</si>
  <si>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</si>
  <si>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</si>
  <si>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</si>
  <si>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</si>
  <si>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</si>
  <si>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</si>
  <si>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</si>
  <si>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</si>
  <si>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</si>
  <si>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</si>
  <si>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</si>
  <si>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</si>
  <si>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</si>
  <si>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</si>
  <si>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</si>
  <si>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</si>
  <si>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</si>
  <si>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</si>
  <si>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</si>
  <si>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</si>
  <si>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</si>
  <si>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</si>
  <si>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</si>
  <si>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</si>
  <si>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</si>
  <si>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</si>
  <si>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</si>
  <si>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</si>
  <si>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</si>
  <si>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</si>
  <si>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</si>
  <si>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</si>
  <si>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</si>
  <si>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</si>
  <si>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</si>
  <si>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</si>
  <si>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</si>
  <si>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</si>
  <si>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</si>
  <si>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</si>
  <si>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</si>
  <si>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</si>
  <si>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</si>
  <si>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</si>
  <si>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</si>
  <si>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</si>
  <si>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</si>
  <si>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</si>
  <si>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</si>
  <si>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</si>
  <si>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</si>
  <si>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</si>
  <si>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</si>
  <si>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</si>
  <si>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</si>
  <si>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</si>
  <si>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</si>
  <si>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</si>
  <si>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</si>
  <si>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</si>
  <si>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</si>
  <si>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</si>
  <si>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</si>
  <si>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</si>
  <si>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</si>
  <si>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</si>
  <si>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</si>
  <si>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</si>
  <si>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</si>
  <si>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</si>
  <si>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</si>
  <si>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</si>
  <si>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</si>
  <si>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</si>
  <si>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</si>
  <si>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</si>
  <si>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</si>
  <si>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</si>
  <si>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</si>
  <si>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</si>
  <si>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</si>
  <si>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</si>
  <si>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</si>
  <si>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</si>
  <si>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</si>
  <si>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</si>
  <si>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</si>
  <si>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</si>
  <si>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</si>
  <si>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</si>
  <si>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</si>
  <si>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</si>
  <si>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</si>
  <si>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</si>
  <si>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</si>
  <si>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</si>
  <si>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</si>
  <si>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</si>
  <si>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</si>
  <si>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</si>
  <si>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</si>
  <si>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</si>
  <si>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</si>
  <si>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</si>
  <si>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</si>
  <si>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</si>
  <si>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</si>
  <si>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</si>
  <si>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</si>
  <si>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</si>
  <si>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</si>
  <si>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</si>
  <si>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</si>
  <si>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</si>
  <si>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</si>
  <si>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</si>
  <si>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</si>
  <si>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</si>
  <si>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</si>
  <si>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</si>
  <si>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</si>
  <si>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</si>
  <si>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</si>
  <si>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</si>
  <si>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</si>
  <si>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</si>
  <si>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</si>
  <si>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</si>
  <si>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</si>
  <si>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</si>
  <si>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</si>
  <si>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</si>
  <si>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</si>
  <si>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</si>
  <si>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</si>
  <si>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</si>
  <si>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</si>
  <si>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</si>
  <si>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</si>
  <si>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</si>
  <si>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</si>
  <si>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</si>
  <si>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</si>
  <si>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</si>
  <si>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</si>
  <si>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</si>
  <si>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</si>
  <si>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468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</si>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</sst>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25.8318667671992</v>
      </c>
      <c r="C41" s="2">
        <f aca="true" t="shared" si="0" ref="C41:C55">($B$41*H41+$B$42*J41+$B$43*L41+$B$44*N41+$B$45*P41+$B$46*R41+$B$47*T41+$B$48*V41)/100</f>
        <v>-5.5365388438324076E-08</v>
      </c>
      <c r="D41" s="2">
        <f aca="true" t="shared" si="1" ref="D41:D55">($B$41*I41+$B$42*K41+$B$43*M41+$B$44*O41+$B$45*Q41+$B$46*S41+$B$47*U41+$B$48*W41)/100</f>
        <v>-9.45007188474156E-08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-8.928112664849436</v>
      </c>
      <c r="C42" s="2">
        <f t="shared" si="0"/>
        <v>-1.2507516929633427E-10</v>
      </c>
      <c r="D42" s="2">
        <f t="shared" si="1"/>
        <v>-4.661885586772678E-08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-3.7913410462165444</v>
      </c>
      <c r="C43" s="2">
        <f t="shared" si="0"/>
        <v>0.6609828410313778</v>
      </c>
      <c r="D43" s="2">
        <f t="shared" si="1"/>
        <v>-1.1419547227772895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8.372554666443406</v>
      </c>
      <c r="C44" s="2">
        <f t="shared" si="0"/>
        <v>-0.002402794234960435</v>
      </c>
      <c r="D44" s="2">
        <f t="shared" si="1"/>
        <v>-0.44186369038243356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25.8318667671992</v>
      </c>
      <c r="C45" s="2">
        <f t="shared" si="0"/>
        <v>-0.15954102869324502</v>
      </c>
      <c r="D45" s="2">
        <f t="shared" si="1"/>
        <v>-0.26854577534361396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-8.928112664849436</v>
      </c>
      <c r="C46" s="2">
        <f t="shared" si="0"/>
        <v>-0.000867640644016831</v>
      </c>
      <c r="D46" s="2">
        <f t="shared" si="1"/>
        <v>-0.0839537319615932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-3.7913410462165444</v>
      </c>
      <c r="C47" s="2">
        <f t="shared" si="0"/>
        <v>0.02605009563212899</v>
      </c>
      <c r="D47" s="2">
        <f t="shared" si="1"/>
        <v>-0.04614693532048972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8.372554666443406</v>
      </c>
      <c r="C48" s="2">
        <f t="shared" si="0"/>
        <v>-0.00027507570538938894</v>
      </c>
      <c r="D48" s="2">
        <f t="shared" si="1"/>
        <v>-0.012673094344172195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-0.003438894804264081</v>
      </c>
      <c r="D49" s="2">
        <f t="shared" si="1"/>
        <v>-0.005457205020943164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-6.974969729019652E-05</v>
      </c>
      <c r="D50" s="2">
        <f t="shared" si="1"/>
        <v>-0.0012905423504658874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0.00030011032591928773</v>
      </c>
      <c r="D51" s="2">
        <f t="shared" si="1"/>
        <v>-0.0006271721340251482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-1.9604227406470388E-05</v>
      </c>
      <c r="D52" s="2">
        <f t="shared" si="1"/>
        <v>-0.00018549029741160512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-8.443510148751026E-05</v>
      </c>
      <c r="D53" s="2">
        <f t="shared" si="1"/>
        <v>-0.00011302836873995836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-5.499687389584701E-06</v>
      </c>
      <c r="D54" s="2">
        <f t="shared" si="1"/>
        <v>-4.7654460859029996E-05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1.7399716587886347E-05</v>
      </c>
      <c r="D55" s="2">
        <f t="shared" si="1"/>
        <v>-3.9707547588954504E-05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1948</v>
      </c>
      <c r="B3" s="31">
        <v>145.43333333333334</v>
      </c>
      <c r="C3" s="31">
        <v>152.51666666666665</v>
      </c>
      <c r="D3" s="31">
        <v>8.708360959045839</v>
      </c>
      <c r="E3" s="31">
        <v>8.89078054053355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1947</v>
      </c>
      <c r="B4" s="36">
        <v>96.4</v>
      </c>
      <c r="C4" s="36">
        <v>106.2</v>
      </c>
      <c r="D4" s="36">
        <v>9.591486499313023</v>
      </c>
      <c r="E4" s="36">
        <v>9.894764317932536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1945</v>
      </c>
      <c r="B5" s="41">
        <v>128.61</v>
      </c>
      <c r="C5" s="41">
        <v>135.79333333333332</v>
      </c>
      <c r="D5" s="41">
        <v>9.039783991306875</v>
      </c>
      <c r="E5" s="41">
        <v>9.570257926115401</v>
      </c>
      <c r="F5" s="37" t="s">
        <v>71</v>
      </c>
      <c r="I5" s="42">
        <v>3245</v>
      </c>
    </row>
    <row r="6" spans="1:6" s="33" customFormat="1" ht="13.5" thickBot="1">
      <c r="A6" s="43">
        <v>1946</v>
      </c>
      <c r="B6" s="44">
        <v>148.29666666666665</v>
      </c>
      <c r="C6" s="44">
        <v>157.24666666666667</v>
      </c>
      <c r="D6" s="44">
        <v>8.963420823000893</v>
      </c>
      <c r="E6" s="44">
        <v>9.240721584791238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3317</v>
      </c>
      <c r="K15" s="42">
        <v>3217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25.8318667671992</v>
      </c>
      <c r="C19" s="62">
        <v>54.73186676719921</v>
      </c>
      <c r="D19" s="63">
        <v>22.08089210157944</v>
      </c>
      <c r="K19" s="64" t="s">
        <v>93</v>
      </c>
    </row>
    <row r="20" spans="1:11" ht="12.75">
      <c r="A20" s="61" t="s">
        <v>57</v>
      </c>
      <c r="B20" s="62">
        <v>-8.928112664849436</v>
      </c>
      <c r="C20" s="62">
        <v>52.18188733515057</v>
      </c>
      <c r="D20" s="63">
        <v>19.814370452931897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-3.7913410462165444</v>
      </c>
      <c r="C21" s="62">
        <v>77.00532562045011</v>
      </c>
      <c r="D21" s="63">
        <v>28.96930013105856</v>
      </c>
      <c r="F21" s="39" t="s">
        <v>96</v>
      </c>
    </row>
    <row r="22" spans="1:11" ht="16.5" thickBot="1">
      <c r="A22" s="67" t="s">
        <v>59</v>
      </c>
      <c r="B22" s="68">
        <v>8.372554666443406</v>
      </c>
      <c r="C22" s="68">
        <v>86.30588799977674</v>
      </c>
      <c r="D22" s="69">
        <v>31.54804830508779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14.029789798864952</v>
      </c>
      <c r="I23" s="42">
        <v>3320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0.6609828410313778</v>
      </c>
      <c r="C27" s="78">
        <v>-0.002402794234960435</v>
      </c>
      <c r="D27" s="78">
        <v>-0.15954102869324502</v>
      </c>
      <c r="E27" s="78">
        <v>-0.000867640644016831</v>
      </c>
      <c r="F27" s="78">
        <v>0.02605009563212899</v>
      </c>
      <c r="G27" s="78">
        <v>-0.00027507570538938894</v>
      </c>
      <c r="H27" s="78">
        <v>-0.003438894804264081</v>
      </c>
      <c r="I27" s="79">
        <v>-6.974969729019652E-05</v>
      </c>
    </row>
    <row r="28" spans="1:9" ht="13.5" thickBot="1">
      <c r="A28" s="80" t="s">
        <v>61</v>
      </c>
      <c r="B28" s="81">
        <v>-1.1419547227772895</v>
      </c>
      <c r="C28" s="81">
        <v>-0.44186369038243356</v>
      </c>
      <c r="D28" s="81">
        <v>-0.26854577534361396</v>
      </c>
      <c r="E28" s="81">
        <v>-0.0839537319615932</v>
      </c>
      <c r="F28" s="81">
        <v>-0.04614693532048972</v>
      </c>
      <c r="G28" s="81">
        <v>-0.012673094344172195</v>
      </c>
      <c r="H28" s="81">
        <v>-0.005457205020943164</v>
      </c>
      <c r="I28" s="82">
        <v>-0.0012905423504658874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1948</v>
      </c>
      <c r="B39" s="89">
        <v>145.43333333333334</v>
      </c>
      <c r="C39" s="89">
        <v>152.51666666666665</v>
      </c>
      <c r="D39" s="89">
        <v>8.708360959045839</v>
      </c>
      <c r="E39" s="89">
        <v>8.89078054053355</v>
      </c>
      <c r="F39" s="90">
        <f>I39*D39/(23678+B39)*1000</f>
        <v>31.54804830508779</v>
      </c>
      <c r="G39" s="91" t="s">
        <v>59</v>
      </c>
      <c r="H39" s="92">
        <f>I39-B39+X39</f>
        <v>8.372554666443406</v>
      </c>
      <c r="I39" s="92">
        <f>(B39+C42-2*X39)*(23678+B39)*E42/((23678+C42)*D39+E42*(23678+B39))</f>
        <v>86.30588799977674</v>
      </c>
      <c r="J39" s="39" t="s">
        <v>73</v>
      </c>
      <c r="K39" s="39">
        <f>(K40*K40+L40*L40+M40*M40+N40*N40+O40*O40+P40*P40+Q40*Q40+R40*R40+S40*S40+T40*T40+U40*U40+V40*V40+W40*W40)</f>
        <v>2.0438400043566665</v>
      </c>
      <c r="M39" s="39" t="s">
        <v>68</v>
      </c>
      <c r="N39" s="39">
        <f>(K44*K44+L44*L44+M44*M44+N44*N44+O44*O44+P44*P44+Q44*Q44+R44*R44+S44*S44+T44*T44+U44*U44+V44*V44+W44*W44)</f>
        <v>1.1484098043399253</v>
      </c>
      <c r="X39" s="28">
        <f>(1-$H$2)*1000</f>
        <v>67.5</v>
      </c>
    </row>
    <row r="40" spans="1:24" ht="12.75">
      <c r="A40" s="86">
        <v>1947</v>
      </c>
      <c r="B40" s="89">
        <v>96.4</v>
      </c>
      <c r="C40" s="89">
        <v>106.2</v>
      </c>
      <c r="D40" s="89">
        <v>9.591486499313023</v>
      </c>
      <c r="E40" s="89">
        <v>9.894764317932536</v>
      </c>
      <c r="F40" s="90">
        <f>I40*D40/(23678+B40)*1000</f>
        <v>22.08089210157944</v>
      </c>
      <c r="G40" s="91" t="s">
        <v>56</v>
      </c>
      <c r="H40" s="92">
        <f>I40-B40+X40</f>
        <v>25.8318667671992</v>
      </c>
      <c r="I40" s="92">
        <f>(B40+C39-2*X40)*(23678+B40)*E39/((23678+C39)*D40+E39*(23678+B40))</f>
        <v>54.73186676719921</v>
      </c>
      <c r="J40" s="39" t="s">
        <v>62</v>
      </c>
      <c r="K40" s="73">
        <f aca="true" t="shared" si="0" ref="K40:W40">SQRT(K41*K41+K42*K42)</f>
        <v>1.3194540177707095</v>
      </c>
      <c r="L40" s="73">
        <f t="shared" si="0"/>
        <v>0.4418702233671315</v>
      </c>
      <c r="M40" s="73">
        <f t="shared" si="0"/>
        <v>0.3123622469047782</v>
      </c>
      <c r="N40" s="73">
        <f t="shared" si="0"/>
        <v>0.08395821526548897</v>
      </c>
      <c r="O40" s="73">
        <f t="shared" si="0"/>
        <v>0.052991953369511936</v>
      </c>
      <c r="P40" s="73">
        <f t="shared" si="0"/>
        <v>0.012676079318937097</v>
      </c>
      <c r="Q40" s="73">
        <f t="shared" si="0"/>
        <v>0.006450355347994541</v>
      </c>
      <c r="R40" s="73">
        <f t="shared" si="0"/>
        <v>0.0012924258503365256</v>
      </c>
      <c r="S40" s="73">
        <f t="shared" si="0"/>
        <v>0.0006952777095672201</v>
      </c>
      <c r="T40" s="73">
        <f t="shared" si="0"/>
        <v>0.00018652339307993068</v>
      </c>
      <c r="U40" s="73">
        <f t="shared" si="0"/>
        <v>0.00014108401221691333</v>
      </c>
      <c r="V40" s="73">
        <f t="shared" si="0"/>
        <v>4.7970764025059876E-05</v>
      </c>
      <c r="W40" s="73">
        <f t="shared" si="0"/>
        <v>4.3352502498331676E-05</v>
      </c>
      <c r="X40" s="28">
        <f>(1-$H$2)*1000</f>
        <v>67.5</v>
      </c>
    </row>
    <row r="41" spans="1:24" ht="12.75">
      <c r="A41" s="86">
        <v>1945</v>
      </c>
      <c r="B41" s="89">
        <v>128.61</v>
      </c>
      <c r="C41" s="89">
        <v>135.79333333333332</v>
      </c>
      <c r="D41" s="89">
        <v>9.039783991306875</v>
      </c>
      <c r="E41" s="89">
        <v>9.570257926115401</v>
      </c>
      <c r="F41" s="90">
        <f>I41*D41/(23678+B41)*1000</f>
        <v>19.814370452931897</v>
      </c>
      <c r="G41" s="91" t="s">
        <v>57</v>
      </c>
      <c r="H41" s="92">
        <f>I41-B41+X41</f>
        <v>-8.928112664849436</v>
      </c>
      <c r="I41" s="92">
        <f>(B41+C40-2*X41)*(23678+B41)*E40/((23678+C40)*D41+E40*(23678+B41))</f>
        <v>52.18188733515057</v>
      </c>
      <c r="J41" s="39" t="s">
        <v>60</v>
      </c>
      <c r="K41" s="73">
        <f>'calcul config'!C43</f>
        <v>0.6609828410313778</v>
      </c>
      <c r="L41" s="73">
        <f>'calcul config'!C44</f>
        <v>-0.002402794234960435</v>
      </c>
      <c r="M41" s="73">
        <f>'calcul config'!C45</f>
        <v>-0.15954102869324502</v>
      </c>
      <c r="N41" s="73">
        <f>'calcul config'!C46</f>
        <v>-0.000867640644016831</v>
      </c>
      <c r="O41" s="73">
        <f>'calcul config'!C47</f>
        <v>0.02605009563212899</v>
      </c>
      <c r="P41" s="73">
        <f>'calcul config'!C48</f>
        <v>-0.00027507570538938894</v>
      </c>
      <c r="Q41" s="73">
        <f>'calcul config'!C49</f>
        <v>-0.003438894804264081</v>
      </c>
      <c r="R41" s="73">
        <f>'calcul config'!C50</f>
        <v>-6.974969729019652E-05</v>
      </c>
      <c r="S41" s="73">
        <f>'calcul config'!C51</f>
        <v>0.00030011032591928773</v>
      </c>
      <c r="T41" s="73">
        <f>'calcul config'!C52</f>
        <v>-1.9604227406470388E-05</v>
      </c>
      <c r="U41" s="73">
        <f>'calcul config'!C53</f>
        <v>-8.443510148751026E-05</v>
      </c>
      <c r="V41" s="73">
        <f>'calcul config'!C54</f>
        <v>-5.499687389584701E-06</v>
      </c>
      <c r="W41" s="73">
        <f>'calcul config'!C55</f>
        <v>1.7399716587886347E-05</v>
      </c>
      <c r="X41" s="28">
        <f>(1-$H$2)*1000</f>
        <v>67.5</v>
      </c>
    </row>
    <row r="42" spans="1:24" ht="12.75">
      <c r="A42" s="86">
        <v>1946</v>
      </c>
      <c r="B42" s="89">
        <v>148.29666666666665</v>
      </c>
      <c r="C42" s="89">
        <v>157.24666666666667</v>
      </c>
      <c r="D42" s="89">
        <v>8.963420823000893</v>
      </c>
      <c r="E42" s="89">
        <v>9.240721584791238</v>
      </c>
      <c r="F42" s="90">
        <f>I42*D42/(23678+B42)*1000</f>
        <v>28.96930013105856</v>
      </c>
      <c r="G42" s="91" t="s">
        <v>58</v>
      </c>
      <c r="H42" s="92">
        <f>I42-B42+X42</f>
        <v>-3.7913410462165444</v>
      </c>
      <c r="I42" s="92">
        <f>(B42+C41-2*X42)*(23678+B42)*E41/((23678+C41)*D42+E41*(23678+B42))</f>
        <v>77.00532562045011</v>
      </c>
      <c r="J42" s="39" t="s">
        <v>61</v>
      </c>
      <c r="K42" s="73">
        <f>'calcul config'!D43</f>
        <v>-1.1419547227772895</v>
      </c>
      <c r="L42" s="73">
        <f>'calcul config'!D44</f>
        <v>-0.44186369038243356</v>
      </c>
      <c r="M42" s="73">
        <f>'calcul config'!D45</f>
        <v>-0.26854577534361396</v>
      </c>
      <c r="N42" s="73">
        <f>'calcul config'!D46</f>
        <v>-0.0839537319615932</v>
      </c>
      <c r="O42" s="73">
        <f>'calcul config'!D47</f>
        <v>-0.04614693532048972</v>
      </c>
      <c r="P42" s="73">
        <f>'calcul config'!D48</f>
        <v>-0.012673094344172195</v>
      </c>
      <c r="Q42" s="73">
        <f>'calcul config'!D49</f>
        <v>-0.005457205020943164</v>
      </c>
      <c r="R42" s="73">
        <f>'calcul config'!D50</f>
        <v>-0.0012905423504658874</v>
      </c>
      <c r="S42" s="73">
        <f>'calcul config'!D51</f>
        <v>-0.0006271721340251482</v>
      </c>
      <c r="T42" s="73">
        <f>'calcul config'!D52</f>
        <v>-0.00018549029741160512</v>
      </c>
      <c r="U42" s="73">
        <f>'calcul config'!D53</f>
        <v>-0.00011302836873995836</v>
      </c>
      <c r="V42" s="73">
        <f>'calcul config'!D54</f>
        <v>-4.7654460859029996E-05</v>
      </c>
      <c r="W42" s="73">
        <f>'calcul config'!D55</f>
        <v>-3.9707547588954504E-05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0.8796360118471397</v>
      </c>
      <c r="L44" s="73">
        <f>L40/(L43*1.5)</f>
        <v>0.4208287841591729</v>
      </c>
      <c r="M44" s="73">
        <f aca="true" t="shared" si="1" ref="M44:W44">M40/(M43*1.5)</f>
        <v>0.3470691632275314</v>
      </c>
      <c r="N44" s="73">
        <f t="shared" si="1"/>
        <v>0.11194428702065196</v>
      </c>
      <c r="O44" s="73">
        <f t="shared" si="1"/>
        <v>0.23551979275338641</v>
      </c>
      <c r="P44" s="73">
        <f t="shared" si="1"/>
        <v>0.08450719545958063</v>
      </c>
      <c r="Q44" s="73">
        <f t="shared" si="1"/>
        <v>0.04300236898663026</v>
      </c>
      <c r="R44" s="73">
        <f t="shared" si="1"/>
        <v>0.0028720574451922797</v>
      </c>
      <c r="S44" s="73">
        <f t="shared" si="1"/>
        <v>0.009270369460896266</v>
      </c>
      <c r="T44" s="73">
        <f t="shared" si="1"/>
        <v>0.0024869785743990755</v>
      </c>
      <c r="U44" s="73">
        <f t="shared" si="1"/>
        <v>0.0018811201628921774</v>
      </c>
      <c r="V44" s="73">
        <f t="shared" si="1"/>
        <v>0.0006396101870007983</v>
      </c>
      <c r="W44" s="73">
        <f t="shared" si="1"/>
        <v>0.0005780333666444222</v>
      </c>
      <c r="X44" s="73"/>
      <c r="Y44" s="73"/>
    </row>
    <row r="45" s="101" customFormat="1" ht="12.75"/>
    <row r="46" spans="1:24" s="101" customFormat="1" ht="12.75">
      <c r="A46" s="101">
        <v>1945</v>
      </c>
      <c r="B46" s="101">
        <v>150.76</v>
      </c>
      <c r="C46" s="101">
        <v>141.66</v>
      </c>
      <c r="D46" s="101">
        <v>8.888064159412794</v>
      </c>
      <c r="E46" s="101">
        <v>9.335176701077783</v>
      </c>
      <c r="F46" s="101">
        <v>30.40081631392952</v>
      </c>
      <c r="G46" s="101" t="s">
        <v>59</v>
      </c>
      <c r="H46" s="101">
        <v>-1.7558903585850203</v>
      </c>
      <c r="I46" s="101">
        <v>81.50410964141497</v>
      </c>
      <c r="J46" s="101" t="s">
        <v>73</v>
      </c>
      <c r="K46" s="101">
        <v>2.03840500111362</v>
      </c>
      <c r="M46" s="101" t="s">
        <v>68</v>
      </c>
      <c r="N46" s="101">
        <v>1.375684139960524</v>
      </c>
      <c r="X46" s="101">
        <v>67.5</v>
      </c>
    </row>
    <row r="47" spans="1:24" s="101" customFormat="1" ht="12.75">
      <c r="A47" s="101">
        <v>1946</v>
      </c>
      <c r="B47" s="101">
        <v>160.13999938964844</v>
      </c>
      <c r="C47" s="101">
        <v>159.33999633789062</v>
      </c>
      <c r="D47" s="101">
        <v>8.582042694091797</v>
      </c>
      <c r="E47" s="101">
        <v>9.185015678405762</v>
      </c>
      <c r="F47" s="101">
        <v>31.29879181395786</v>
      </c>
      <c r="G47" s="101" t="s">
        <v>56</v>
      </c>
      <c r="H47" s="101">
        <v>-5.702074740715489</v>
      </c>
      <c r="I47" s="101">
        <v>86.93792464893295</v>
      </c>
      <c r="J47" s="101" t="s">
        <v>62</v>
      </c>
      <c r="K47" s="101">
        <v>1.101064830977825</v>
      </c>
      <c r="L47" s="101">
        <v>0.8691462083285316</v>
      </c>
      <c r="M47" s="101">
        <v>0.260662635753315</v>
      </c>
      <c r="N47" s="101">
        <v>0.009720161687830941</v>
      </c>
      <c r="O47" s="101">
        <v>0.04422077256157696</v>
      </c>
      <c r="P47" s="101">
        <v>0.024933062414196325</v>
      </c>
      <c r="Q47" s="101">
        <v>0.0053826948030612646</v>
      </c>
      <c r="R47" s="101">
        <v>0.00014956687695400706</v>
      </c>
      <c r="S47" s="101">
        <v>0.0005801343702746208</v>
      </c>
      <c r="T47" s="101">
        <v>0.000366843556530746</v>
      </c>
      <c r="U47" s="101">
        <v>0.00011770735410188535</v>
      </c>
      <c r="V47" s="101">
        <v>5.5298532624136454E-06</v>
      </c>
      <c r="W47" s="101">
        <v>3.616432189010206E-05</v>
      </c>
      <c r="X47" s="101">
        <v>67.5</v>
      </c>
    </row>
    <row r="48" spans="1:24" s="101" customFormat="1" ht="12.75">
      <c r="A48" s="101">
        <v>1947</v>
      </c>
      <c r="B48" s="101">
        <v>104.27999877929688</v>
      </c>
      <c r="C48" s="101">
        <v>111.68000030517578</v>
      </c>
      <c r="D48" s="101">
        <v>9.84585952758789</v>
      </c>
      <c r="E48" s="101">
        <v>9.959915161132812</v>
      </c>
      <c r="F48" s="101">
        <v>25.669056041534578</v>
      </c>
      <c r="G48" s="101" t="s">
        <v>57</v>
      </c>
      <c r="H48" s="101">
        <v>25.222579702918146</v>
      </c>
      <c r="I48" s="101">
        <v>62.00257848221502</v>
      </c>
      <c r="J48" s="101" t="s">
        <v>60</v>
      </c>
      <c r="K48" s="101">
        <v>-1.039073901966713</v>
      </c>
      <c r="L48" s="101">
        <v>0.004729026867395622</v>
      </c>
      <c r="M48" s="101">
        <v>0.24499087269085176</v>
      </c>
      <c r="N48" s="101">
        <v>-0.00010117814479155067</v>
      </c>
      <c r="O48" s="101">
        <v>-0.04188655320439299</v>
      </c>
      <c r="P48" s="101">
        <v>0.0005412497134482528</v>
      </c>
      <c r="Q48" s="101">
        <v>0.005009069262682974</v>
      </c>
      <c r="R48" s="101">
        <v>-8.122228669816097E-06</v>
      </c>
      <c r="S48" s="101">
        <v>-0.0005608197452474295</v>
      </c>
      <c r="T48" s="101">
        <v>3.855368496656426E-05</v>
      </c>
      <c r="U48" s="101">
        <v>0.00010576677045125538</v>
      </c>
      <c r="V48" s="101">
        <v>-6.492009558028368E-07</v>
      </c>
      <c r="W48" s="101">
        <v>-3.524873178811464E-05</v>
      </c>
      <c r="X48" s="101">
        <v>67.5</v>
      </c>
    </row>
    <row r="49" spans="1:24" s="101" customFormat="1" ht="12.75">
      <c r="A49" s="101">
        <v>1948</v>
      </c>
      <c r="B49" s="101">
        <v>150.5</v>
      </c>
      <c r="C49" s="101">
        <v>147.60000610351562</v>
      </c>
      <c r="D49" s="101">
        <v>8.75855827331543</v>
      </c>
      <c r="E49" s="101">
        <v>8.848692893981934</v>
      </c>
      <c r="F49" s="101">
        <v>24.892650293919473</v>
      </c>
      <c r="G49" s="101" t="s">
        <v>58</v>
      </c>
      <c r="H49" s="101">
        <v>-15.277151213823018</v>
      </c>
      <c r="I49" s="101">
        <v>67.72284878617698</v>
      </c>
      <c r="J49" s="101" t="s">
        <v>61</v>
      </c>
      <c r="K49" s="101">
        <v>-0.3642378182834616</v>
      </c>
      <c r="L49" s="101">
        <v>0.8691333429093321</v>
      </c>
      <c r="M49" s="101">
        <v>-0.0890195595138519</v>
      </c>
      <c r="N49" s="101">
        <v>-0.009719635086802025</v>
      </c>
      <c r="O49" s="101">
        <v>-0.014177213640143564</v>
      </c>
      <c r="P49" s="101">
        <v>0.024927186967203134</v>
      </c>
      <c r="Q49" s="101">
        <v>-0.0019704386477501375</v>
      </c>
      <c r="R49" s="101">
        <v>-0.0001493461753216677</v>
      </c>
      <c r="S49" s="101">
        <v>-0.00014844898421524893</v>
      </c>
      <c r="T49" s="101">
        <v>0.00036481201781688274</v>
      </c>
      <c r="U49" s="101">
        <v>-5.165666924975011E-05</v>
      </c>
      <c r="V49" s="101">
        <v>-5.491613171265026E-06</v>
      </c>
      <c r="W49" s="101">
        <v>-8.086104445310555E-06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1945</v>
      </c>
      <c r="B56" s="101">
        <v>160.36</v>
      </c>
      <c r="C56" s="101">
        <v>160.36</v>
      </c>
      <c r="D56" s="101">
        <v>8.879188529619299</v>
      </c>
      <c r="E56" s="101">
        <v>9.409987075345828</v>
      </c>
      <c r="F56" s="101">
        <v>33.57261311333839</v>
      </c>
      <c r="G56" s="101" t="s">
        <v>59</v>
      </c>
      <c r="H56" s="101">
        <v>-2.726083497745563</v>
      </c>
      <c r="I56" s="101">
        <v>90.13391650225445</v>
      </c>
      <c r="J56" s="101" t="s">
        <v>73</v>
      </c>
      <c r="K56" s="101">
        <v>2.384794949079374</v>
      </c>
      <c r="M56" s="101" t="s">
        <v>68</v>
      </c>
      <c r="N56" s="101">
        <v>1.3160985470543944</v>
      </c>
      <c r="X56" s="101">
        <v>67.5</v>
      </c>
    </row>
    <row r="57" spans="1:24" s="101" customFormat="1" ht="12.75" hidden="1">
      <c r="A57" s="101">
        <v>1948</v>
      </c>
      <c r="B57" s="101">
        <v>139.47999572753906</v>
      </c>
      <c r="C57" s="101">
        <v>157.5800018310547</v>
      </c>
      <c r="D57" s="101">
        <v>8.730704307556152</v>
      </c>
      <c r="E57" s="101">
        <v>8.828255653381348</v>
      </c>
      <c r="F57" s="101">
        <v>31.330552837547295</v>
      </c>
      <c r="G57" s="101" t="s">
        <v>56</v>
      </c>
      <c r="H57" s="101">
        <v>13.4901781755608</v>
      </c>
      <c r="I57" s="101">
        <v>85.47017390309986</v>
      </c>
      <c r="J57" s="101" t="s">
        <v>62</v>
      </c>
      <c r="K57" s="101">
        <v>1.4491288753698237</v>
      </c>
      <c r="L57" s="101">
        <v>0.38333247540032733</v>
      </c>
      <c r="M57" s="101">
        <v>0.34306258350246965</v>
      </c>
      <c r="N57" s="101">
        <v>0.12892578801961208</v>
      </c>
      <c r="O57" s="101">
        <v>0.058199490962228505</v>
      </c>
      <c r="P57" s="101">
        <v>0.010996467581669604</v>
      </c>
      <c r="Q57" s="101">
        <v>0.007084336861731586</v>
      </c>
      <c r="R57" s="101">
        <v>0.0019844943845565162</v>
      </c>
      <c r="S57" s="101">
        <v>0.0007635363602246282</v>
      </c>
      <c r="T57" s="101">
        <v>0.00016175217923231864</v>
      </c>
      <c r="U57" s="101">
        <v>0.0001549320310852268</v>
      </c>
      <c r="V57" s="101">
        <v>7.362678149524581E-05</v>
      </c>
      <c r="W57" s="101">
        <v>4.759943462841885E-05</v>
      </c>
      <c r="X57" s="101">
        <v>67.5</v>
      </c>
    </row>
    <row r="58" spans="1:24" s="101" customFormat="1" ht="12.75" hidden="1">
      <c r="A58" s="101">
        <v>1947</v>
      </c>
      <c r="B58" s="101">
        <v>93.12000274658203</v>
      </c>
      <c r="C58" s="101">
        <v>109.91999816894531</v>
      </c>
      <c r="D58" s="101">
        <v>9.837658882141113</v>
      </c>
      <c r="E58" s="101">
        <v>9.989713668823242</v>
      </c>
      <c r="F58" s="101">
        <v>22.614181987800674</v>
      </c>
      <c r="G58" s="101" t="s">
        <v>57</v>
      </c>
      <c r="H58" s="101">
        <v>29.02352984955553</v>
      </c>
      <c r="I58" s="101">
        <v>54.64353259613756</v>
      </c>
      <c r="J58" s="101" t="s">
        <v>60</v>
      </c>
      <c r="K58" s="101">
        <v>-1.2241828135329396</v>
      </c>
      <c r="L58" s="101">
        <v>0.002087109239848446</v>
      </c>
      <c r="M58" s="101">
        <v>0.2877038426799383</v>
      </c>
      <c r="N58" s="101">
        <v>-0.0013337868748324625</v>
      </c>
      <c r="O58" s="101">
        <v>-0.049498444215954736</v>
      </c>
      <c r="P58" s="101">
        <v>0.00023891719373567052</v>
      </c>
      <c r="Q58" s="101">
        <v>0.005837774989333704</v>
      </c>
      <c r="R58" s="101">
        <v>-0.00010722659546349175</v>
      </c>
      <c r="S58" s="101">
        <v>-0.0006750074835036768</v>
      </c>
      <c r="T58" s="101">
        <v>1.701723831454669E-05</v>
      </c>
      <c r="U58" s="101">
        <v>0.00012028968331994837</v>
      </c>
      <c r="V58" s="101">
        <v>-8.471791912790481E-06</v>
      </c>
      <c r="W58" s="101">
        <v>-4.279712892961793E-05</v>
      </c>
      <c r="X58" s="101">
        <v>67.5</v>
      </c>
    </row>
    <row r="59" spans="1:24" s="101" customFormat="1" ht="12.75" hidden="1">
      <c r="A59" s="101">
        <v>1946</v>
      </c>
      <c r="B59" s="101">
        <v>127.62000274658203</v>
      </c>
      <c r="C59" s="101">
        <v>151.52000427246094</v>
      </c>
      <c r="D59" s="101">
        <v>9.2267484664917</v>
      </c>
      <c r="E59" s="101">
        <v>9.222539901733398</v>
      </c>
      <c r="F59" s="101">
        <v>20.66793935032559</v>
      </c>
      <c r="G59" s="101" t="s">
        <v>58</v>
      </c>
      <c r="H59" s="101">
        <v>-6.79535515263467</v>
      </c>
      <c r="I59" s="101">
        <v>53.324647593947354</v>
      </c>
      <c r="J59" s="101" t="s">
        <v>61</v>
      </c>
      <c r="K59" s="101">
        <v>-0.7754682046874559</v>
      </c>
      <c r="L59" s="101">
        <v>0.3833267935737906</v>
      </c>
      <c r="M59" s="101">
        <v>-0.1868647508402435</v>
      </c>
      <c r="N59" s="101">
        <v>-0.12891888856583614</v>
      </c>
      <c r="O59" s="101">
        <v>-0.030611840331194306</v>
      </c>
      <c r="P59" s="101">
        <v>0.010993871831581813</v>
      </c>
      <c r="Q59" s="101">
        <v>-0.00401350369931296</v>
      </c>
      <c r="R59" s="101">
        <v>-0.001981595422774703</v>
      </c>
      <c r="S59" s="101">
        <v>-0.00035686505936993425</v>
      </c>
      <c r="T59" s="101">
        <v>0.00016085453393221484</v>
      </c>
      <c r="U59" s="101">
        <v>-9.764387509199038E-05</v>
      </c>
      <c r="V59" s="101">
        <v>-7.313775834092162E-05</v>
      </c>
      <c r="W59" s="101">
        <v>-2.0835352944617464E-05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1945</v>
      </c>
      <c r="B61" s="101">
        <v>129.34</v>
      </c>
      <c r="C61" s="101">
        <v>140.14</v>
      </c>
      <c r="D61" s="101">
        <v>9.22111061586741</v>
      </c>
      <c r="E61" s="101">
        <v>9.675249468884788</v>
      </c>
      <c r="F61" s="101">
        <v>28.255746862954705</v>
      </c>
      <c r="G61" s="101" t="s">
        <v>59</v>
      </c>
      <c r="H61" s="101">
        <v>11.111534857714872</v>
      </c>
      <c r="I61" s="101">
        <v>72.95153485771488</v>
      </c>
      <c r="J61" s="101" t="s">
        <v>73</v>
      </c>
      <c r="K61" s="101">
        <v>2.207585935008343</v>
      </c>
      <c r="M61" s="101" t="s">
        <v>68</v>
      </c>
      <c r="N61" s="101">
        <v>1.6212462057634296</v>
      </c>
      <c r="X61" s="101">
        <v>67.5</v>
      </c>
    </row>
    <row r="62" spans="1:24" s="101" customFormat="1" ht="12.75" hidden="1">
      <c r="A62" s="101">
        <v>1948</v>
      </c>
      <c r="B62" s="101">
        <v>140.25999450683594</v>
      </c>
      <c r="C62" s="101">
        <v>153.4600067138672</v>
      </c>
      <c r="D62" s="101">
        <v>8.821788787841797</v>
      </c>
      <c r="E62" s="101">
        <v>8.866950035095215</v>
      </c>
      <c r="F62" s="101">
        <v>28.169039230984573</v>
      </c>
      <c r="G62" s="101" t="s">
        <v>56</v>
      </c>
      <c r="H62" s="101">
        <v>3.294592191469576</v>
      </c>
      <c r="I62" s="101">
        <v>76.05458669830551</v>
      </c>
      <c r="J62" s="101" t="s">
        <v>62</v>
      </c>
      <c r="K62" s="101">
        <v>1.0239460575670403</v>
      </c>
      <c r="L62" s="101">
        <v>1.0407017221241577</v>
      </c>
      <c r="M62" s="101">
        <v>0.24240618206489786</v>
      </c>
      <c r="N62" s="101">
        <v>0.1211945413629838</v>
      </c>
      <c r="O62" s="101">
        <v>0.04112343683815676</v>
      </c>
      <c r="P62" s="101">
        <v>0.029854326723286022</v>
      </c>
      <c r="Q62" s="101">
        <v>0.005005806345907419</v>
      </c>
      <c r="R62" s="101">
        <v>0.0018654614991385544</v>
      </c>
      <c r="S62" s="101">
        <v>0.0005394783343497143</v>
      </c>
      <c r="T62" s="101">
        <v>0.00043925192268130965</v>
      </c>
      <c r="U62" s="101">
        <v>0.00010947516192111651</v>
      </c>
      <c r="V62" s="101">
        <v>6.920877429224343E-05</v>
      </c>
      <c r="W62" s="101">
        <v>3.362375374914004E-05</v>
      </c>
      <c r="X62" s="101">
        <v>67.5</v>
      </c>
    </row>
    <row r="63" spans="1:24" s="101" customFormat="1" ht="12.75" hidden="1">
      <c r="A63" s="101">
        <v>1947</v>
      </c>
      <c r="B63" s="101">
        <v>85.73999786376953</v>
      </c>
      <c r="C63" s="101">
        <v>98.44000244140625</v>
      </c>
      <c r="D63" s="101">
        <v>9.867008209228516</v>
      </c>
      <c r="E63" s="101">
        <v>10.121182441711426</v>
      </c>
      <c r="F63" s="101">
        <v>20.44710350123593</v>
      </c>
      <c r="G63" s="101" t="s">
        <v>57</v>
      </c>
      <c r="H63" s="101">
        <v>31.004883766948424</v>
      </c>
      <c r="I63" s="101">
        <v>49.244881630717956</v>
      </c>
      <c r="J63" s="101" t="s">
        <v>60</v>
      </c>
      <c r="K63" s="101">
        <v>-0.7677816275759355</v>
      </c>
      <c r="L63" s="101">
        <v>0.005663789775315124</v>
      </c>
      <c r="M63" s="101">
        <v>0.17992780323033117</v>
      </c>
      <c r="N63" s="101">
        <v>-0.0012538946967693369</v>
      </c>
      <c r="O63" s="101">
        <v>-0.03112737140921543</v>
      </c>
      <c r="P63" s="101">
        <v>0.0006480710449325425</v>
      </c>
      <c r="Q63" s="101">
        <v>0.0036262168317397203</v>
      </c>
      <c r="R63" s="101">
        <v>-0.00010077860979469005</v>
      </c>
      <c r="S63" s="101">
        <v>-0.0004312089326847096</v>
      </c>
      <c r="T63" s="101">
        <v>4.615043032566678E-05</v>
      </c>
      <c r="U63" s="101">
        <v>7.303631147957522E-05</v>
      </c>
      <c r="V63" s="101">
        <v>-7.957744101324323E-06</v>
      </c>
      <c r="W63" s="101">
        <v>-2.753194382969249E-05</v>
      </c>
      <c r="X63" s="101">
        <v>67.5</v>
      </c>
    </row>
    <row r="64" spans="1:24" s="101" customFormat="1" ht="12.75" hidden="1">
      <c r="A64" s="101">
        <v>1946</v>
      </c>
      <c r="B64" s="101">
        <v>132.3800048828125</v>
      </c>
      <c r="C64" s="101">
        <v>151.5800018310547</v>
      </c>
      <c r="D64" s="101">
        <v>9.102477073669434</v>
      </c>
      <c r="E64" s="101">
        <v>9.227582931518555</v>
      </c>
      <c r="F64" s="101">
        <v>19.299136543217777</v>
      </c>
      <c r="G64" s="101" t="s">
        <v>58</v>
      </c>
      <c r="H64" s="101">
        <v>-14.397068079886623</v>
      </c>
      <c r="I64" s="101">
        <v>50.482936802925884</v>
      </c>
      <c r="J64" s="101" t="s">
        <v>61</v>
      </c>
      <c r="K64" s="101">
        <v>-0.677478339996145</v>
      </c>
      <c r="L64" s="101">
        <v>1.0406863100461967</v>
      </c>
      <c r="M64" s="101">
        <v>-0.16243996653529463</v>
      </c>
      <c r="N64" s="101">
        <v>-0.12118805470950264</v>
      </c>
      <c r="O64" s="101">
        <v>-0.026874221970777618</v>
      </c>
      <c r="P64" s="101">
        <v>0.029847291803804077</v>
      </c>
      <c r="Q64" s="101">
        <v>-0.0034508909953712714</v>
      </c>
      <c r="R64" s="101">
        <v>-0.001862737307452694</v>
      </c>
      <c r="S64" s="101">
        <v>-0.00032418471525606454</v>
      </c>
      <c r="T64" s="101">
        <v>0.0004368207748722387</v>
      </c>
      <c r="U64" s="101">
        <v>-8.155064857567443E-05</v>
      </c>
      <c r="V64" s="101">
        <v>-6.874975452939838E-05</v>
      </c>
      <c r="W64" s="101">
        <v>-1.930152546151383E-05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1945</v>
      </c>
      <c r="B66" s="101">
        <v>102.14</v>
      </c>
      <c r="C66" s="101">
        <v>124.74</v>
      </c>
      <c r="D66" s="101">
        <v>9.138814750789397</v>
      </c>
      <c r="E66" s="101">
        <v>9.829639374829258</v>
      </c>
      <c r="F66" s="101">
        <v>22.922725132934037</v>
      </c>
      <c r="G66" s="101" t="s">
        <v>59</v>
      </c>
      <c r="H66" s="101">
        <v>25.00729866043128</v>
      </c>
      <c r="I66" s="101">
        <v>59.64729866043128</v>
      </c>
      <c r="J66" s="101" t="s">
        <v>73</v>
      </c>
      <c r="K66" s="101">
        <v>2.570196268475554</v>
      </c>
      <c r="M66" s="101" t="s">
        <v>68</v>
      </c>
      <c r="N66" s="101">
        <v>2.264255788645365</v>
      </c>
      <c r="X66" s="101">
        <v>67.5</v>
      </c>
    </row>
    <row r="67" spans="1:24" s="101" customFormat="1" ht="12.75" hidden="1">
      <c r="A67" s="101">
        <v>1948</v>
      </c>
      <c r="B67" s="101">
        <v>148.27999877929688</v>
      </c>
      <c r="C67" s="101">
        <v>141.17999267578125</v>
      </c>
      <c r="D67" s="101">
        <v>8.625638961791992</v>
      </c>
      <c r="E67" s="101">
        <v>9.086830139160156</v>
      </c>
      <c r="F67" s="101">
        <v>26.625307238778166</v>
      </c>
      <c r="G67" s="101" t="s">
        <v>56</v>
      </c>
      <c r="H67" s="101">
        <v>-7.23390809144135</v>
      </c>
      <c r="I67" s="101">
        <v>73.54609068785552</v>
      </c>
      <c r="J67" s="101" t="s">
        <v>62</v>
      </c>
      <c r="K67" s="101">
        <v>0.6005542672113497</v>
      </c>
      <c r="L67" s="101">
        <v>1.4774310122095484</v>
      </c>
      <c r="M67" s="101">
        <v>0.14217272851012625</v>
      </c>
      <c r="N67" s="101">
        <v>0.06424364722805502</v>
      </c>
      <c r="O67" s="101">
        <v>0.024118973556673744</v>
      </c>
      <c r="P67" s="101">
        <v>0.04238273779256256</v>
      </c>
      <c r="Q67" s="101">
        <v>0.0029359502441317284</v>
      </c>
      <c r="R67" s="101">
        <v>0.0009888305863289158</v>
      </c>
      <c r="S67" s="101">
        <v>0.0003163995809272037</v>
      </c>
      <c r="T67" s="101">
        <v>0.0006236347747398169</v>
      </c>
      <c r="U67" s="101">
        <v>6.425291685985515E-05</v>
      </c>
      <c r="V67" s="101">
        <v>3.668274288659841E-05</v>
      </c>
      <c r="W67" s="101">
        <v>1.9723385126478303E-05</v>
      </c>
      <c r="X67" s="101">
        <v>67.5</v>
      </c>
    </row>
    <row r="68" spans="1:24" s="101" customFormat="1" ht="12.75" hidden="1">
      <c r="A68" s="101">
        <v>1947</v>
      </c>
      <c r="B68" s="101">
        <v>98.68000030517578</v>
      </c>
      <c r="C68" s="101">
        <v>104.37999725341797</v>
      </c>
      <c r="D68" s="101">
        <v>9.161404609680176</v>
      </c>
      <c r="E68" s="101">
        <v>9.529644966125488</v>
      </c>
      <c r="F68" s="101">
        <v>20.101231790095476</v>
      </c>
      <c r="G68" s="101" t="s">
        <v>57</v>
      </c>
      <c r="H68" s="101">
        <v>20.988916607418325</v>
      </c>
      <c r="I68" s="101">
        <v>52.168916912594106</v>
      </c>
      <c r="J68" s="101" t="s">
        <v>60</v>
      </c>
      <c r="K68" s="101">
        <v>0.15229604829239712</v>
      </c>
      <c r="L68" s="101">
        <v>0.008039540221391275</v>
      </c>
      <c r="M68" s="101">
        <v>-0.03761429266954314</v>
      </c>
      <c r="N68" s="101">
        <v>-0.0006647298370631964</v>
      </c>
      <c r="O68" s="101">
        <v>0.005864101999751507</v>
      </c>
      <c r="P68" s="101">
        <v>0.0009197804037855703</v>
      </c>
      <c r="Q68" s="101">
        <v>-0.0008507387515966705</v>
      </c>
      <c r="R68" s="101">
        <v>-5.3390377571910446E-05</v>
      </c>
      <c r="S68" s="101">
        <v>5.6081888602823106E-05</v>
      </c>
      <c r="T68" s="101">
        <v>6.549375503262285E-05</v>
      </c>
      <c r="U68" s="101">
        <v>-2.346020948973139E-05</v>
      </c>
      <c r="V68" s="101">
        <v>-4.209602660939525E-06</v>
      </c>
      <c r="W68" s="101">
        <v>2.862289733694508E-06</v>
      </c>
      <c r="X68" s="101">
        <v>67.5</v>
      </c>
    </row>
    <row r="69" spans="1:24" s="101" customFormat="1" ht="12.75" hidden="1">
      <c r="A69" s="101">
        <v>1946</v>
      </c>
      <c r="B69" s="101">
        <v>153.27999877929688</v>
      </c>
      <c r="C69" s="101">
        <v>151.47999572753906</v>
      </c>
      <c r="D69" s="101">
        <v>8.9088134765625</v>
      </c>
      <c r="E69" s="101">
        <v>9.262534141540527</v>
      </c>
      <c r="F69" s="101">
        <v>23.722384253636154</v>
      </c>
      <c r="G69" s="101" t="s">
        <v>58</v>
      </c>
      <c r="H69" s="101">
        <v>-22.322077825588366</v>
      </c>
      <c r="I69" s="101">
        <v>63.4579209537085</v>
      </c>
      <c r="J69" s="101" t="s">
        <v>61</v>
      </c>
      <c r="K69" s="101">
        <v>-0.5809228361325461</v>
      </c>
      <c r="L69" s="101">
        <v>1.4774091381982037</v>
      </c>
      <c r="M69" s="101">
        <v>-0.13710670924132057</v>
      </c>
      <c r="N69" s="101">
        <v>-0.06424020815195496</v>
      </c>
      <c r="O69" s="101">
        <v>-0.023395238685767615</v>
      </c>
      <c r="P69" s="101">
        <v>0.042372756186043914</v>
      </c>
      <c r="Q69" s="101">
        <v>-0.002809990642786715</v>
      </c>
      <c r="R69" s="101">
        <v>-0.0009873881688790462</v>
      </c>
      <c r="S69" s="101">
        <v>-0.0003113896539412488</v>
      </c>
      <c r="T69" s="101">
        <v>0.0006201861819780484</v>
      </c>
      <c r="U69" s="101">
        <v>-5.98168529404329E-05</v>
      </c>
      <c r="V69" s="101">
        <v>-3.6440401632272074E-05</v>
      </c>
      <c r="W69" s="101">
        <v>-1.9514589883668387E-05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1945</v>
      </c>
      <c r="B71" s="101">
        <v>115.84</v>
      </c>
      <c r="C71" s="101">
        <v>114.74</v>
      </c>
      <c r="D71" s="101">
        <v>9.039707676287815</v>
      </c>
      <c r="E71" s="101">
        <v>9.727209987964256</v>
      </c>
      <c r="F71" s="101">
        <v>27.307339396743796</v>
      </c>
      <c r="G71" s="101" t="s">
        <v>59</v>
      </c>
      <c r="H71" s="101">
        <v>23.536933159705768</v>
      </c>
      <c r="I71" s="101">
        <v>71.87693315970577</v>
      </c>
      <c r="J71" s="101" t="s">
        <v>73</v>
      </c>
      <c r="K71" s="101">
        <v>3.583348280811529</v>
      </c>
      <c r="M71" s="101" t="s">
        <v>68</v>
      </c>
      <c r="N71" s="101">
        <v>3.1701960757331786</v>
      </c>
      <c r="X71" s="101">
        <v>67.5</v>
      </c>
    </row>
    <row r="72" spans="1:24" s="101" customFormat="1" ht="12.75" hidden="1">
      <c r="A72" s="101">
        <v>1948</v>
      </c>
      <c r="B72" s="101">
        <v>142.83999633789062</v>
      </c>
      <c r="C72" s="101">
        <v>155.13999938964844</v>
      </c>
      <c r="D72" s="101">
        <v>8.543429374694824</v>
      </c>
      <c r="E72" s="101">
        <v>8.9183988571167</v>
      </c>
      <c r="F72" s="101">
        <v>23.419031814771383</v>
      </c>
      <c r="G72" s="101" t="s">
        <v>56</v>
      </c>
      <c r="H72" s="101">
        <v>-10.04291418711287</v>
      </c>
      <c r="I72" s="101">
        <v>65.29708215077775</v>
      </c>
      <c r="J72" s="101" t="s">
        <v>62</v>
      </c>
      <c r="K72" s="101">
        <v>0.6852414810985612</v>
      </c>
      <c r="L72" s="101">
        <v>1.7550907829087197</v>
      </c>
      <c r="M72" s="101">
        <v>0.16222189436203033</v>
      </c>
      <c r="N72" s="101">
        <v>0.06186838297737243</v>
      </c>
      <c r="O72" s="101">
        <v>0.02752031304334323</v>
      </c>
      <c r="P72" s="101">
        <v>0.050347931460979586</v>
      </c>
      <c r="Q72" s="101">
        <v>0.003349991772189061</v>
      </c>
      <c r="R72" s="101">
        <v>0.0009522493050692537</v>
      </c>
      <c r="S72" s="101">
        <v>0.00036098978364605753</v>
      </c>
      <c r="T72" s="101">
        <v>0.0007408275448696876</v>
      </c>
      <c r="U72" s="101">
        <v>7.328773530581802E-05</v>
      </c>
      <c r="V72" s="101">
        <v>3.531823816329136E-05</v>
      </c>
      <c r="W72" s="101">
        <v>2.249523317293109E-05</v>
      </c>
      <c r="X72" s="101">
        <v>67.5</v>
      </c>
    </row>
    <row r="73" spans="1:24" s="101" customFormat="1" ht="12.75" hidden="1">
      <c r="A73" s="101">
        <v>1947</v>
      </c>
      <c r="B73" s="101">
        <v>92.4800033569336</v>
      </c>
      <c r="C73" s="101">
        <v>99.18000030517578</v>
      </c>
      <c r="D73" s="101">
        <v>9.575657844543457</v>
      </c>
      <c r="E73" s="101">
        <v>10.046799659729004</v>
      </c>
      <c r="F73" s="101">
        <v>21.847842686642206</v>
      </c>
      <c r="G73" s="101" t="s">
        <v>57</v>
      </c>
      <c r="H73" s="101">
        <v>29.25477780697892</v>
      </c>
      <c r="I73" s="101">
        <v>54.234781163912515</v>
      </c>
      <c r="J73" s="101" t="s">
        <v>60</v>
      </c>
      <c r="K73" s="101">
        <v>-0.22244412502192962</v>
      </c>
      <c r="L73" s="101">
        <v>0.009550205157693366</v>
      </c>
      <c r="M73" s="101">
        <v>0.05091382399126161</v>
      </c>
      <c r="N73" s="101">
        <v>-0.000640401389101328</v>
      </c>
      <c r="O73" s="101">
        <v>-0.009214410794644164</v>
      </c>
      <c r="P73" s="101">
        <v>0.0010926908210166142</v>
      </c>
      <c r="Q73" s="101">
        <v>0.0009675643907272006</v>
      </c>
      <c r="R73" s="101">
        <v>-5.143171812338222E-05</v>
      </c>
      <c r="S73" s="101">
        <v>-0.000143532416757085</v>
      </c>
      <c r="T73" s="101">
        <v>7.781122723427109E-05</v>
      </c>
      <c r="U73" s="101">
        <v>1.5486365441261467E-05</v>
      </c>
      <c r="V73" s="101">
        <v>-4.058042548188771E-06</v>
      </c>
      <c r="W73" s="101">
        <v>-9.615869251261333E-06</v>
      </c>
      <c r="X73" s="101">
        <v>67.5</v>
      </c>
    </row>
    <row r="74" spans="1:24" s="101" customFormat="1" ht="12.75" hidden="1">
      <c r="A74" s="101">
        <v>1946</v>
      </c>
      <c r="B74" s="101">
        <v>159.5800018310547</v>
      </c>
      <c r="C74" s="101">
        <v>159.27999877929688</v>
      </c>
      <c r="D74" s="101">
        <v>9.057225227355957</v>
      </c>
      <c r="E74" s="101">
        <v>9.538444519042969</v>
      </c>
      <c r="F74" s="101">
        <v>24.759290932571087</v>
      </c>
      <c r="G74" s="101" t="s">
        <v>58</v>
      </c>
      <c r="H74" s="101">
        <v>-26.916382336293722</v>
      </c>
      <c r="I74" s="101">
        <v>65.16361949476097</v>
      </c>
      <c r="J74" s="101" t="s">
        <v>61</v>
      </c>
      <c r="K74" s="101">
        <v>-0.6481315442573197</v>
      </c>
      <c r="L74" s="101">
        <v>1.7550647993258222</v>
      </c>
      <c r="M74" s="101">
        <v>-0.15402508086994324</v>
      </c>
      <c r="N74" s="101">
        <v>-0.06186506848210599</v>
      </c>
      <c r="O74" s="101">
        <v>-0.025931877365727933</v>
      </c>
      <c r="P74" s="101">
        <v>0.0503360728421394</v>
      </c>
      <c r="Q74" s="101">
        <v>-0.0032072206072440834</v>
      </c>
      <c r="R74" s="101">
        <v>-0.0009508593573056709</v>
      </c>
      <c r="S74" s="101">
        <v>-0.0003312281226537051</v>
      </c>
      <c r="T74" s="101">
        <v>0.0007367298447558273</v>
      </c>
      <c r="U74" s="101">
        <v>-7.163284603919731E-05</v>
      </c>
      <c r="V74" s="101">
        <v>-3.5084330371777934E-05</v>
      </c>
      <c r="W74" s="101">
        <v>-2.033643464443033E-05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1945</v>
      </c>
      <c r="B76" s="101">
        <v>113.22</v>
      </c>
      <c r="C76" s="101">
        <v>133.12</v>
      </c>
      <c r="D76" s="101">
        <v>9.07181821586454</v>
      </c>
      <c r="E76" s="101">
        <v>9.444284948590484</v>
      </c>
      <c r="F76" s="101">
        <v>28.178715066562376</v>
      </c>
      <c r="G76" s="101" t="s">
        <v>59</v>
      </c>
      <c r="H76" s="101">
        <v>28.17985045043264</v>
      </c>
      <c r="I76" s="101">
        <v>73.89985045043264</v>
      </c>
      <c r="J76" s="101" t="s">
        <v>73</v>
      </c>
      <c r="K76" s="101">
        <v>2.6608134456857986</v>
      </c>
      <c r="M76" s="101" t="s">
        <v>68</v>
      </c>
      <c r="N76" s="101">
        <v>2.4169071863066747</v>
      </c>
      <c r="X76" s="101">
        <v>67.5</v>
      </c>
    </row>
    <row r="77" spans="1:24" s="101" customFormat="1" ht="12.75" hidden="1">
      <c r="A77" s="101">
        <v>1948</v>
      </c>
      <c r="B77" s="101">
        <v>151.24000549316406</v>
      </c>
      <c r="C77" s="101">
        <v>160.13999938964844</v>
      </c>
      <c r="D77" s="101">
        <v>8.770045280456543</v>
      </c>
      <c r="E77" s="101">
        <v>8.79555606842041</v>
      </c>
      <c r="F77" s="101">
        <v>28.512866376843814</v>
      </c>
      <c r="G77" s="101" t="s">
        <v>56</v>
      </c>
      <c r="H77" s="101">
        <v>-6.267208670500693</v>
      </c>
      <c r="I77" s="101">
        <v>77.47279682266337</v>
      </c>
      <c r="J77" s="101" t="s">
        <v>62</v>
      </c>
      <c r="K77" s="101">
        <v>0.47826340508077336</v>
      </c>
      <c r="L77" s="101">
        <v>1.5503199451652017</v>
      </c>
      <c r="M77" s="101">
        <v>0.11322209372423762</v>
      </c>
      <c r="N77" s="101">
        <v>0.11580331979292889</v>
      </c>
      <c r="O77" s="101">
        <v>0.019207468126757537</v>
      </c>
      <c r="P77" s="101">
        <v>0.044473670169788586</v>
      </c>
      <c r="Q77" s="101">
        <v>0.0023381619474676773</v>
      </c>
      <c r="R77" s="101">
        <v>0.0017824591173576803</v>
      </c>
      <c r="S77" s="101">
        <v>0.00025195472621095664</v>
      </c>
      <c r="T77" s="101">
        <v>0.0006543959037001481</v>
      </c>
      <c r="U77" s="101">
        <v>5.118152099185509E-05</v>
      </c>
      <c r="V77" s="101">
        <v>6.613386809620049E-05</v>
      </c>
      <c r="W77" s="101">
        <v>1.5700843028886685E-05</v>
      </c>
      <c r="X77" s="101">
        <v>67.5</v>
      </c>
    </row>
    <row r="78" spans="1:24" s="101" customFormat="1" ht="12.75" hidden="1">
      <c r="A78" s="101">
        <v>1947</v>
      </c>
      <c r="B78" s="101">
        <v>104.0999984741211</v>
      </c>
      <c r="C78" s="101">
        <v>113.5999984741211</v>
      </c>
      <c r="D78" s="101">
        <v>9.26132869720459</v>
      </c>
      <c r="E78" s="101">
        <v>9.721330642700195</v>
      </c>
      <c r="F78" s="101">
        <v>24.48589303935722</v>
      </c>
      <c r="G78" s="101" t="s">
        <v>57</v>
      </c>
      <c r="H78" s="101">
        <v>26.2771518628173</v>
      </c>
      <c r="I78" s="101">
        <v>62.87715033693839</v>
      </c>
      <c r="J78" s="101" t="s">
        <v>60</v>
      </c>
      <c r="K78" s="101">
        <v>0.07134208865963884</v>
      </c>
      <c r="L78" s="101">
        <v>0.008436620205858869</v>
      </c>
      <c r="M78" s="101">
        <v>-0.018159997773591393</v>
      </c>
      <c r="N78" s="101">
        <v>-0.0011980152728352932</v>
      </c>
      <c r="O78" s="101">
        <v>0.002659801319643962</v>
      </c>
      <c r="P78" s="101">
        <v>0.0009651829189046135</v>
      </c>
      <c r="Q78" s="101">
        <v>-0.0004354007468746178</v>
      </c>
      <c r="R78" s="101">
        <v>-9.626008839741751E-05</v>
      </c>
      <c r="S78" s="101">
        <v>1.80236746315656E-05</v>
      </c>
      <c r="T78" s="101">
        <v>6.872510124536627E-05</v>
      </c>
      <c r="U78" s="101">
        <v>-1.3522827795431737E-05</v>
      </c>
      <c r="V78" s="101">
        <v>-7.592619757261293E-06</v>
      </c>
      <c r="W78" s="101">
        <v>6.172969817593025E-07</v>
      </c>
      <c r="X78" s="101">
        <v>67.5</v>
      </c>
    </row>
    <row r="79" spans="1:24" s="101" customFormat="1" ht="12.75" hidden="1">
      <c r="A79" s="101">
        <v>1946</v>
      </c>
      <c r="B79" s="101">
        <v>156.77999877929688</v>
      </c>
      <c r="C79" s="101">
        <v>170.27999877929688</v>
      </c>
      <c r="D79" s="101">
        <v>8.903218269348145</v>
      </c>
      <c r="E79" s="101">
        <v>9.008211135864258</v>
      </c>
      <c r="F79" s="101">
        <v>26.418405410829624</v>
      </c>
      <c r="G79" s="101" t="s">
        <v>58</v>
      </c>
      <c r="H79" s="101">
        <v>-18.555361705810085</v>
      </c>
      <c r="I79" s="101">
        <v>70.72463707348679</v>
      </c>
      <c r="J79" s="101" t="s">
        <v>61</v>
      </c>
      <c r="K79" s="101">
        <v>-0.4729124559843356</v>
      </c>
      <c r="L79" s="101">
        <v>1.5502969895528198</v>
      </c>
      <c r="M79" s="101">
        <v>-0.11175623914647094</v>
      </c>
      <c r="N79" s="101">
        <v>-0.11579712273830213</v>
      </c>
      <c r="O79" s="101">
        <v>-0.01902241542970889</v>
      </c>
      <c r="P79" s="101">
        <v>0.04446319557009143</v>
      </c>
      <c r="Q79" s="101">
        <v>-0.002297265218081462</v>
      </c>
      <c r="R79" s="101">
        <v>-0.001779858000075636</v>
      </c>
      <c r="S79" s="101">
        <v>-0.0002513092342370522</v>
      </c>
      <c r="T79" s="101">
        <v>0.00065077711947974</v>
      </c>
      <c r="U79" s="101">
        <v>-4.936275133594968E-05</v>
      </c>
      <c r="V79" s="101">
        <v>-6.56965800828878E-05</v>
      </c>
      <c r="W79" s="101">
        <v>-1.568870345994373E-05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1945</v>
      </c>
      <c r="B81" s="101">
        <v>150.76</v>
      </c>
      <c r="C81" s="101">
        <v>141.66</v>
      </c>
      <c r="D81" s="101">
        <v>8.888064159412794</v>
      </c>
      <c r="E81" s="101">
        <v>9.335176701077783</v>
      </c>
      <c r="F81" s="101">
        <v>33.1865963623605</v>
      </c>
      <c r="G81" s="101" t="s">
        <v>59</v>
      </c>
      <c r="H81" s="101">
        <v>5.712742067582752</v>
      </c>
      <c r="I81" s="101">
        <v>88.97274206758274</v>
      </c>
      <c r="J81" s="101" t="s">
        <v>73</v>
      </c>
      <c r="K81" s="101">
        <v>1.4984411783834164</v>
      </c>
      <c r="M81" s="101" t="s">
        <v>68</v>
      </c>
      <c r="N81" s="101">
        <v>1.107452956199379</v>
      </c>
      <c r="X81" s="101">
        <v>67.5</v>
      </c>
    </row>
    <row r="82" spans="1:24" s="101" customFormat="1" ht="12.75" hidden="1">
      <c r="A82" s="101">
        <v>1948</v>
      </c>
      <c r="B82" s="101">
        <v>150.5</v>
      </c>
      <c r="C82" s="101">
        <v>147.60000610351562</v>
      </c>
      <c r="D82" s="101">
        <v>8.75855827331543</v>
      </c>
      <c r="E82" s="101">
        <v>8.848692893981934</v>
      </c>
      <c r="F82" s="101">
        <v>29.809195521529126</v>
      </c>
      <c r="G82" s="101" t="s">
        <v>56</v>
      </c>
      <c r="H82" s="101">
        <v>-1.9012171502194661</v>
      </c>
      <c r="I82" s="101">
        <v>81.09878284978053</v>
      </c>
      <c r="J82" s="101" t="s">
        <v>62</v>
      </c>
      <c r="K82" s="101">
        <v>0.8233655536230516</v>
      </c>
      <c r="L82" s="101">
        <v>0.8835184966006787</v>
      </c>
      <c r="M82" s="101">
        <v>0.1949211029190131</v>
      </c>
      <c r="N82" s="101">
        <v>0.012598896275092945</v>
      </c>
      <c r="O82" s="101">
        <v>0.03306782802570217</v>
      </c>
      <c r="P82" s="101">
        <v>0.02534530434316326</v>
      </c>
      <c r="Q82" s="101">
        <v>0.004025171761803989</v>
      </c>
      <c r="R82" s="101">
        <v>0.00019390241298633854</v>
      </c>
      <c r="S82" s="101">
        <v>0.0004338109977752907</v>
      </c>
      <c r="T82" s="101">
        <v>0.00037292194974228467</v>
      </c>
      <c r="U82" s="101">
        <v>8.803588029783032E-05</v>
      </c>
      <c r="V82" s="101">
        <v>7.18013396278298E-06</v>
      </c>
      <c r="W82" s="101">
        <v>2.7042703040066003E-05</v>
      </c>
      <c r="X82" s="101">
        <v>67.5</v>
      </c>
    </row>
    <row r="83" spans="1:24" s="101" customFormat="1" ht="12.75" hidden="1">
      <c r="A83" s="101">
        <v>1947</v>
      </c>
      <c r="B83" s="101">
        <v>104.27999877929688</v>
      </c>
      <c r="C83" s="101">
        <v>111.68000030517578</v>
      </c>
      <c r="D83" s="101">
        <v>9.84585952758789</v>
      </c>
      <c r="E83" s="101">
        <v>9.959915161132812</v>
      </c>
      <c r="F83" s="101">
        <v>22.88168390420101</v>
      </c>
      <c r="G83" s="101" t="s">
        <v>57</v>
      </c>
      <c r="H83" s="101">
        <v>18.489793759230906</v>
      </c>
      <c r="I83" s="101">
        <v>55.26979253852778</v>
      </c>
      <c r="J83" s="101" t="s">
        <v>60</v>
      </c>
      <c r="K83" s="101">
        <v>-0.49399897127297876</v>
      </c>
      <c r="L83" s="101">
        <v>0.004807454791966873</v>
      </c>
      <c r="M83" s="101">
        <v>0.1151678263111688</v>
      </c>
      <c r="N83" s="101">
        <v>-0.00013068237898200766</v>
      </c>
      <c r="O83" s="101">
        <v>-0.020124242356328103</v>
      </c>
      <c r="P83" s="101">
        <v>0.0005501332040199373</v>
      </c>
      <c r="Q83" s="101">
        <v>0.002292177436717019</v>
      </c>
      <c r="R83" s="101">
        <v>-1.0485121000151473E-05</v>
      </c>
      <c r="S83" s="101">
        <v>-0.00028664218091180077</v>
      </c>
      <c r="T83" s="101">
        <v>3.9179574567848214E-05</v>
      </c>
      <c r="U83" s="101">
        <v>4.4213200483470643E-05</v>
      </c>
      <c r="V83" s="101">
        <v>-8.311050136734374E-07</v>
      </c>
      <c r="W83" s="101">
        <v>-1.853042358160084E-05</v>
      </c>
      <c r="X83" s="101">
        <v>67.5</v>
      </c>
    </row>
    <row r="84" spans="1:24" s="101" customFormat="1" ht="12.75" hidden="1">
      <c r="A84" s="101">
        <v>1946</v>
      </c>
      <c r="B84" s="101">
        <v>160.13999938964844</v>
      </c>
      <c r="C84" s="101">
        <v>159.33999633789062</v>
      </c>
      <c r="D84" s="101">
        <v>8.582042694091797</v>
      </c>
      <c r="E84" s="101">
        <v>9.185015678405762</v>
      </c>
      <c r="F84" s="101">
        <v>26.483584269800605</v>
      </c>
      <c r="G84" s="101" t="s">
        <v>58</v>
      </c>
      <c r="H84" s="101">
        <v>-19.077164524731657</v>
      </c>
      <c r="I84" s="101">
        <v>73.56283486491678</v>
      </c>
      <c r="J84" s="101" t="s">
        <v>61</v>
      </c>
      <c r="K84" s="101">
        <v>-0.6587077130823906</v>
      </c>
      <c r="L84" s="101">
        <v>0.8835054171955862</v>
      </c>
      <c r="M84" s="101">
        <v>-0.15725968379061733</v>
      </c>
      <c r="N84" s="101">
        <v>-0.012598218503676402</v>
      </c>
      <c r="O84" s="101">
        <v>-0.026239209590252218</v>
      </c>
      <c r="P84" s="101">
        <v>0.025339333174047917</v>
      </c>
      <c r="Q84" s="101">
        <v>-0.003308765677806397</v>
      </c>
      <c r="R84" s="101">
        <v>-0.00019361871810219376</v>
      </c>
      <c r="S84" s="101">
        <v>-0.00032561978120642445</v>
      </c>
      <c r="T84" s="101">
        <v>0.000370858115101004</v>
      </c>
      <c r="U84" s="101">
        <v>-7.612824129600224E-05</v>
      </c>
      <c r="V84" s="101">
        <v>-7.131871295793026E-06</v>
      </c>
      <c r="W84" s="101">
        <v>-1.96959688667414E-05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19.299136543217777</v>
      </c>
      <c r="G85" s="102"/>
      <c r="H85" s="102"/>
      <c r="I85" s="115"/>
      <c r="J85" s="115" t="s">
        <v>158</v>
      </c>
      <c r="K85" s="102">
        <f>AVERAGE(K83,K78,K73,K68,K63,K58)</f>
        <v>-0.41412823340862454</v>
      </c>
      <c r="L85" s="102">
        <f>AVERAGE(L83,L78,L73,L68,L63,L58)</f>
        <v>0.006430786565345659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33.57261311333839</v>
      </c>
      <c r="G86" s="102"/>
      <c r="H86" s="102"/>
      <c r="I86" s="115"/>
      <c r="J86" s="115" t="s">
        <v>159</v>
      </c>
      <c r="K86" s="102">
        <f>AVERAGE(K84,K79,K74,K69,K64,K59)</f>
        <v>-0.6356035156900323</v>
      </c>
      <c r="L86" s="102">
        <f>AVERAGE(L84,L79,L74,L69,L64,L59)</f>
        <v>1.18171490798207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0.2588301458803903</v>
      </c>
      <c r="L87" s="102">
        <f>ABS(L85/$H$33)</f>
        <v>0.017863296014849053</v>
      </c>
      <c r="M87" s="115" t="s">
        <v>111</v>
      </c>
      <c r="N87" s="102">
        <f>K87+L87+L88+K88</f>
        <v>1.3764036205715513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0.36113836118751835</v>
      </c>
      <c r="L88" s="102">
        <f>ABS(L86/$H$34)</f>
        <v>0.7385718174887936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1945</v>
      </c>
      <c r="B91" s="101">
        <v>160.36</v>
      </c>
      <c r="C91" s="101">
        <v>160.36</v>
      </c>
      <c r="D91" s="101">
        <v>8.879188529619299</v>
      </c>
      <c r="E91" s="101">
        <v>9.409987075345828</v>
      </c>
      <c r="F91" s="101">
        <v>26.703583046174295</v>
      </c>
      <c r="G91" s="101" t="s">
        <v>59</v>
      </c>
      <c r="H91" s="101">
        <v>-21.167679939318433</v>
      </c>
      <c r="I91" s="101">
        <v>71.69232006068158</v>
      </c>
      <c r="J91" s="101" t="s">
        <v>73</v>
      </c>
      <c r="K91" s="101">
        <v>3.0833460606807033</v>
      </c>
      <c r="M91" s="101" t="s">
        <v>68</v>
      </c>
      <c r="N91" s="101">
        <v>2.0018742403817016</v>
      </c>
      <c r="X91" s="101">
        <v>67.5</v>
      </c>
    </row>
    <row r="92" spans="1:24" s="101" customFormat="1" ht="12.75" hidden="1">
      <c r="A92" s="101">
        <v>1948</v>
      </c>
      <c r="B92" s="101">
        <v>139.47999572753906</v>
      </c>
      <c r="C92" s="101">
        <v>157.5800018310547</v>
      </c>
      <c r="D92" s="101">
        <v>8.730704307556152</v>
      </c>
      <c r="E92" s="101">
        <v>8.828255653381348</v>
      </c>
      <c r="F92" s="101">
        <v>31.330552837547295</v>
      </c>
      <c r="G92" s="101" t="s">
        <v>56</v>
      </c>
      <c r="H92" s="101">
        <v>13.4901781755608</v>
      </c>
      <c r="I92" s="101">
        <v>85.47017390309986</v>
      </c>
      <c r="J92" s="101" t="s">
        <v>62</v>
      </c>
      <c r="K92" s="101">
        <v>1.4281773861550737</v>
      </c>
      <c r="L92" s="101">
        <v>0.9532370479469011</v>
      </c>
      <c r="M92" s="101">
        <v>0.33810129711419346</v>
      </c>
      <c r="N92" s="101">
        <v>0.12880573480411697</v>
      </c>
      <c r="O92" s="101">
        <v>0.05735796931307916</v>
      </c>
      <c r="P92" s="101">
        <v>0.02734536251913814</v>
      </c>
      <c r="Q92" s="101">
        <v>0.0069817474979249885</v>
      </c>
      <c r="R92" s="101">
        <v>0.0019826557702353675</v>
      </c>
      <c r="S92" s="101">
        <v>0.0007525005278567472</v>
      </c>
      <c r="T92" s="101">
        <v>0.0004024190696167688</v>
      </c>
      <c r="U92" s="101">
        <v>0.00015270412227188221</v>
      </c>
      <c r="V92" s="101">
        <v>7.357404925188477E-05</v>
      </c>
      <c r="W92" s="101">
        <v>4.692356116373845E-05</v>
      </c>
      <c r="X92" s="101">
        <v>67.5</v>
      </c>
    </row>
    <row r="93" spans="1:24" s="101" customFormat="1" ht="12.75" hidden="1">
      <c r="A93" s="101">
        <v>1946</v>
      </c>
      <c r="B93" s="101">
        <v>127.62000274658203</v>
      </c>
      <c r="C93" s="101">
        <v>151.52000427246094</v>
      </c>
      <c r="D93" s="101">
        <v>9.2267484664917</v>
      </c>
      <c r="E93" s="101">
        <v>9.222539901733398</v>
      </c>
      <c r="F93" s="101">
        <v>28.44704843758963</v>
      </c>
      <c r="G93" s="101" t="s">
        <v>57</v>
      </c>
      <c r="H93" s="101">
        <v>13.275259708478401</v>
      </c>
      <c r="I93" s="101">
        <v>73.39526245506043</v>
      </c>
      <c r="J93" s="101" t="s">
        <v>60</v>
      </c>
      <c r="K93" s="101">
        <v>-1.322661151470995</v>
      </c>
      <c r="L93" s="101">
        <v>-0.0051855737999230754</v>
      </c>
      <c r="M93" s="101">
        <v>0.31455162346003085</v>
      </c>
      <c r="N93" s="101">
        <v>-0.0013323522864992121</v>
      </c>
      <c r="O93" s="101">
        <v>-0.05288366321842115</v>
      </c>
      <c r="P93" s="101">
        <v>-0.000593197114947906</v>
      </c>
      <c r="Q93" s="101">
        <v>0.006560422670229494</v>
      </c>
      <c r="R93" s="101">
        <v>-0.00010715491025214369</v>
      </c>
      <c r="S93" s="101">
        <v>-0.0006725572391378444</v>
      </c>
      <c r="T93" s="101">
        <v>-4.223589143699546E-05</v>
      </c>
      <c r="U93" s="101">
        <v>0.00014717750321449163</v>
      </c>
      <c r="V93" s="101">
        <v>-8.46756430086193E-06</v>
      </c>
      <c r="W93" s="101">
        <v>-4.1214667201171396E-05</v>
      </c>
      <c r="X93" s="101">
        <v>67.5</v>
      </c>
    </row>
    <row r="94" spans="1:24" s="101" customFormat="1" ht="12.75" hidden="1">
      <c r="A94" s="101">
        <v>1947</v>
      </c>
      <c r="B94" s="101">
        <v>93.12000274658203</v>
      </c>
      <c r="C94" s="101">
        <v>109.91999816894531</v>
      </c>
      <c r="D94" s="101">
        <v>9.837658882141113</v>
      </c>
      <c r="E94" s="101">
        <v>9.989713668823242</v>
      </c>
      <c r="F94" s="101">
        <v>21.927238468669987</v>
      </c>
      <c r="G94" s="101" t="s">
        <v>58</v>
      </c>
      <c r="H94" s="101">
        <v>27.36364135128604</v>
      </c>
      <c r="I94" s="101">
        <v>52.98364409786807</v>
      </c>
      <c r="J94" s="101" t="s">
        <v>61</v>
      </c>
      <c r="K94" s="101">
        <v>0.5387560901875365</v>
      </c>
      <c r="L94" s="101">
        <v>-0.9532229431790279</v>
      </c>
      <c r="M94" s="101">
        <v>0.12397484942099789</v>
      </c>
      <c r="N94" s="101">
        <v>-0.12879884376737694</v>
      </c>
      <c r="O94" s="101">
        <v>0.02220934056474305</v>
      </c>
      <c r="P94" s="101">
        <v>-0.027338927712803635</v>
      </c>
      <c r="Q94" s="101">
        <v>0.0023886507724489047</v>
      </c>
      <c r="R94" s="101">
        <v>-0.0019797579974472775</v>
      </c>
      <c r="S94" s="101">
        <v>0.0003375260056765457</v>
      </c>
      <c r="T94" s="101">
        <v>-0.00040019649806782186</v>
      </c>
      <c r="U94" s="101">
        <v>4.071033660354896E-05</v>
      </c>
      <c r="V94" s="101">
        <v>-7.308516318740441E-05</v>
      </c>
      <c r="W94" s="101">
        <v>2.2431491251893835E-05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1945</v>
      </c>
      <c r="B96" s="101">
        <v>129.34</v>
      </c>
      <c r="C96" s="101">
        <v>140.14</v>
      </c>
      <c r="D96" s="101">
        <v>9.22111061586741</v>
      </c>
      <c r="E96" s="101">
        <v>9.675249468884788</v>
      </c>
      <c r="F96" s="101">
        <v>18.8156332410066</v>
      </c>
      <c r="G96" s="101" t="s">
        <v>59</v>
      </c>
      <c r="H96" s="101">
        <v>-13.261233672967023</v>
      </c>
      <c r="I96" s="101">
        <v>48.57876632703299</v>
      </c>
      <c r="J96" s="101" t="s">
        <v>73</v>
      </c>
      <c r="K96" s="101">
        <v>2.5968514648117798</v>
      </c>
      <c r="M96" s="101" t="s">
        <v>68</v>
      </c>
      <c r="N96" s="101">
        <v>1.5978204570811823</v>
      </c>
      <c r="X96" s="101">
        <v>67.5</v>
      </c>
    </row>
    <row r="97" spans="1:24" s="101" customFormat="1" ht="12.75" hidden="1">
      <c r="A97" s="101">
        <v>1948</v>
      </c>
      <c r="B97" s="101">
        <v>140.25999450683594</v>
      </c>
      <c r="C97" s="101">
        <v>153.4600067138672</v>
      </c>
      <c r="D97" s="101">
        <v>8.821788787841797</v>
      </c>
      <c r="E97" s="101">
        <v>8.866950035095215</v>
      </c>
      <c r="F97" s="101">
        <v>28.169039230984573</v>
      </c>
      <c r="G97" s="101" t="s">
        <v>56</v>
      </c>
      <c r="H97" s="101">
        <v>3.294592191469576</v>
      </c>
      <c r="I97" s="101">
        <v>76.05458669830551</v>
      </c>
      <c r="J97" s="101" t="s">
        <v>62</v>
      </c>
      <c r="K97" s="101">
        <v>1.383595180818025</v>
      </c>
      <c r="L97" s="101">
        <v>0.7464930808168547</v>
      </c>
      <c r="M97" s="101">
        <v>0.3275468927263077</v>
      </c>
      <c r="N97" s="101">
        <v>0.11991988837579914</v>
      </c>
      <c r="O97" s="101">
        <v>0.055567785114153674</v>
      </c>
      <c r="P97" s="101">
        <v>0.021414476976929546</v>
      </c>
      <c r="Q97" s="101">
        <v>0.0067638003978712025</v>
      </c>
      <c r="R97" s="101">
        <v>0.001845854551210813</v>
      </c>
      <c r="S97" s="101">
        <v>0.0007290167344067715</v>
      </c>
      <c r="T97" s="101">
        <v>0.00031512919215015444</v>
      </c>
      <c r="U97" s="101">
        <v>0.00014793969452776018</v>
      </c>
      <c r="V97" s="101">
        <v>6.850215546482213E-05</v>
      </c>
      <c r="W97" s="101">
        <v>4.5461129919316107E-05</v>
      </c>
      <c r="X97" s="101">
        <v>67.5</v>
      </c>
    </row>
    <row r="98" spans="1:24" s="101" customFormat="1" ht="12.75" hidden="1">
      <c r="A98" s="101">
        <v>1946</v>
      </c>
      <c r="B98" s="101">
        <v>132.3800048828125</v>
      </c>
      <c r="C98" s="101">
        <v>151.5800018310547</v>
      </c>
      <c r="D98" s="101">
        <v>9.102477073669434</v>
      </c>
      <c r="E98" s="101">
        <v>9.227582931518555</v>
      </c>
      <c r="F98" s="101">
        <v>28.441672503714585</v>
      </c>
      <c r="G98" s="101" t="s">
        <v>57</v>
      </c>
      <c r="H98" s="101">
        <v>9.518098491357506</v>
      </c>
      <c r="I98" s="101">
        <v>74.39810337417</v>
      </c>
      <c r="J98" s="101" t="s">
        <v>60</v>
      </c>
      <c r="K98" s="101">
        <v>-0.8719677645706776</v>
      </c>
      <c r="L98" s="101">
        <v>-0.00406088804261236</v>
      </c>
      <c r="M98" s="101">
        <v>0.20930382071060513</v>
      </c>
      <c r="N98" s="101">
        <v>-0.001240442569437585</v>
      </c>
      <c r="O98" s="101">
        <v>-0.034552188978043026</v>
      </c>
      <c r="P98" s="101">
        <v>-0.00046459540573599335</v>
      </c>
      <c r="Q98" s="101">
        <v>0.004457164918360756</v>
      </c>
      <c r="R98" s="101">
        <v>-9.975514981954469E-05</v>
      </c>
      <c r="S98" s="101">
        <v>-0.00041372088243736365</v>
      </c>
      <c r="T98" s="101">
        <v>-3.308047330742506E-05</v>
      </c>
      <c r="U98" s="101">
        <v>0.0001060002834673696</v>
      </c>
      <c r="V98" s="101">
        <v>-7.878661173056078E-06</v>
      </c>
      <c r="W98" s="101">
        <v>-2.4538814933223802E-05</v>
      </c>
      <c r="X98" s="101">
        <v>67.5</v>
      </c>
    </row>
    <row r="99" spans="1:24" s="101" customFormat="1" ht="12.75" hidden="1">
      <c r="A99" s="101">
        <v>1947</v>
      </c>
      <c r="B99" s="101">
        <v>85.73999786376953</v>
      </c>
      <c r="C99" s="101">
        <v>98.44000244140625</v>
      </c>
      <c r="D99" s="101">
        <v>9.867008209228516</v>
      </c>
      <c r="E99" s="101">
        <v>10.121182441711426</v>
      </c>
      <c r="F99" s="101">
        <v>20.501587402413268</v>
      </c>
      <c r="G99" s="101" t="s">
        <v>58</v>
      </c>
      <c r="H99" s="101">
        <v>31.136103001207964</v>
      </c>
      <c r="I99" s="101">
        <v>49.376100864977495</v>
      </c>
      <c r="J99" s="101" t="s">
        <v>61</v>
      </c>
      <c r="K99" s="101">
        <v>1.074247570131056</v>
      </c>
      <c r="L99" s="101">
        <v>-0.7464820352130013</v>
      </c>
      <c r="M99" s="101">
        <v>0.2519501489791229</v>
      </c>
      <c r="N99" s="101">
        <v>-0.11991347268049597</v>
      </c>
      <c r="O99" s="101">
        <v>0.043519248377222236</v>
      </c>
      <c r="P99" s="101">
        <v>-0.02140943659474519</v>
      </c>
      <c r="Q99" s="101">
        <v>0.005087502011083317</v>
      </c>
      <c r="R99" s="101">
        <v>-0.001843157056333006</v>
      </c>
      <c r="S99" s="101">
        <v>0.000600250306522506</v>
      </c>
      <c r="T99" s="101">
        <v>-0.0003133880821457091</v>
      </c>
      <c r="U99" s="101">
        <v>0.0001031992883783812</v>
      </c>
      <c r="V99" s="101">
        <v>-6.804757160580266E-05</v>
      </c>
      <c r="W99" s="101">
        <v>3.826958185313671E-05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1945</v>
      </c>
      <c r="B101" s="101">
        <v>102.14</v>
      </c>
      <c r="C101" s="101">
        <v>124.74</v>
      </c>
      <c r="D101" s="101">
        <v>9.138814750789397</v>
      </c>
      <c r="E101" s="101">
        <v>9.829639374829258</v>
      </c>
      <c r="F101" s="101">
        <v>14.029789798864952</v>
      </c>
      <c r="G101" s="101" t="s">
        <v>59</v>
      </c>
      <c r="H101" s="101">
        <v>1.866962301513098</v>
      </c>
      <c r="I101" s="101">
        <v>36.506962301513106</v>
      </c>
      <c r="J101" s="101" t="s">
        <v>73</v>
      </c>
      <c r="K101" s="101">
        <v>2.078464593814358</v>
      </c>
      <c r="M101" s="101" t="s">
        <v>68</v>
      </c>
      <c r="N101" s="101">
        <v>1.1638210251063357</v>
      </c>
      <c r="X101" s="101">
        <v>67.5</v>
      </c>
    </row>
    <row r="102" spans="1:24" s="101" customFormat="1" ht="12.75" hidden="1">
      <c r="A102" s="101">
        <v>1948</v>
      </c>
      <c r="B102" s="101">
        <v>148.27999877929688</v>
      </c>
      <c r="C102" s="101">
        <v>141.17999267578125</v>
      </c>
      <c r="D102" s="101">
        <v>8.625638961791992</v>
      </c>
      <c r="E102" s="101">
        <v>9.086830139160156</v>
      </c>
      <c r="F102" s="101">
        <v>26.625307238778166</v>
      </c>
      <c r="G102" s="101" t="s">
        <v>56</v>
      </c>
      <c r="H102" s="101">
        <v>-7.23390809144135</v>
      </c>
      <c r="I102" s="101">
        <v>73.54609068785552</v>
      </c>
      <c r="J102" s="101" t="s">
        <v>62</v>
      </c>
      <c r="K102" s="101">
        <v>1.3316981194397808</v>
      </c>
      <c r="L102" s="101">
        <v>0.44570841490811186</v>
      </c>
      <c r="M102" s="101">
        <v>0.31526177596030813</v>
      </c>
      <c r="N102" s="101">
        <v>0.06269683595886409</v>
      </c>
      <c r="O102" s="101">
        <v>0.053483614715411826</v>
      </c>
      <c r="P102" s="101">
        <v>0.012785883161550661</v>
      </c>
      <c r="Q102" s="101">
        <v>0.006510173160231478</v>
      </c>
      <c r="R102" s="101">
        <v>0.0009650407152921035</v>
      </c>
      <c r="S102" s="101">
        <v>0.0007016986059519523</v>
      </c>
      <c r="T102" s="101">
        <v>0.00018812223499029186</v>
      </c>
      <c r="U102" s="101">
        <v>0.00014239264523690284</v>
      </c>
      <c r="V102" s="101">
        <v>3.5825141168229914E-05</v>
      </c>
      <c r="W102" s="101">
        <v>4.375712025284303E-05</v>
      </c>
      <c r="X102" s="101">
        <v>67.5</v>
      </c>
    </row>
    <row r="103" spans="1:24" s="101" customFormat="1" ht="12.75" hidden="1">
      <c r="A103" s="101">
        <v>1946</v>
      </c>
      <c r="B103" s="101">
        <v>153.27999877929688</v>
      </c>
      <c r="C103" s="101">
        <v>151.47999572753906</v>
      </c>
      <c r="D103" s="101">
        <v>8.9088134765625</v>
      </c>
      <c r="E103" s="101">
        <v>9.262534141540527</v>
      </c>
      <c r="F103" s="101">
        <v>30.107759344072036</v>
      </c>
      <c r="G103" s="101" t="s">
        <v>57</v>
      </c>
      <c r="H103" s="101">
        <v>-5.241053278633302</v>
      </c>
      <c r="I103" s="101">
        <v>80.53894550066357</v>
      </c>
      <c r="J103" s="101" t="s">
        <v>60</v>
      </c>
      <c r="K103" s="101">
        <v>0.2784579068121639</v>
      </c>
      <c r="L103" s="101">
        <v>-0.0024248130201070116</v>
      </c>
      <c r="M103" s="101">
        <v>-0.062412827948613255</v>
      </c>
      <c r="N103" s="101">
        <v>-0.0006483462422985538</v>
      </c>
      <c r="O103" s="101">
        <v>0.011746893044058822</v>
      </c>
      <c r="P103" s="101">
        <v>-0.00027755781777753183</v>
      </c>
      <c r="Q103" s="101">
        <v>-0.0011209074043501122</v>
      </c>
      <c r="R103" s="101">
        <v>-5.2132251744837157E-05</v>
      </c>
      <c r="S103" s="101">
        <v>0.00019998906222306538</v>
      </c>
      <c r="T103" s="101">
        <v>-1.9768978294457733E-05</v>
      </c>
      <c r="U103" s="101">
        <v>-1.3311823393676292E-05</v>
      </c>
      <c r="V103" s="101">
        <v>-4.1100004974862656E-06</v>
      </c>
      <c r="W103" s="101">
        <v>1.3855763036634569E-05</v>
      </c>
      <c r="X103" s="101">
        <v>67.5</v>
      </c>
    </row>
    <row r="104" spans="1:24" s="101" customFormat="1" ht="12.75" hidden="1">
      <c r="A104" s="101">
        <v>1947</v>
      </c>
      <c r="B104" s="101">
        <v>98.68000030517578</v>
      </c>
      <c r="C104" s="101">
        <v>104.37999725341797</v>
      </c>
      <c r="D104" s="101">
        <v>9.161404609680176</v>
      </c>
      <c r="E104" s="101">
        <v>9.529644966125488</v>
      </c>
      <c r="F104" s="101">
        <v>22.28335266253277</v>
      </c>
      <c r="G104" s="101" t="s">
        <v>58</v>
      </c>
      <c r="H104" s="101">
        <v>26.652195538588643</v>
      </c>
      <c r="I104" s="101">
        <v>57.832195843764424</v>
      </c>
      <c r="J104" s="101" t="s">
        <v>61</v>
      </c>
      <c r="K104" s="101">
        <v>1.3022599876573175</v>
      </c>
      <c r="L104" s="101">
        <v>-0.4457018189347213</v>
      </c>
      <c r="M104" s="101">
        <v>0.3090220482248869</v>
      </c>
      <c r="N104" s="101">
        <v>-0.0626934836039824</v>
      </c>
      <c r="O104" s="101">
        <v>0.052177653711508135</v>
      </c>
      <c r="P104" s="101">
        <v>-0.012782870173737013</v>
      </c>
      <c r="Q104" s="101">
        <v>0.006412949490450661</v>
      </c>
      <c r="R104" s="101">
        <v>-0.0009636315740465894</v>
      </c>
      <c r="S104" s="101">
        <v>0.0006725959474945208</v>
      </c>
      <c r="T104" s="101">
        <v>-0.00018708063180066463</v>
      </c>
      <c r="U104" s="101">
        <v>0.00014176904025737792</v>
      </c>
      <c r="V104" s="101">
        <v>-3.558860260861986E-05</v>
      </c>
      <c r="W104" s="101">
        <v>4.1505462333220634E-05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1945</v>
      </c>
      <c r="B106" s="101">
        <v>115.84</v>
      </c>
      <c r="C106" s="101">
        <v>114.74</v>
      </c>
      <c r="D106" s="101">
        <v>9.039707676287815</v>
      </c>
      <c r="E106" s="101">
        <v>9.727209987964256</v>
      </c>
      <c r="F106" s="101">
        <v>16.007876346125382</v>
      </c>
      <c r="G106" s="101" t="s">
        <v>59</v>
      </c>
      <c r="H106" s="101">
        <v>-6.20491530930731</v>
      </c>
      <c r="I106" s="101">
        <v>42.13508469069269</v>
      </c>
      <c r="J106" s="101" t="s">
        <v>73</v>
      </c>
      <c r="K106" s="101">
        <v>3.3450972854400867</v>
      </c>
      <c r="M106" s="101" t="s">
        <v>68</v>
      </c>
      <c r="N106" s="101">
        <v>1.9023767971688132</v>
      </c>
      <c r="X106" s="101">
        <v>67.5</v>
      </c>
    </row>
    <row r="107" spans="1:24" s="101" customFormat="1" ht="12.75" hidden="1">
      <c r="A107" s="101">
        <v>1948</v>
      </c>
      <c r="B107" s="101">
        <v>142.83999633789062</v>
      </c>
      <c r="C107" s="101">
        <v>155.13999938964844</v>
      </c>
      <c r="D107" s="101">
        <v>8.543429374694824</v>
      </c>
      <c r="E107" s="101">
        <v>8.9183988571167</v>
      </c>
      <c r="F107" s="101">
        <v>23.419031814771383</v>
      </c>
      <c r="G107" s="101" t="s">
        <v>56</v>
      </c>
      <c r="H107" s="101">
        <v>-10.04291418711287</v>
      </c>
      <c r="I107" s="101">
        <v>65.29708215077775</v>
      </c>
      <c r="J107" s="101" t="s">
        <v>62</v>
      </c>
      <c r="K107" s="101">
        <v>1.6682212691726677</v>
      </c>
      <c r="L107" s="101">
        <v>0.6310838245705341</v>
      </c>
      <c r="M107" s="101">
        <v>0.39492871621572667</v>
      </c>
      <c r="N107" s="101">
        <v>0.05490792269079133</v>
      </c>
      <c r="O107" s="101">
        <v>0.06699904924934369</v>
      </c>
      <c r="P107" s="101">
        <v>0.018103661437541677</v>
      </c>
      <c r="Q107" s="101">
        <v>0.008155315760068104</v>
      </c>
      <c r="R107" s="101">
        <v>0.0008451337667026735</v>
      </c>
      <c r="S107" s="101">
        <v>0.0008790159309237767</v>
      </c>
      <c r="T107" s="101">
        <v>0.00026637791906165663</v>
      </c>
      <c r="U107" s="101">
        <v>0.0001783826366895897</v>
      </c>
      <c r="V107" s="101">
        <v>3.137373153461417E-05</v>
      </c>
      <c r="W107" s="101">
        <v>5.48138533387436E-05</v>
      </c>
      <c r="X107" s="101">
        <v>67.5</v>
      </c>
    </row>
    <row r="108" spans="1:24" s="101" customFormat="1" ht="12.75" hidden="1">
      <c r="A108" s="101">
        <v>1946</v>
      </c>
      <c r="B108" s="101">
        <v>159.5800018310547</v>
      </c>
      <c r="C108" s="101">
        <v>159.27999877929688</v>
      </c>
      <c r="D108" s="101">
        <v>9.057225227355957</v>
      </c>
      <c r="E108" s="101">
        <v>9.538444519042969</v>
      </c>
      <c r="F108" s="101">
        <v>33.88231620200721</v>
      </c>
      <c r="G108" s="101" t="s">
        <v>57</v>
      </c>
      <c r="H108" s="101">
        <v>-2.9056241559546976</v>
      </c>
      <c r="I108" s="101">
        <v>89.17437767509999</v>
      </c>
      <c r="J108" s="101" t="s">
        <v>60</v>
      </c>
      <c r="K108" s="101">
        <v>-0.12042514962684006</v>
      </c>
      <c r="L108" s="101">
        <v>-0.0034337099678666905</v>
      </c>
      <c r="M108" s="101">
        <v>0.03298411866633115</v>
      </c>
      <c r="N108" s="101">
        <v>-0.0005679565537831104</v>
      </c>
      <c r="O108" s="101">
        <v>-0.0041153176284183775</v>
      </c>
      <c r="P108" s="101">
        <v>-0.0003929235369829392</v>
      </c>
      <c r="Q108" s="101">
        <v>0.0008941564808092586</v>
      </c>
      <c r="R108" s="101">
        <v>-4.568178260611692E-05</v>
      </c>
      <c r="S108" s="101">
        <v>5.369531971048366E-06</v>
      </c>
      <c r="T108" s="101">
        <v>-2.797890767268211E-05</v>
      </c>
      <c r="U108" s="101">
        <v>3.356071878553033E-05</v>
      </c>
      <c r="V108" s="101">
        <v>-3.604462028735224E-06</v>
      </c>
      <c r="W108" s="101">
        <v>2.1543299266726867E-06</v>
      </c>
      <c r="X108" s="101">
        <v>67.5</v>
      </c>
    </row>
    <row r="109" spans="1:24" s="101" customFormat="1" ht="12.75" hidden="1">
      <c r="A109" s="101">
        <v>1947</v>
      </c>
      <c r="B109" s="101">
        <v>92.4800033569336</v>
      </c>
      <c r="C109" s="101">
        <v>99.18000030517578</v>
      </c>
      <c r="D109" s="101">
        <v>9.575657844543457</v>
      </c>
      <c r="E109" s="101">
        <v>10.046799659729004</v>
      </c>
      <c r="F109" s="101">
        <v>23.43891076518931</v>
      </c>
      <c r="G109" s="101" t="s">
        <v>58</v>
      </c>
      <c r="H109" s="101">
        <v>33.2044231012325</v>
      </c>
      <c r="I109" s="101">
        <v>58.184426458166094</v>
      </c>
      <c r="J109" s="101" t="s">
        <v>61</v>
      </c>
      <c r="K109" s="101">
        <v>1.6638689810971954</v>
      </c>
      <c r="L109" s="101">
        <v>-0.6310744831400088</v>
      </c>
      <c r="M109" s="101">
        <v>0.393548902688862</v>
      </c>
      <c r="N109" s="101">
        <v>-0.054904985197802694</v>
      </c>
      <c r="O109" s="101">
        <v>0.06687254115953131</v>
      </c>
      <c r="P109" s="101">
        <v>-0.018099396910925467</v>
      </c>
      <c r="Q109" s="101">
        <v>0.008106149476430964</v>
      </c>
      <c r="R109" s="101">
        <v>-0.000843898251188481</v>
      </c>
      <c r="S109" s="101">
        <v>0.0008789995306848608</v>
      </c>
      <c r="T109" s="101">
        <v>-0.00026490446672161274</v>
      </c>
      <c r="U109" s="101">
        <v>0.00017519715530489845</v>
      </c>
      <c r="V109" s="101">
        <v>-3.1165989217245285E-05</v>
      </c>
      <c r="W109" s="101">
        <v>5.477150153508972E-05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1945</v>
      </c>
      <c r="B111" s="101">
        <v>113.22</v>
      </c>
      <c r="C111" s="101">
        <v>133.12</v>
      </c>
      <c r="D111" s="101">
        <v>9.07181821586454</v>
      </c>
      <c r="E111" s="101">
        <v>9.444284948590484</v>
      </c>
      <c r="F111" s="101">
        <v>18.11080355014429</v>
      </c>
      <c r="G111" s="101" t="s">
        <v>59</v>
      </c>
      <c r="H111" s="101">
        <v>1.7763344045801546</v>
      </c>
      <c r="I111" s="101">
        <v>47.496334404580146</v>
      </c>
      <c r="J111" s="101" t="s">
        <v>73</v>
      </c>
      <c r="K111" s="101">
        <v>2.507869474812912</v>
      </c>
      <c r="M111" s="101" t="s">
        <v>68</v>
      </c>
      <c r="N111" s="101">
        <v>1.3971358688186732</v>
      </c>
      <c r="X111" s="101">
        <v>67.5</v>
      </c>
    </row>
    <row r="112" spans="1:24" s="101" customFormat="1" ht="12.75" hidden="1">
      <c r="A112" s="101">
        <v>1948</v>
      </c>
      <c r="B112" s="101">
        <v>151.24000549316406</v>
      </c>
      <c r="C112" s="101">
        <v>160.13999938964844</v>
      </c>
      <c r="D112" s="101">
        <v>8.770045280456543</v>
      </c>
      <c r="E112" s="101">
        <v>8.79555606842041</v>
      </c>
      <c r="F112" s="101">
        <v>28.512866376843814</v>
      </c>
      <c r="G112" s="101" t="s">
        <v>56</v>
      </c>
      <c r="H112" s="101">
        <v>-6.267208670500693</v>
      </c>
      <c r="I112" s="101">
        <v>77.47279682266337</v>
      </c>
      <c r="J112" s="101" t="s">
        <v>62</v>
      </c>
      <c r="K112" s="101">
        <v>1.47312059870061</v>
      </c>
      <c r="L112" s="101">
        <v>0.44710585597020547</v>
      </c>
      <c r="M112" s="101">
        <v>0.3487414400939095</v>
      </c>
      <c r="N112" s="101">
        <v>0.11198485564092424</v>
      </c>
      <c r="O112" s="101">
        <v>0.059163522050736155</v>
      </c>
      <c r="P112" s="101">
        <v>0.012825979082071904</v>
      </c>
      <c r="Q112" s="101">
        <v>0.007201494453738547</v>
      </c>
      <c r="R112" s="101">
        <v>0.0017236999948965668</v>
      </c>
      <c r="S112" s="101">
        <v>0.000776218578022466</v>
      </c>
      <c r="T112" s="101">
        <v>0.0001887221717592123</v>
      </c>
      <c r="U112" s="101">
        <v>0.00015751102401818936</v>
      </c>
      <c r="V112" s="101">
        <v>6.397755311703835E-05</v>
      </c>
      <c r="W112" s="101">
        <v>4.8406977180461064E-05</v>
      </c>
      <c r="X112" s="101">
        <v>67.5</v>
      </c>
    </row>
    <row r="113" spans="1:24" s="101" customFormat="1" ht="12.75" hidden="1">
      <c r="A113" s="101">
        <v>1946</v>
      </c>
      <c r="B113" s="101">
        <v>156.77999877929688</v>
      </c>
      <c r="C113" s="101">
        <v>170.27999877929688</v>
      </c>
      <c r="D113" s="101">
        <v>8.903218269348145</v>
      </c>
      <c r="E113" s="101">
        <v>9.008211135864258</v>
      </c>
      <c r="F113" s="101">
        <v>33.76802252918341</v>
      </c>
      <c r="G113" s="101" t="s">
        <v>57</v>
      </c>
      <c r="H113" s="101">
        <v>1.1202771240633354</v>
      </c>
      <c r="I113" s="101">
        <v>90.40027590336021</v>
      </c>
      <c r="J113" s="101" t="s">
        <v>60</v>
      </c>
      <c r="K113" s="101">
        <v>0.030963716497125836</v>
      </c>
      <c r="L113" s="101">
        <v>-0.0024319969413407493</v>
      </c>
      <c r="M113" s="101">
        <v>-0.0033667330618487386</v>
      </c>
      <c r="N113" s="101">
        <v>-0.0011581915476122306</v>
      </c>
      <c r="O113" s="101">
        <v>0.0018815428297751305</v>
      </c>
      <c r="P113" s="101">
        <v>-0.00027838023572978877</v>
      </c>
      <c r="Q113" s="101">
        <v>0.00011949327036172078</v>
      </c>
      <c r="R113" s="101">
        <v>-9.3122333610152E-05</v>
      </c>
      <c r="S113" s="101">
        <v>7.702571060154969E-05</v>
      </c>
      <c r="T113" s="101">
        <v>-1.9827406159611195E-05</v>
      </c>
      <c r="U113" s="101">
        <v>1.5091578979495152E-05</v>
      </c>
      <c r="V113" s="101">
        <v>-7.346243543343502E-06</v>
      </c>
      <c r="W113" s="101">
        <v>6.401562677259166E-06</v>
      </c>
      <c r="X113" s="101">
        <v>67.5</v>
      </c>
    </row>
    <row r="114" spans="1:24" s="101" customFormat="1" ht="12.75" hidden="1">
      <c r="A114" s="101">
        <v>1947</v>
      </c>
      <c r="B114" s="101">
        <v>104.0999984741211</v>
      </c>
      <c r="C114" s="101">
        <v>113.5999984741211</v>
      </c>
      <c r="D114" s="101">
        <v>9.26132869720459</v>
      </c>
      <c r="E114" s="101">
        <v>9.721330642700195</v>
      </c>
      <c r="F114" s="101">
        <v>26.72528141357954</v>
      </c>
      <c r="G114" s="101" t="s">
        <v>58</v>
      </c>
      <c r="H114" s="101">
        <v>32.0276613191171</v>
      </c>
      <c r="I114" s="101">
        <v>68.6276597932382</v>
      </c>
      <c r="J114" s="101" t="s">
        <v>61</v>
      </c>
      <c r="K114" s="101">
        <v>1.4727951475262027</v>
      </c>
      <c r="L114" s="101">
        <v>-0.4470992415937735</v>
      </c>
      <c r="M114" s="101">
        <v>0.34872518857585283</v>
      </c>
      <c r="N114" s="101">
        <v>-0.11197886624384835</v>
      </c>
      <c r="O114" s="101">
        <v>0.059133595679847384</v>
      </c>
      <c r="P114" s="101">
        <v>-0.012822957687604724</v>
      </c>
      <c r="Q114" s="101">
        <v>0.0072005030189262</v>
      </c>
      <c r="R114" s="101">
        <v>-0.0017211827048252094</v>
      </c>
      <c r="S114" s="101">
        <v>0.0007723874162449473</v>
      </c>
      <c r="T114" s="101">
        <v>-0.00018767773463705128</v>
      </c>
      <c r="U114" s="101">
        <v>0.00015678637355065104</v>
      </c>
      <c r="V114" s="101">
        <v>-6.35543862266433E-05</v>
      </c>
      <c r="W114" s="101">
        <v>4.798182400700082E-05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1945</v>
      </c>
      <c r="B116" s="101">
        <v>150.76</v>
      </c>
      <c r="C116" s="101">
        <v>141.66</v>
      </c>
      <c r="D116" s="101">
        <v>8.888064159412794</v>
      </c>
      <c r="E116" s="101">
        <v>9.335176701077783</v>
      </c>
      <c r="F116" s="101">
        <v>25.138441578601352</v>
      </c>
      <c r="G116" s="101" t="s">
        <v>59</v>
      </c>
      <c r="H116" s="101">
        <v>-15.864234127165886</v>
      </c>
      <c r="I116" s="101">
        <v>67.3957658728341</v>
      </c>
      <c r="J116" s="101" t="s">
        <v>73</v>
      </c>
      <c r="K116" s="101">
        <v>2.083135927495335</v>
      </c>
      <c r="M116" s="101" t="s">
        <v>68</v>
      </c>
      <c r="N116" s="101">
        <v>1.39397590654645</v>
      </c>
      <c r="X116" s="101">
        <v>67.5</v>
      </c>
    </row>
    <row r="117" spans="1:24" s="101" customFormat="1" ht="12.75" hidden="1">
      <c r="A117" s="101">
        <v>1948</v>
      </c>
      <c r="B117" s="101">
        <v>150.5</v>
      </c>
      <c r="C117" s="101">
        <v>147.60000610351562</v>
      </c>
      <c r="D117" s="101">
        <v>8.75855827331543</v>
      </c>
      <c r="E117" s="101">
        <v>8.848692893981934</v>
      </c>
      <c r="F117" s="101">
        <v>29.809195521529126</v>
      </c>
      <c r="G117" s="101" t="s">
        <v>56</v>
      </c>
      <c r="H117" s="101">
        <v>-1.9012171502194661</v>
      </c>
      <c r="I117" s="101">
        <v>81.09878284978053</v>
      </c>
      <c r="J117" s="101" t="s">
        <v>62</v>
      </c>
      <c r="K117" s="101">
        <v>1.1248769012306579</v>
      </c>
      <c r="L117" s="101">
        <v>0.8626070161716191</v>
      </c>
      <c r="M117" s="101">
        <v>0.26629892302398067</v>
      </c>
      <c r="N117" s="101">
        <v>0.0098913812707057</v>
      </c>
      <c r="O117" s="101">
        <v>0.045177078251176596</v>
      </c>
      <c r="P117" s="101">
        <v>0.02474536109003152</v>
      </c>
      <c r="Q117" s="101">
        <v>0.005499106955684757</v>
      </c>
      <c r="R117" s="101">
        <v>0.00015224392249892646</v>
      </c>
      <c r="S117" s="101">
        <v>0.0005927020589050479</v>
      </c>
      <c r="T117" s="101">
        <v>0.00036411850474385053</v>
      </c>
      <c r="U117" s="101">
        <v>0.00012029607085348905</v>
      </c>
      <c r="V117" s="101">
        <v>5.65664910814474E-06</v>
      </c>
      <c r="W117" s="101">
        <v>3.6958088594568945E-05</v>
      </c>
      <c r="X117" s="101">
        <v>67.5</v>
      </c>
    </row>
    <row r="118" spans="1:24" s="101" customFormat="1" ht="12.75" hidden="1">
      <c r="A118" s="101">
        <v>1946</v>
      </c>
      <c r="B118" s="101">
        <v>160.13999938964844</v>
      </c>
      <c r="C118" s="101">
        <v>159.33999633789062</v>
      </c>
      <c r="D118" s="101">
        <v>8.582042694091797</v>
      </c>
      <c r="E118" s="101">
        <v>9.185015678405762</v>
      </c>
      <c r="F118" s="101">
        <v>31.57818307532939</v>
      </c>
      <c r="G118" s="101" t="s">
        <v>57</v>
      </c>
      <c r="H118" s="101">
        <v>-4.926016144809665</v>
      </c>
      <c r="I118" s="101">
        <v>87.71398324483877</v>
      </c>
      <c r="J118" s="101" t="s">
        <v>60</v>
      </c>
      <c r="K118" s="101">
        <v>-0.4166446772407248</v>
      </c>
      <c r="L118" s="101">
        <v>-0.004693733239642741</v>
      </c>
      <c r="M118" s="101">
        <v>0.10143984771050121</v>
      </c>
      <c r="N118" s="101">
        <v>-0.00010234479777855892</v>
      </c>
      <c r="O118" s="101">
        <v>-0.016279374984536184</v>
      </c>
      <c r="P118" s="101">
        <v>-0.0005369915093156554</v>
      </c>
      <c r="Q118" s="101">
        <v>0.0022274265854985986</v>
      </c>
      <c r="R118" s="101">
        <v>-8.261115357793538E-06</v>
      </c>
      <c r="S118" s="101">
        <v>-0.00017577787378434114</v>
      </c>
      <c r="T118" s="101">
        <v>-3.823437582255587E-05</v>
      </c>
      <c r="U118" s="101">
        <v>5.729889803749356E-05</v>
      </c>
      <c r="V118" s="101">
        <v>-6.556634242671463E-07</v>
      </c>
      <c r="W118" s="101">
        <v>-9.786187699682693E-06</v>
      </c>
      <c r="X118" s="101">
        <v>67.5</v>
      </c>
    </row>
    <row r="119" spans="1:24" s="101" customFormat="1" ht="12.75" hidden="1">
      <c r="A119" s="101">
        <v>1947</v>
      </c>
      <c r="B119" s="101">
        <v>104.27999877929688</v>
      </c>
      <c r="C119" s="101">
        <v>111.68000030517578</v>
      </c>
      <c r="D119" s="101">
        <v>9.84585952758789</v>
      </c>
      <c r="E119" s="101">
        <v>9.959915161132812</v>
      </c>
      <c r="F119" s="101">
        <v>25.669056041534578</v>
      </c>
      <c r="G119" s="101" t="s">
        <v>58</v>
      </c>
      <c r="H119" s="101">
        <v>25.222579702918146</v>
      </c>
      <c r="I119" s="101">
        <v>62.00257848221502</v>
      </c>
      <c r="J119" s="101" t="s">
        <v>61</v>
      </c>
      <c r="K119" s="101">
        <v>1.0448709278419317</v>
      </c>
      <c r="L119" s="101">
        <v>-0.8625942459909983</v>
      </c>
      <c r="M119" s="101">
        <v>0.24622159470729268</v>
      </c>
      <c r="N119" s="101">
        <v>-0.009890851782573389</v>
      </c>
      <c r="O119" s="101">
        <v>0.04214202592929996</v>
      </c>
      <c r="P119" s="101">
        <v>-0.024739533859694466</v>
      </c>
      <c r="Q119" s="101">
        <v>0.005027797541297237</v>
      </c>
      <c r="R119" s="101">
        <v>-0.00015201962344021363</v>
      </c>
      <c r="S119" s="101">
        <v>0.0005660369861750547</v>
      </c>
      <c r="T119" s="101">
        <v>-0.0003621055343437284</v>
      </c>
      <c r="U119" s="101">
        <v>0.00010577325250968023</v>
      </c>
      <c r="V119" s="101">
        <v>-5.618521567703817E-06</v>
      </c>
      <c r="W119" s="101">
        <v>3.563889508487302E-05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14.029789798864952</v>
      </c>
      <c r="G120" s="102"/>
      <c r="H120" s="102"/>
      <c r="I120" s="115"/>
      <c r="J120" s="115" t="s">
        <v>158</v>
      </c>
      <c r="K120" s="102">
        <f>AVERAGE(K118,K113,K108,K103,K98,K93)</f>
        <v>-0.403712853266658</v>
      </c>
      <c r="L120" s="102">
        <f>AVERAGE(L118,L113,L108,L103,L98,L93)</f>
        <v>-0.0037051191685821046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33.88231620200721</v>
      </c>
      <c r="G121" s="102"/>
      <c r="H121" s="102"/>
      <c r="I121" s="115"/>
      <c r="J121" s="115" t="s">
        <v>159</v>
      </c>
      <c r="K121" s="102">
        <f>AVERAGE(K119,K114,K109,K104,K99,K94)</f>
        <v>1.18279978407354</v>
      </c>
      <c r="L121" s="102">
        <f>AVERAGE(L119,L114,L109,L104,L99,L94)</f>
        <v>-0.6810291280085886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0.25232053329166126</v>
      </c>
      <c r="L122" s="102">
        <f>ABS(L120/$H$33)</f>
        <v>0.010291997690505846</v>
      </c>
      <c r="M122" s="115" t="s">
        <v>111</v>
      </c>
      <c r="N122" s="102">
        <f>K122+L122+L123+K123</f>
        <v>1.360301067847501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0.672045331859966</v>
      </c>
      <c r="L123" s="102">
        <f>ABS(L121/$H$34)</f>
        <v>0.42564320500536784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1945</v>
      </c>
      <c r="B126" s="101">
        <v>160.36</v>
      </c>
      <c r="C126" s="101">
        <v>160.36</v>
      </c>
      <c r="D126" s="101">
        <v>8.879188529619299</v>
      </c>
      <c r="E126" s="101">
        <v>9.409987075345828</v>
      </c>
      <c r="F126" s="101">
        <v>33.57261311333839</v>
      </c>
      <c r="G126" s="101" t="s">
        <v>59</v>
      </c>
      <c r="H126" s="101">
        <v>-2.726083497745563</v>
      </c>
      <c r="I126" s="101">
        <v>90.13391650225445</v>
      </c>
      <c r="J126" s="101" t="s">
        <v>73</v>
      </c>
      <c r="K126" s="101">
        <v>2.01919861519133</v>
      </c>
      <c r="M126" s="101" t="s">
        <v>68</v>
      </c>
      <c r="N126" s="101">
        <v>1.6330103242669565</v>
      </c>
      <c r="X126" s="101">
        <v>67.5</v>
      </c>
    </row>
    <row r="127" spans="1:24" s="101" customFormat="1" ht="12.75" hidden="1">
      <c r="A127" s="101">
        <v>1947</v>
      </c>
      <c r="B127" s="101">
        <v>93.12000274658203</v>
      </c>
      <c r="C127" s="101">
        <v>109.91999816894531</v>
      </c>
      <c r="D127" s="101">
        <v>9.837658882141113</v>
      </c>
      <c r="E127" s="101">
        <v>9.989713668823242</v>
      </c>
      <c r="F127" s="101">
        <v>23.937078802474566</v>
      </c>
      <c r="G127" s="101" t="s">
        <v>56</v>
      </c>
      <c r="H127" s="101">
        <v>32.22009717412005</v>
      </c>
      <c r="I127" s="101">
        <v>57.84009992070208</v>
      </c>
      <c r="J127" s="101" t="s">
        <v>62</v>
      </c>
      <c r="K127" s="101">
        <v>0.7935554648234104</v>
      </c>
      <c r="L127" s="101">
        <v>1.1560835048388929</v>
      </c>
      <c r="M127" s="101">
        <v>0.18786321866390965</v>
      </c>
      <c r="N127" s="101">
        <v>0.12454669318656468</v>
      </c>
      <c r="O127" s="101">
        <v>0.031870988363514395</v>
      </c>
      <c r="P127" s="101">
        <v>0.03316458547644888</v>
      </c>
      <c r="Q127" s="101">
        <v>0.0038794710316025637</v>
      </c>
      <c r="R127" s="101">
        <v>0.0019172005776847492</v>
      </c>
      <c r="S127" s="101">
        <v>0.00041819703547390374</v>
      </c>
      <c r="T127" s="101">
        <v>0.0004880118645125527</v>
      </c>
      <c r="U127" s="101">
        <v>8.48437092035746E-05</v>
      </c>
      <c r="V127" s="101">
        <v>7.116076373865438E-05</v>
      </c>
      <c r="W127" s="101">
        <v>2.607486553935347E-05</v>
      </c>
      <c r="X127" s="101">
        <v>67.5</v>
      </c>
    </row>
    <row r="128" spans="1:24" s="101" customFormat="1" ht="12.75" hidden="1">
      <c r="A128" s="101">
        <v>1948</v>
      </c>
      <c r="B128" s="101">
        <v>139.47999572753906</v>
      </c>
      <c r="C128" s="101">
        <v>157.5800018310547</v>
      </c>
      <c r="D128" s="101">
        <v>8.730704307556152</v>
      </c>
      <c r="E128" s="101">
        <v>8.828255653381348</v>
      </c>
      <c r="F128" s="101">
        <v>22.390738690098466</v>
      </c>
      <c r="G128" s="101" t="s">
        <v>57</v>
      </c>
      <c r="H128" s="101">
        <v>-10.89775630506358</v>
      </c>
      <c r="I128" s="101">
        <v>61.082239422475475</v>
      </c>
      <c r="J128" s="101" t="s">
        <v>60</v>
      </c>
      <c r="K128" s="101">
        <v>0.3114634328259449</v>
      </c>
      <c r="L128" s="101">
        <v>-0.006288568965588174</v>
      </c>
      <c r="M128" s="101">
        <v>-0.0756936601918799</v>
      </c>
      <c r="N128" s="101">
        <v>-0.0012873552994293633</v>
      </c>
      <c r="O128" s="101">
        <v>0.012192281864675707</v>
      </c>
      <c r="P128" s="101">
        <v>-0.00071964871233017</v>
      </c>
      <c r="Q128" s="101">
        <v>-0.0016556983486900436</v>
      </c>
      <c r="R128" s="101">
        <v>-0.00010351712012080731</v>
      </c>
      <c r="S128" s="101">
        <v>0.0001334999520290611</v>
      </c>
      <c r="T128" s="101">
        <v>-5.1261433054139074E-05</v>
      </c>
      <c r="U128" s="101">
        <v>-4.216717454760013E-05</v>
      </c>
      <c r="V128" s="101">
        <v>-8.1678193288158E-06</v>
      </c>
      <c r="W128" s="101">
        <v>7.491644359547162E-06</v>
      </c>
      <c r="X128" s="101">
        <v>67.5</v>
      </c>
    </row>
    <row r="129" spans="1:24" s="101" customFormat="1" ht="12.75" hidden="1">
      <c r="A129" s="101">
        <v>1946</v>
      </c>
      <c r="B129" s="101">
        <v>127.62000274658203</v>
      </c>
      <c r="C129" s="101">
        <v>151.52000427246094</v>
      </c>
      <c r="D129" s="101">
        <v>9.2267484664917</v>
      </c>
      <c r="E129" s="101">
        <v>9.222539901733398</v>
      </c>
      <c r="F129" s="101">
        <v>28.44704843758963</v>
      </c>
      <c r="G129" s="101" t="s">
        <v>58</v>
      </c>
      <c r="H129" s="101">
        <v>13.275259708478401</v>
      </c>
      <c r="I129" s="101">
        <v>73.39526245506043</v>
      </c>
      <c r="J129" s="101" t="s">
        <v>61</v>
      </c>
      <c r="K129" s="101">
        <v>-0.729877253901899</v>
      </c>
      <c r="L129" s="101">
        <v>-1.156066401233486</v>
      </c>
      <c r="M129" s="101">
        <v>-0.1719391134486861</v>
      </c>
      <c r="N129" s="101">
        <v>-0.12454003974642576</v>
      </c>
      <c r="O129" s="101">
        <v>-0.0294467003618329</v>
      </c>
      <c r="P129" s="101">
        <v>-0.03315677661588239</v>
      </c>
      <c r="Q129" s="101">
        <v>-0.0035084125275099166</v>
      </c>
      <c r="R129" s="101">
        <v>-0.0019144038917941612</v>
      </c>
      <c r="S129" s="101">
        <v>-0.00039631619104876336</v>
      </c>
      <c r="T129" s="101">
        <v>-0.0004853121113121474</v>
      </c>
      <c r="U129" s="101">
        <v>-7.362325978991253E-05</v>
      </c>
      <c r="V129" s="101">
        <v>-7.069045920971522E-05</v>
      </c>
      <c r="W129" s="101">
        <v>-2.4975465514889376E-05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1945</v>
      </c>
      <c r="B131" s="101">
        <v>129.34</v>
      </c>
      <c r="C131" s="101">
        <v>140.14</v>
      </c>
      <c r="D131" s="101">
        <v>9.22111061586741</v>
      </c>
      <c r="E131" s="101">
        <v>9.675249468884788</v>
      </c>
      <c r="F131" s="101">
        <v>28.255746862954705</v>
      </c>
      <c r="G131" s="101" t="s">
        <v>59</v>
      </c>
      <c r="H131" s="101">
        <v>11.111534857714872</v>
      </c>
      <c r="I131" s="101">
        <v>72.95153485771488</v>
      </c>
      <c r="J131" s="101" t="s">
        <v>73</v>
      </c>
      <c r="K131" s="101">
        <v>2.428119672960846</v>
      </c>
      <c r="M131" s="101" t="s">
        <v>68</v>
      </c>
      <c r="N131" s="101">
        <v>1.5656024102097685</v>
      </c>
      <c r="X131" s="101">
        <v>67.5</v>
      </c>
    </row>
    <row r="132" spans="1:24" s="101" customFormat="1" ht="12.75" hidden="1">
      <c r="A132" s="101">
        <v>1947</v>
      </c>
      <c r="B132" s="101">
        <v>85.73999786376953</v>
      </c>
      <c r="C132" s="101">
        <v>98.44000244140625</v>
      </c>
      <c r="D132" s="101">
        <v>9.867008209228516</v>
      </c>
      <c r="E132" s="101">
        <v>10.121182441711426</v>
      </c>
      <c r="F132" s="101">
        <v>18.660563758678343</v>
      </c>
      <c r="G132" s="101" t="s">
        <v>56</v>
      </c>
      <c r="H132" s="101">
        <v>26.702174674410998</v>
      </c>
      <c r="I132" s="101">
        <v>44.94217253818053</v>
      </c>
      <c r="J132" s="101" t="s">
        <v>62</v>
      </c>
      <c r="K132" s="101">
        <v>1.277362487155962</v>
      </c>
      <c r="L132" s="101">
        <v>0.8294662184651892</v>
      </c>
      <c r="M132" s="101">
        <v>0.30239752299202294</v>
      </c>
      <c r="N132" s="101">
        <v>0.11732597971002387</v>
      </c>
      <c r="O132" s="101">
        <v>0.05130143256096255</v>
      </c>
      <c r="P132" s="101">
        <v>0.023794976219020925</v>
      </c>
      <c r="Q132" s="101">
        <v>0.006244528251397742</v>
      </c>
      <c r="R132" s="101">
        <v>0.0018060519514938667</v>
      </c>
      <c r="S132" s="101">
        <v>0.0006730853623206029</v>
      </c>
      <c r="T132" s="101">
        <v>0.00035011837332564667</v>
      </c>
      <c r="U132" s="101">
        <v>0.00013656790576271777</v>
      </c>
      <c r="V132" s="101">
        <v>6.704185583757268E-05</v>
      </c>
      <c r="W132" s="101">
        <v>4.196454301347237E-05</v>
      </c>
      <c r="X132" s="101">
        <v>67.5</v>
      </c>
    </row>
    <row r="133" spans="1:24" s="101" customFormat="1" ht="12.75" hidden="1">
      <c r="A133" s="101">
        <v>1948</v>
      </c>
      <c r="B133" s="101">
        <v>140.25999450683594</v>
      </c>
      <c r="C133" s="101">
        <v>153.4600067138672</v>
      </c>
      <c r="D133" s="101">
        <v>8.821788787841797</v>
      </c>
      <c r="E133" s="101">
        <v>8.866950035095215</v>
      </c>
      <c r="F133" s="101">
        <v>20.53826626155015</v>
      </c>
      <c r="G133" s="101" t="s">
        <v>57</v>
      </c>
      <c r="H133" s="101">
        <v>-17.308002012047808</v>
      </c>
      <c r="I133" s="101">
        <v>55.45199249478813</v>
      </c>
      <c r="J133" s="101" t="s">
        <v>60</v>
      </c>
      <c r="K133" s="101">
        <v>1.090496226759302</v>
      </c>
      <c r="L133" s="101">
        <v>-0.004511419873146901</v>
      </c>
      <c r="M133" s="101">
        <v>-0.2599330657730101</v>
      </c>
      <c r="N133" s="101">
        <v>-0.0012124922565999062</v>
      </c>
      <c r="O133" s="101">
        <v>0.04350569659732661</v>
      </c>
      <c r="P133" s="101">
        <v>-0.0005164438114424023</v>
      </c>
      <c r="Q133" s="101">
        <v>-0.005449479574532291</v>
      </c>
      <c r="R133" s="101">
        <v>-9.747839234447907E-05</v>
      </c>
      <c r="S133" s="101">
        <v>0.0005453933556806588</v>
      </c>
      <c r="T133" s="101">
        <v>-3.6798117112570397E-05</v>
      </c>
      <c r="U133" s="101">
        <v>-0.0001240869949823241</v>
      </c>
      <c r="V133" s="101">
        <v>-7.683757917461457E-06</v>
      </c>
      <c r="W133" s="101">
        <v>3.3165308304175306E-05</v>
      </c>
      <c r="X133" s="101">
        <v>67.5</v>
      </c>
    </row>
    <row r="134" spans="1:24" s="101" customFormat="1" ht="12.75" hidden="1">
      <c r="A134" s="101">
        <v>1946</v>
      </c>
      <c r="B134" s="101">
        <v>132.3800048828125</v>
      </c>
      <c r="C134" s="101">
        <v>151.5800018310547</v>
      </c>
      <c r="D134" s="101">
        <v>9.102477073669434</v>
      </c>
      <c r="E134" s="101">
        <v>9.227582931518555</v>
      </c>
      <c r="F134" s="101">
        <v>28.441672503714585</v>
      </c>
      <c r="G134" s="101" t="s">
        <v>58</v>
      </c>
      <c r="H134" s="101">
        <v>9.518098491357506</v>
      </c>
      <c r="I134" s="101">
        <v>74.39810337417</v>
      </c>
      <c r="J134" s="101" t="s">
        <v>61</v>
      </c>
      <c r="K134" s="101">
        <v>-0.6651863671310397</v>
      </c>
      <c r="L134" s="101">
        <v>-0.829453949695623</v>
      </c>
      <c r="M134" s="101">
        <v>-0.15452851914632143</v>
      </c>
      <c r="N134" s="101">
        <v>-0.11731971435971288</v>
      </c>
      <c r="O134" s="101">
        <v>-0.027186234501827434</v>
      </c>
      <c r="P134" s="101">
        <v>-0.023789371136148055</v>
      </c>
      <c r="Q134" s="101">
        <v>-0.003049148315392333</v>
      </c>
      <c r="R134" s="101">
        <v>-0.0018034194227967992</v>
      </c>
      <c r="S134" s="101">
        <v>-0.0003944489733154946</v>
      </c>
      <c r="T134" s="101">
        <v>-0.00034817922671688274</v>
      </c>
      <c r="U134" s="101">
        <v>-5.703692278402852E-05</v>
      </c>
      <c r="V134" s="101">
        <v>-6.660007731535848E-05</v>
      </c>
      <c r="W134" s="101">
        <v>-2.5711577069844883E-05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1945</v>
      </c>
      <c r="B136" s="101">
        <v>102.14</v>
      </c>
      <c r="C136" s="101">
        <v>124.74</v>
      </c>
      <c r="D136" s="101">
        <v>9.138814750789397</v>
      </c>
      <c r="E136" s="101">
        <v>9.829639374829258</v>
      </c>
      <c r="F136" s="101">
        <v>22.922725132934037</v>
      </c>
      <c r="G136" s="101" t="s">
        <v>59</v>
      </c>
      <c r="H136" s="101">
        <v>25.00729866043128</v>
      </c>
      <c r="I136" s="101">
        <v>59.64729866043128</v>
      </c>
      <c r="J136" s="101" t="s">
        <v>73</v>
      </c>
      <c r="K136" s="101">
        <v>3.646883571918969</v>
      </c>
      <c r="M136" s="101" t="s">
        <v>68</v>
      </c>
      <c r="N136" s="101">
        <v>1.8910103315779478</v>
      </c>
      <c r="X136" s="101">
        <v>67.5</v>
      </c>
    </row>
    <row r="137" spans="1:24" s="101" customFormat="1" ht="12.75" hidden="1">
      <c r="A137" s="101">
        <v>1947</v>
      </c>
      <c r="B137" s="101">
        <v>98.68000030517578</v>
      </c>
      <c r="C137" s="101">
        <v>104.37999725341797</v>
      </c>
      <c r="D137" s="101">
        <v>9.161404609680176</v>
      </c>
      <c r="E137" s="101">
        <v>9.529644966125488</v>
      </c>
      <c r="F137" s="101">
        <v>17.624651708302906</v>
      </c>
      <c r="G137" s="101" t="s">
        <v>56</v>
      </c>
      <c r="H137" s="101">
        <v>14.56142490623396</v>
      </c>
      <c r="I137" s="101">
        <v>45.74142521140974</v>
      </c>
      <c r="J137" s="101" t="s">
        <v>62</v>
      </c>
      <c r="K137" s="101">
        <v>1.854912216014244</v>
      </c>
      <c r="L137" s="101">
        <v>0.06413644690677914</v>
      </c>
      <c r="M137" s="101">
        <v>0.4391244413519094</v>
      </c>
      <c r="N137" s="101">
        <v>0.060027235948483845</v>
      </c>
      <c r="O137" s="101">
        <v>0.07449663181101474</v>
      </c>
      <c r="P137" s="101">
        <v>0.0018400606131701734</v>
      </c>
      <c r="Q137" s="101">
        <v>0.00906790201388093</v>
      </c>
      <c r="R137" s="101">
        <v>0.0009240513657069609</v>
      </c>
      <c r="S137" s="101">
        <v>0.0009773852815284367</v>
      </c>
      <c r="T137" s="101">
        <v>2.7040333203245308E-05</v>
      </c>
      <c r="U137" s="101">
        <v>0.00019832755130479255</v>
      </c>
      <c r="V137" s="101">
        <v>3.430929737369575E-05</v>
      </c>
      <c r="W137" s="101">
        <v>6.0941030095536264E-05</v>
      </c>
      <c r="X137" s="101">
        <v>67.5</v>
      </c>
    </row>
    <row r="138" spans="1:24" s="101" customFormat="1" ht="12.75" hidden="1">
      <c r="A138" s="101">
        <v>1948</v>
      </c>
      <c r="B138" s="101">
        <v>148.27999877929688</v>
      </c>
      <c r="C138" s="101">
        <v>141.17999267578125</v>
      </c>
      <c r="D138" s="101">
        <v>8.625638961791992</v>
      </c>
      <c r="E138" s="101">
        <v>9.086830139160156</v>
      </c>
      <c r="F138" s="101">
        <v>22.377825315085236</v>
      </c>
      <c r="G138" s="101" t="s">
        <v>57</v>
      </c>
      <c r="H138" s="101">
        <v>-18.966568599485214</v>
      </c>
      <c r="I138" s="101">
        <v>61.81343017981166</v>
      </c>
      <c r="J138" s="101" t="s">
        <v>60</v>
      </c>
      <c r="K138" s="101">
        <v>1.6883516383581827</v>
      </c>
      <c r="L138" s="101">
        <v>-0.000347762057424521</v>
      </c>
      <c r="M138" s="101">
        <v>-0.4017353280127086</v>
      </c>
      <c r="N138" s="101">
        <v>-0.0006199388778230248</v>
      </c>
      <c r="O138" s="101">
        <v>0.0674703861264285</v>
      </c>
      <c r="P138" s="101">
        <v>-4.011137365226758E-05</v>
      </c>
      <c r="Q138" s="101">
        <v>-0.008389023216068698</v>
      </c>
      <c r="R138" s="101">
        <v>-4.981228675802099E-05</v>
      </c>
      <c r="S138" s="101">
        <v>0.0008551979296546222</v>
      </c>
      <c r="T138" s="101">
        <v>-2.879988790328994E-06</v>
      </c>
      <c r="U138" s="101">
        <v>-0.0001888669424290266</v>
      </c>
      <c r="V138" s="101">
        <v>-3.916287054024939E-06</v>
      </c>
      <c r="W138" s="101">
        <v>5.231203725239017E-05</v>
      </c>
      <c r="X138" s="101">
        <v>67.5</v>
      </c>
    </row>
    <row r="139" spans="1:24" s="101" customFormat="1" ht="12.75" hidden="1">
      <c r="A139" s="101">
        <v>1946</v>
      </c>
      <c r="B139" s="101">
        <v>153.27999877929688</v>
      </c>
      <c r="C139" s="101">
        <v>151.47999572753906</v>
      </c>
      <c r="D139" s="101">
        <v>8.9088134765625</v>
      </c>
      <c r="E139" s="101">
        <v>9.262534141540527</v>
      </c>
      <c r="F139" s="101">
        <v>30.107759344072036</v>
      </c>
      <c r="G139" s="101" t="s">
        <v>58</v>
      </c>
      <c r="H139" s="101">
        <v>-5.241053278633302</v>
      </c>
      <c r="I139" s="101">
        <v>80.53894550066357</v>
      </c>
      <c r="J139" s="101" t="s">
        <v>61</v>
      </c>
      <c r="K139" s="101">
        <v>-0.7682239740935667</v>
      </c>
      <c r="L139" s="101">
        <v>-0.06413550407829906</v>
      </c>
      <c r="M139" s="101">
        <v>-0.17731046562216224</v>
      </c>
      <c r="N139" s="101">
        <v>-0.06002403461450017</v>
      </c>
      <c r="O139" s="101">
        <v>-0.03158314656801214</v>
      </c>
      <c r="P139" s="101">
        <v>-0.0018396233684762548</v>
      </c>
      <c r="Q139" s="101">
        <v>-0.003442547953711933</v>
      </c>
      <c r="R139" s="101">
        <v>-0.0009227077882801447</v>
      </c>
      <c r="S139" s="101">
        <v>-0.0004732002638026204</v>
      </c>
      <c r="T139" s="101">
        <v>-2.6886526073669503E-05</v>
      </c>
      <c r="U139" s="101">
        <v>-6.0523513315618706E-05</v>
      </c>
      <c r="V139" s="101">
        <v>-3.408504924431183E-05</v>
      </c>
      <c r="W139" s="101">
        <v>-3.1261156530262924E-05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1945</v>
      </c>
      <c r="B141" s="101">
        <v>115.84</v>
      </c>
      <c r="C141" s="101">
        <v>114.74</v>
      </c>
      <c r="D141" s="101">
        <v>9.039707676287815</v>
      </c>
      <c r="E141" s="101">
        <v>9.727209987964256</v>
      </c>
      <c r="F141" s="101">
        <v>27.307339396743796</v>
      </c>
      <c r="G141" s="101" t="s">
        <v>59</v>
      </c>
      <c r="H141" s="101">
        <v>23.536933159705768</v>
      </c>
      <c r="I141" s="101">
        <v>71.87693315970577</v>
      </c>
      <c r="J141" s="101" t="s">
        <v>73</v>
      </c>
      <c r="K141" s="101">
        <v>2.9545553525541464</v>
      </c>
      <c r="M141" s="101" t="s">
        <v>68</v>
      </c>
      <c r="N141" s="101">
        <v>1.5319526166941726</v>
      </c>
      <c r="X141" s="101">
        <v>67.5</v>
      </c>
    </row>
    <row r="142" spans="1:24" s="101" customFormat="1" ht="12.75" hidden="1">
      <c r="A142" s="101">
        <v>1947</v>
      </c>
      <c r="B142" s="101">
        <v>92.4800033569336</v>
      </c>
      <c r="C142" s="101">
        <v>99.18000030517578</v>
      </c>
      <c r="D142" s="101">
        <v>9.575657844543457</v>
      </c>
      <c r="E142" s="101">
        <v>10.046799659729004</v>
      </c>
      <c r="F142" s="101">
        <v>14.653889798608654</v>
      </c>
      <c r="G142" s="101" t="s">
        <v>56</v>
      </c>
      <c r="H142" s="101">
        <v>11.396609099798425</v>
      </c>
      <c r="I142" s="101">
        <v>36.37661245673202</v>
      </c>
      <c r="J142" s="101" t="s">
        <v>62</v>
      </c>
      <c r="K142" s="101">
        <v>1.669808887287986</v>
      </c>
      <c r="L142" s="101">
        <v>0.04709124488802467</v>
      </c>
      <c r="M142" s="101">
        <v>0.3953039053958359</v>
      </c>
      <c r="N142" s="101">
        <v>0.05695130735593982</v>
      </c>
      <c r="O142" s="101">
        <v>0.0670625014246047</v>
      </c>
      <c r="P142" s="101">
        <v>0.001351057463637592</v>
      </c>
      <c r="Q142" s="101">
        <v>0.00816300175355181</v>
      </c>
      <c r="R142" s="101">
        <v>0.0008766919485266067</v>
      </c>
      <c r="S142" s="101">
        <v>0.0008798492066891729</v>
      </c>
      <c r="T142" s="101">
        <v>1.984565270792819E-05</v>
      </c>
      <c r="U142" s="101">
        <v>0.00017853501556153292</v>
      </c>
      <c r="V142" s="101">
        <v>3.255102707641145E-05</v>
      </c>
      <c r="W142" s="101">
        <v>5.485942268080747E-05</v>
      </c>
      <c r="X142" s="101">
        <v>67.5</v>
      </c>
    </row>
    <row r="143" spans="1:24" s="101" customFormat="1" ht="12.75" hidden="1">
      <c r="A143" s="101">
        <v>1948</v>
      </c>
      <c r="B143" s="101">
        <v>142.83999633789062</v>
      </c>
      <c r="C143" s="101">
        <v>155.13999938964844</v>
      </c>
      <c r="D143" s="101">
        <v>8.543429374694824</v>
      </c>
      <c r="E143" s="101">
        <v>8.9183988571167</v>
      </c>
      <c r="F143" s="101">
        <v>20.761037985318378</v>
      </c>
      <c r="G143" s="101" t="s">
        <v>57</v>
      </c>
      <c r="H143" s="101">
        <v>-17.453948204692637</v>
      </c>
      <c r="I143" s="101">
        <v>57.886048133197995</v>
      </c>
      <c r="J143" s="101" t="s">
        <v>60</v>
      </c>
      <c r="K143" s="101">
        <v>1.5744435924003102</v>
      </c>
      <c r="L143" s="101">
        <v>-0.00025514582119637373</v>
      </c>
      <c r="M143" s="101">
        <v>-0.37420048609452705</v>
      </c>
      <c r="N143" s="101">
        <v>-0.0005882179500512556</v>
      </c>
      <c r="O143" s="101">
        <v>0.0629877363401897</v>
      </c>
      <c r="P143" s="101">
        <v>-2.949666301789361E-05</v>
      </c>
      <c r="Q143" s="101">
        <v>-0.007793597796063455</v>
      </c>
      <c r="R143" s="101">
        <v>-4.7263907247960255E-05</v>
      </c>
      <c r="S143" s="101">
        <v>0.0008041073349417078</v>
      </c>
      <c r="T143" s="101">
        <v>-2.122110401196781E-06</v>
      </c>
      <c r="U143" s="101">
        <v>-0.0001741261857529907</v>
      </c>
      <c r="V143" s="101">
        <v>-3.715939668089686E-06</v>
      </c>
      <c r="W143" s="101">
        <v>4.936906064245512E-05</v>
      </c>
      <c r="X143" s="101">
        <v>67.5</v>
      </c>
    </row>
    <row r="144" spans="1:24" s="101" customFormat="1" ht="12.75" hidden="1">
      <c r="A144" s="101">
        <v>1946</v>
      </c>
      <c r="B144" s="101">
        <v>159.5800018310547</v>
      </c>
      <c r="C144" s="101">
        <v>159.27999877929688</v>
      </c>
      <c r="D144" s="101">
        <v>9.057225227355957</v>
      </c>
      <c r="E144" s="101">
        <v>9.538444519042969</v>
      </c>
      <c r="F144" s="101">
        <v>33.88231620200721</v>
      </c>
      <c r="G144" s="101" t="s">
        <v>58</v>
      </c>
      <c r="H144" s="101">
        <v>-2.9056241559546976</v>
      </c>
      <c r="I144" s="101">
        <v>89.17437767509999</v>
      </c>
      <c r="J144" s="101" t="s">
        <v>61</v>
      </c>
      <c r="K144" s="101">
        <v>-0.5562275563252395</v>
      </c>
      <c r="L144" s="101">
        <v>-0.047090553678140544</v>
      </c>
      <c r="M144" s="101">
        <v>-0.12743301702392368</v>
      </c>
      <c r="N144" s="101">
        <v>-0.056948269589110104</v>
      </c>
      <c r="O144" s="101">
        <v>-0.02302008184311803</v>
      </c>
      <c r="P144" s="101">
        <v>-0.0013507354355763576</v>
      </c>
      <c r="Q144" s="101">
        <v>-0.002427844933615986</v>
      </c>
      <c r="R144" s="101">
        <v>-0.0008754169838899829</v>
      </c>
      <c r="S144" s="101">
        <v>-0.00035713585706914234</v>
      </c>
      <c r="T144" s="101">
        <v>-1.9731867089782202E-05</v>
      </c>
      <c r="U144" s="101">
        <v>-3.9431246704507974E-05</v>
      </c>
      <c r="V144" s="101">
        <v>-3.233823056557654E-05</v>
      </c>
      <c r="W144" s="101">
        <v>-2.392179149129683E-05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1945</v>
      </c>
      <c r="B146" s="101">
        <v>113.22</v>
      </c>
      <c r="C146" s="101">
        <v>133.12</v>
      </c>
      <c r="D146" s="101">
        <v>9.07181821586454</v>
      </c>
      <c r="E146" s="101">
        <v>9.444284948590484</v>
      </c>
      <c r="F146" s="101">
        <v>28.178715066562376</v>
      </c>
      <c r="G146" s="101" t="s">
        <v>59</v>
      </c>
      <c r="H146" s="101">
        <v>28.17985045043264</v>
      </c>
      <c r="I146" s="101">
        <v>73.89985045043264</v>
      </c>
      <c r="J146" s="101" t="s">
        <v>73</v>
      </c>
      <c r="K146" s="101">
        <v>3.293087421759176</v>
      </c>
      <c r="M146" s="101" t="s">
        <v>68</v>
      </c>
      <c r="N146" s="101">
        <v>1.7197356512722046</v>
      </c>
      <c r="X146" s="101">
        <v>67.5</v>
      </c>
    </row>
    <row r="147" spans="1:24" s="101" customFormat="1" ht="12.75" hidden="1">
      <c r="A147" s="101">
        <v>1947</v>
      </c>
      <c r="B147" s="101">
        <v>104.0999984741211</v>
      </c>
      <c r="C147" s="101">
        <v>113.5999984741211</v>
      </c>
      <c r="D147" s="101">
        <v>9.26132869720459</v>
      </c>
      <c r="E147" s="101">
        <v>9.721330642700195</v>
      </c>
      <c r="F147" s="101">
        <v>20.08601521358798</v>
      </c>
      <c r="G147" s="101" t="s">
        <v>56</v>
      </c>
      <c r="H147" s="101">
        <v>14.978736931804576</v>
      </c>
      <c r="I147" s="101">
        <v>51.57873540592567</v>
      </c>
      <c r="J147" s="101" t="s">
        <v>62</v>
      </c>
      <c r="K147" s="101">
        <v>1.759949206053958</v>
      </c>
      <c r="L147" s="101">
        <v>0.06547734629586142</v>
      </c>
      <c r="M147" s="101">
        <v>0.4166432498528471</v>
      </c>
      <c r="N147" s="101">
        <v>0.1127378725417651</v>
      </c>
      <c r="O147" s="101">
        <v>0.07068265933861105</v>
      </c>
      <c r="P147" s="101">
        <v>0.0018785385993337499</v>
      </c>
      <c r="Q147" s="101">
        <v>0.008603658946529976</v>
      </c>
      <c r="R147" s="101">
        <v>0.0017353962633137852</v>
      </c>
      <c r="S147" s="101">
        <v>0.0009273541816050378</v>
      </c>
      <c r="T147" s="101">
        <v>2.760935007694414E-05</v>
      </c>
      <c r="U147" s="101">
        <v>0.00018817778754348492</v>
      </c>
      <c r="V147" s="101">
        <v>6.441972835288031E-05</v>
      </c>
      <c r="W147" s="101">
        <v>5.782165964367569E-05</v>
      </c>
      <c r="X147" s="101">
        <v>67.5</v>
      </c>
    </row>
    <row r="148" spans="1:24" s="101" customFormat="1" ht="12.75" hidden="1">
      <c r="A148" s="101">
        <v>1948</v>
      </c>
      <c r="B148" s="101">
        <v>151.24000549316406</v>
      </c>
      <c r="C148" s="101">
        <v>160.13999938964844</v>
      </c>
      <c r="D148" s="101">
        <v>8.770045280456543</v>
      </c>
      <c r="E148" s="101">
        <v>8.79555606842041</v>
      </c>
      <c r="F148" s="101">
        <v>25.14097564545037</v>
      </c>
      <c r="G148" s="101" t="s">
        <v>57</v>
      </c>
      <c r="H148" s="101">
        <v>-15.429030638481393</v>
      </c>
      <c r="I148" s="101">
        <v>68.31097485468267</v>
      </c>
      <c r="J148" s="101" t="s">
        <v>60</v>
      </c>
      <c r="K148" s="101">
        <v>1.6752031425484626</v>
      </c>
      <c r="L148" s="101">
        <v>-0.00035458037404626495</v>
      </c>
      <c r="M148" s="101">
        <v>-0.3980073671693793</v>
      </c>
      <c r="N148" s="101">
        <v>-0.0011650952099563827</v>
      </c>
      <c r="O148" s="101">
        <v>0.06704139582195866</v>
      </c>
      <c r="P148" s="101">
        <v>-4.093576515227571E-05</v>
      </c>
      <c r="Q148" s="101">
        <v>-0.008282743743157238</v>
      </c>
      <c r="R148" s="101">
        <v>-9.363777967208143E-05</v>
      </c>
      <c r="S148" s="101">
        <v>0.0008577330209214512</v>
      </c>
      <c r="T148" s="101">
        <v>-2.9410767094280525E-06</v>
      </c>
      <c r="U148" s="101">
        <v>-0.0001846220107991474</v>
      </c>
      <c r="V148" s="101">
        <v>-7.374082173041556E-06</v>
      </c>
      <c r="W148" s="101">
        <v>5.272175953508861E-05</v>
      </c>
      <c r="X148" s="101">
        <v>67.5</v>
      </c>
    </row>
    <row r="149" spans="1:24" s="101" customFormat="1" ht="12.75" hidden="1">
      <c r="A149" s="101">
        <v>1946</v>
      </c>
      <c r="B149" s="101">
        <v>156.77999877929688</v>
      </c>
      <c r="C149" s="101">
        <v>170.27999877929688</v>
      </c>
      <c r="D149" s="101">
        <v>8.903218269348145</v>
      </c>
      <c r="E149" s="101">
        <v>9.008211135864258</v>
      </c>
      <c r="F149" s="101">
        <v>33.76802252918341</v>
      </c>
      <c r="G149" s="101" t="s">
        <v>58</v>
      </c>
      <c r="H149" s="101">
        <v>1.1202771240633354</v>
      </c>
      <c r="I149" s="101">
        <v>90.40027590336021</v>
      </c>
      <c r="J149" s="101" t="s">
        <v>61</v>
      </c>
      <c r="K149" s="101">
        <v>-0.5395513312797151</v>
      </c>
      <c r="L149" s="101">
        <v>-0.06547638620683413</v>
      </c>
      <c r="M149" s="101">
        <v>-0.12321417664717353</v>
      </c>
      <c r="N149" s="101">
        <v>-0.11273185201350597</v>
      </c>
      <c r="O149" s="101">
        <v>-0.022393962968210963</v>
      </c>
      <c r="P149" s="101">
        <v>-0.001878092524962017</v>
      </c>
      <c r="Q149" s="101">
        <v>-0.0023278967660519075</v>
      </c>
      <c r="R149" s="101">
        <v>-0.0017328681879882069</v>
      </c>
      <c r="S149" s="101">
        <v>-0.00035253346360496164</v>
      </c>
      <c r="T149" s="101">
        <v>-2.7452254542396246E-05</v>
      </c>
      <c r="U149" s="101">
        <v>-3.64086920012303E-05</v>
      </c>
      <c r="V149" s="101">
        <v>-6.399628358869069E-05</v>
      </c>
      <c r="W149" s="101">
        <v>-2.3743639052878286E-05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1945</v>
      </c>
      <c r="B151" s="101">
        <v>150.76</v>
      </c>
      <c r="C151" s="101">
        <v>141.66</v>
      </c>
      <c r="D151" s="101">
        <v>8.888064159412794</v>
      </c>
      <c r="E151" s="101">
        <v>9.335176701077783</v>
      </c>
      <c r="F151" s="101">
        <v>33.1865963623605</v>
      </c>
      <c r="G151" s="101" t="s">
        <v>59</v>
      </c>
      <c r="H151" s="101">
        <v>5.712742067582752</v>
      </c>
      <c r="I151" s="101">
        <v>88.97274206758274</v>
      </c>
      <c r="J151" s="101" t="s">
        <v>73</v>
      </c>
      <c r="K151" s="101">
        <v>1.6353802568744324</v>
      </c>
      <c r="M151" s="101" t="s">
        <v>68</v>
      </c>
      <c r="N151" s="101">
        <v>0.9228534731100257</v>
      </c>
      <c r="X151" s="101">
        <v>67.5</v>
      </c>
    </row>
    <row r="152" spans="1:24" s="101" customFormat="1" ht="12.75" hidden="1">
      <c r="A152" s="101">
        <v>1947</v>
      </c>
      <c r="B152" s="101">
        <v>104.27999877929688</v>
      </c>
      <c r="C152" s="101">
        <v>111.68000030517578</v>
      </c>
      <c r="D152" s="101">
        <v>9.84585952758789</v>
      </c>
      <c r="E152" s="101">
        <v>9.959915161132812</v>
      </c>
      <c r="F152" s="101">
        <v>22.335132475313234</v>
      </c>
      <c r="G152" s="101" t="s">
        <v>56</v>
      </c>
      <c r="H152" s="101">
        <v>17.169620636800985</v>
      </c>
      <c r="I152" s="101">
        <v>53.94961941609786</v>
      </c>
      <c r="J152" s="101" t="s">
        <v>62</v>
      </c>
      <c r="K152" s="101">
        <v>1.1721773026263205</v>
      </c>
      <c r="L152" s="101">
        <v>0.42645920170669727</v>
      </c>
      <c r="M152" s="101">
        <v>0.27749657568170844</v>
      </c>
      <c r="N152" s="101">
        <v>0.010469807334983235</v>
      </c>
      <c r="O152" s="101">
        <v>0.047077052926211824</v>
      </c>
      <c r="P152" s="101">
        <v>0.012233905432303299</v>
      </c>
      <c r="Q152" s="101">
        <v>0.00573031470473866</v>
      </c>
      <c r="R152" s="101">
        <v>0.00016123558016026051</v>
      </c>
      <c r="S152" s="101">
        <v>0.0006176546810707767</v>
      </c>
      <c r="T152" s="101">
        <v>0.00018000296776404033</v>
      </c>
      <c r="U152" s="101">
        <v>0.00012532244346362122</v>
      </c>
      <c r="V152" s="101">
        <v>5.993618361737367E-06</v>
      </c>
      <c r="W152" s="101">
        <v>3.851251152297766E-05</v>
      </c>
      <c r="X152" s="101">
        <v>67.5</v>
      </c>
    </row>
    <row r="153" spans="1:24" s="101" customFormat="1" ht="12.75" hidden="1">
      <c r="A153" s="101">
        <v>1948</v>
      </c>
      <c r="B153" s="101">
        <v>150.5</v>
      </c>
      <c r="C153" s="101">
        <v>147.60000610351562</v>
      </c>
      <c r="D153" s="101">
        <v>8.75855827331543</v>
      </c>
      <c r="E153" s="101">
        <v>8.848692893981934</v>
      </c>
      <c r="F153" s="101">
        <v>24.892650293919473</v>
      </c>
      <c r="G153" s="101" t="s">
        <v>57</v>
      </c>
      <c r="H153" s="101">
        <v>-15.277151213823018</v>
      </c>
      <c r="I153" s="101">
        <v>67.72284878617698</v>
      </c>
      <c r="J153" s="101" t="s">
        <v>60</v>
      </c>
      <c r="K153" s="101">
        <v>0.804003324783886</v>
      </c>
      <c r="L153" s="101">
        <v>-0.0023197964192154513</v>
      </c>
      <c r="M153" s="101">
        <v>-0.19261968378683625</v>
      </c>
      <c r="N153" s="101">
        <v>-0.00010765267340796994</v>
      </c>
      <c r="O153" s="101">
        <v>0.03191889168548655</v>
      </c>
      <c r="P153" s="101">
        <v>-0.000265550256731332</v>
      </c>
      <c r="Q153" s="101">
        <v>-0.004084463874302394</v>
      </c>
      <c r="R153" s="101">
        <v>-8.653022789603328E-06</v>
      </c>
      <c r="S153" s="101">
        <v>0.00038714438895541455</v>
      </c>
      <c r="T153" s="101">
        <v>-1.892221892212446E-05</v>
      </c>
      <c r="U153" s="101">
        <v>-9.600854487167106E-05</v>
      </c>
      <c r="V153" s="101">
        <v>-6.773140120385738E-07</v>
      </c>
      <c r="W153" s="101">
        <v>2.3123978316463097E-05</v>
      </c>
      <c r="X153" s="101">
        <v>67.5</v>
      </c>
    </row>
    <row r="154" spans="1:24" s="101" customFormat="1" ht="12.75" hidden="1">
      <c r="A154" s="101">
        <v>1946</v>
      </c>
      <c r="B154" s="101">
        <v>160.13999938964844</v>
      </c>
      <c r="C154" s="101">
        <v>159.33999633789062</v>
      </c>
      <c r="D154" s="101">
        <v>8.582042694091797</v>
      </c>
      <c r="E154" s="101">
        <v>9.185015678405762</v>
      </c>
      <c r="F154" s="101">
        <v>31.57818307532939</v>
      </c>
      <c r="G154" s="101" t="s">
        <v>58</v>
      </c>
      <c r="H154" s="101">
        <v>-4.926016144809665</v>
      </c>
      <c r="I154" s="101">
        <v>87.71398324483877</v>
      </c>
      <c r="J154" s="101" t="s">
        <v>61</v>
      </c>
      <c r="K154" s="101">
        <v>-0.8529819942582454</v>
      </c>
      <c r="L154" s="101">
        <v>-0.4264528921989941</v>
      </c>
      <c r="M154" s="101">
        <v>-0.19975486710699528</v>
      </c>
      <c r="N154" s="101">
        <v>-0.010469253867089903</v>
      </c>
      <c r="O154" s="101">
        <v>-0.0346039487022439</v>
      </c>
      <c r="P154" s="101">
        <v>-0.012231023063819726</v>
      </c>
      <c r="Q154" s="101">
        <v>-0.00401916178759487</v>
      </c>
      <c r="R154" s="101">
        <v>-0.00016100322203676048</v>
      </c>
      <c r="S154" s="101">
        <v>-0.0004812655474361131</v>
      </c>
      <c r="T154" s="101">
        <v>-0.00017900563688030984</v>
      </c>
      <c r="U154" s="101">
        <v>-8.054858252829072E-05</v>
      </c>
      <c r="V154" s="101">
        <v>-5.95522516746861E-06</v>
      </c>
      <c r="W154" s="101">
        <v>-3.079764878407492E-05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14.653889798608654</v>
      </c>
      <c r="G155" s="102"/>
      <c r="H155" s="102"/>
      <c r="I155" s="115"/>
      <c r="J155" s="115" t="s">
        <v>158</v>
      </c>
      <c r="K155" s="102">
        <f>AVERAGE(K153,K148,K143,K138,K133,K128)</f>
        <v>1.1906602262793482</v>
      </c>
      <c r="L155" s="102">
        <f>AVERAGE(L153,L148,L143,L138,L133,L128)</f>
        <v>-0.002346212251769614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33.88231620200721</v>
      </c>
      <c r="G156" s="102"/>
      <c r="H156" s="102"/>
      <c r="I156" s="115"/>
      <c r="J156" s="115" t="s">
        <v>159</v>
      </c>
      <c r="K156" s="102">
        <f>AVERAGE(K154,K149,K144,K139,K134,K129)</f>
        <v>-0.6853414128316175</v>
      </c>
      <c r="L156" s="102">
        <f>AVERAGE(L154,L149,L144,L139,L134,L129)</f>
        <v>-0.4314459478485628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0.7441626414245925</v>
      </c>
      <c r="L157" s="102">
        <f>ABS(L155/$H$33)</f>
        <v>0.0065172562549155955</v>
      </c>
      <c r="M157" s="115" t="s">
        <v>111</v>
      </c>
      <c r="N157" s="102">
        <f>K157+L157+L158+K158</f>
        <v>1.4097321451028244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0.3893985300179645</v>
      </c>
      <c r="L158" s="102">
        <f>ABS(L156/$H$34)</f>
        <v>0.26965371740535177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1945</v>
      </c>
      <c r="B161" s="101">
        <v>160.36</v>
      </c>
      <c r="C161" s="101">
        <v>160.36</v>
      </c>
      <c r="D161" s="101">
        <v>8.879188529619299</v>
      </c>
      <c r="E161" s="101">
        <v>9.409987075345828</v>
      </c>
      <c r="F161" s="101">
        <v>33.97425945476559</v>
      </c>
      <c r="G161" s="101" t="s">
        <v>59</v>
      </c>
      <c r="H161" s="101">
        <v>-1.6477653555318454</v>
      </c>
      <c r="I161" s="101">
        <v>91.21223464446817</v>
      </c>
      <c r="J161" s="101" t="s">
        <v>73</v>
      </c>
      <c r="K161" s="101">
        <v>1.8759413663460744</v>
      </c>
      <c r="M161" s="101" t="s">
        <v>68</v>
      </c>
      <c r="N161" s="101">
        <v>1.3774422405704327</v>
      </c>
      <c r="X161" s="101">
        <v>67.5</v>
      </c>
    </row>
    <row r="162" spans="1:24" s="101" customFormat="1" ht="12.75" hidden="1">
      <c r="A162" s="101">
        <v>1947</v>
      </c>
      <c r="B162" s="101">
        <v>93.12000274658203</v>
      </c>
      <c r="C162" s="101">
        <v>109.91999816894531</v>
      </c>
      <c r="D162" s="101">
        <v>9.837658882141113</v>
      </c>
      <c r="E162" s="101">
        <v>9.989713668823242</v>
      </c>
      <c r="F162" s="101">
        <v>23.937078802474566</v>
      </c>
      <c r="G162" s="101" t="s">
        <v>56</v>
      </c>
      <c r="H162" s="101">
        <v>32.22009717412005</v>
      </c>
      <c r="I162" s="101">
        <v>57.84009992070208</v>
      </c>
      <c r="J162" s="101" t="s">
        <v>62</v>
      </c>
      <c r="K162" s="101">
        <v>0.9472061745839467</v>
      </c>
      <c r="L162" s="101">
        <v>0.9542974257034648</v>
      </c>
      <c r="M162" s="101">
        <v>0.2242380604967256</v>
      </c>
      <c r="N162" s="101">
        <v>0.12471312483887544</v>
      </c>
      <c r="O162" s="101">
        <v>0.03804182037925939</v>
      </c>
      <c r="P162" s="101">
        <v>0.027375994926341764</v>
      </c>
      <c r="Q162" s="101">
        <v>0.004630634867139823</v>
      </c>
      <c r="R162" s="101">
        <v>0.0019197580469953604</v>
      </c>
      <c r="S162" s="101">
        <v>0.0004991584615770376</v>
      </c>
      <c r="T162" s="101">
        <v>0.00040284093644959</v>
      </c>
      <c r="U162" s="101">
        <v>0.00010128032975268418</v>
      </c>
      <c r="V162" s="101">
        <v>7.125186642696055E-05</v>
      </c>
      <c r="W162" s="101">
        <v>3.112426668710425E-05</v>
      </c>
      <c r="X162" s="101">
        <v>67.5</v>
      </c>
    </row>
    <row r="163" spans="1:24" s="101" customFormat="1" ht="12.75" hidden="1">
      <c r="A163" s="101">
        <v>1946</v>
      </c>
      <c r="B163" s="101">
        <v>127.62000274658203</v>
      </c>
      <c r="C163" s="101">
        <v>151.52000427246094</v>
      </c>
      <c r="D163" s="101">
        <v>9.2267484664917</v>
      </c>
      <c r="E163" s="101">
        <v>9.222539901733398</v>
      </c>
      <c r="F163" s="101">
        <v>20.66793935032559</v>
      </c>
      <c r="G163" s="101" t="s">
        <v>57</v>
      </c>
      <c r="H163" s="101">
        <v>-6.79535515263467</v>
      </c>
      <c r="I163" s="101">
        <v>53.324647593947354</v>
      </c>
      <c r="J163" s="101" t="s">
        <v>60</v>
      </c>
      <c r="K163" s="101">
        <v>0.19438281221695114</v>
      </c>
      <c r="L163" s="101">
        <v>-0.0051906116204224004</v>
      </c>
      <c r="M163" s="101">
        <v>-0.048508682713210696</v>
      </c>
      <c r="N163" s="101">
        <v>-0.0012891590206158576</v>
      </c>
      <c r="O163" s="101">
        <v>0.0074049398853502715</v>
      </c>
      <c r="P163" s="101">
        <v>-0.0005940019996426584</v>
      </c>
      <c r="Q163" s="101">
        <v>-0.0011199860365916161</v>
      </c>
      <c r="R163" s="101">
        <v>-0.00010365742321542516</v>
      </c>
      <c r="S163" s="101">
        <v>6.387010969460743E-05</v>
      </c>
      <c r="T163" s="101">
        <v>-4.231300388852939E-05</v>
      </c>
      <c r="U163" s="101">
        <v>-3.220026426841556E-05</v>
      </c>
      <c r="V163" s="101">
        <v>-8.179853482989812E-06</v>
      </c>
      <c r="W163" s="101">
        <v>2.949397755105378E-06</v>
      </c>
      <c r="X163" s="101">
        <v>67.5</v>
      </c>
    </row>
    <row r="164" spans="1:24" s="101" customFormat="1" ht="12.75" hidden="1">
      <c r="A164" s="101">
        <v>1948</v>
      </c>
      <c r="B164" s="101">
        <v>139.47999572753906</v>
      </c>
      <c r="C164" s="101">
        <v>157.5800018310547</v>
      </c>
      <c r="D164" s="101">
        <v>8.730704307556152</v>
      </c>
      <c r="E164" s="101">
        <v>8.828255653381348</v>
      </c>
      <c r="F164" s="101">
        <v>29.368307808232093</v>
      </c>
      <c r="G164" s="101" t="s">
        <v>58</v>
      </c>
      <c r="H164" s="101">
        <v>8.137147069927963</v>
      </c>
      <c r="I164" s="101">
        <v>80.11714279746703</v>
      </c>
      <c r="J164" s="101" t="s">
        <v>61</v>
      </c>
      <c r="K164" s="101">
        <v>-0.9270463092448962</v>
      </c>
      <c r="L164" s="101">
        <v>-0.9542833092196813</v>
      </c>
      <c r="M164" s="101">
        <v>-0.2189283341113302</v>
      </c>
      <c r="N164" s="101">
        <v>-0.12470646164532331</v>
      </c>
      <c r="O164" s="101">
        <v>-0.037314165715746396</v>
      </c>
      <c r="P164" s="101">
        <v>-0.02736954986534325</v>
      </c>
      <c r="Q164" s="101">
        <v>-0.004493151516542799</v>
      </c>
      <c r="R164" s="101">
        <v>-0.0019169575106443488</v>
      </c>
      <c r="S164" s="101">
        <v>-0.0004950553290810571</v>
      </c>
      <c r="T164" s="101">
        <v>-0.00040061256817717524</v>
      </c>
      <c r="U164" s="101">
        <v>-9.602524759591429E-05</v>
      </c>
      <c r="V164" s="101">
        <v>-7.07807775199047E-05</v>
      </c>
      <c r="W164" s="101">
        <v>-3.09842061329989E-05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1945</v>
      </c>
      <c r="B166" s="101">
        <v>129.34</v>
      </c>
      <c r="C166" s="101">
        <v>140.14</v>
      </c>
      <c r="D166" s="101">
        <v>9.22111061586741</v>
      </c>
      <c r="E166" s="101">
        <v>9.675249468884788</v>
      </c>
      <c r="F166" s="101">
        <v>28.048188552509707</v>
      </c>
      <c r="G166" s="101" t="s">
        <v>59</v>
      </c>
      <c r="H166" s="101">
        <v>10.575654585539567</v>
      </c>
      <c r="I166" s="101">
        <v>72.41565458553957</v>
      </c>
      <c r="J166" s="101" t="s">
        <v>73</v>
      </c>
      <c r="K166" s="101">
        <v>2.1230361956814794</v>
      </c>
      <c r="M166" s="101" t="s">
        <v>68</v>
      </c>
      <c r="N166" s="101">
        <v>1.3494321430938483</v>
      </c>
      <c r="X166" s="101">
        <v>67.5</v>
      </c>
    </row>
    <row r="167" spans="1:24" s="101" customFormat="1" ht="12.75" hidden="1">
      <c r="A167" s="101">
        <v>1947</v>
      </c>
      <c r="B167" s="101">
        <v>85.73999786376953</v>
      </c>
      <c r="C167" s="101">
        <v>98.44000244140625</v>
      </c>
      <c r="D167" s="101">
        <v>9.867008209228516</v>
      </c>
      <c r="E167" s="101">
        <v>10.121182441711426</v>
      </c>
      <c r="F167" s="101">
        <v>18.660563758678343</v>
      </c>
      <c r="G167" s="101" t="s">
        <v>56</v>
      </c>
      <c r="H167" s="101">
        <v>26.702174674410998</v>
      </c>
      <c r="I167" s="101">
        <v>44.94217253818053</v>
      </c>
      <c r="J167" s="101" t="s">
        <v>62</v>
      </c>
      <c r="K167" s="101">
        <v>1.2138696098960806</v>
      </c>
      <c r="L167" s="101">
        <v>0.7416890825698116</v>
      </c>
      <c r="M167" s="101">
        <v>0.2873664318936409</v>
      </c>
      <c r="N167" s="101">
        <v>0.11834749647880494</v>
      </c>
      <c r="O167" s="101">
        <v>0.04875144684593552</v>
      </c>
      <c r="P167" s="101">
        <v>0.021276931122016195</v>
      </c>
      <c r="Q167" s="101">
        <v>0.005934153010700711</v>
      </c>
      <c r="R167" s="101">
        <v>0.0018217718710174936</v>
      </c>
      <c r="S167" s="101">
        <v>0.0006396357184141203</v>
      </c>
      <c r="T167" s="101">
        <v>0.0003130713159656477</v>
      </c>
      <c r="U167" s="101">
        <v>0.00012978410775293987</v>
      </c>
      <c r="V167" s="101">
        <v>6.762268353207613E-05</v>
      </c>
      <c r="W167" s="101">
        <v>3.9879745303672445E-05</v>
      </c>
      <c r="X167" s="101">
        <v>67.5</v>
      </c>
    </row>
    <row r="168" spans="1:24" s="101" customFormat="1" ht="12.75" hidden="1">
      <c r="A168" s="101">
        <v>1946</v>
      </c>
      <c r="B168" s="101">
        <v>132.3800048828125</v>
      </c>
      <c r="C168" s="101">
        <v>151.5800018310547</v>
      </c>
      <c r="D168" s="101">
        <v>9.102477073669434</v>
      </c>
      <c r="E168" s="101">
        <v>9.227582931518555</v>
      </c>
      <c r="F168" s="101">
        <v>19.299136543217777</v>
      </c>
      <c r="G168" s="101" t="s">
        <v>57</v>
      </c>
      <c r="H168" s="101">
        <v>-14.397068079886623</v>
      </c>
      <c r="I168" s="101">
        <v>50.482936802925884</v>
      </c>
      <c r="J168" s="101" t="s">
        <v>60</v>
      </c>
      <c r="K168" s="101">
        <v>0.9576092088369014</v>
      </c>
      <c r="L168" s="101">
        <v>-0.004033813638605497</v>
      </c>
      <c r="M168" s="101">
        <v>-0.22869323272137168</v>
      </c>
      <c r="N168" s="101">
        <v>-0.00122312618165054</v>
      </c>
      <c r="O168" s="101">
        <v>0.03813402406425515</v>
      </c>
      <c r="P168" s="101">
        <v>-0.00046177495763990864</v>
      </c>
      <c r="Q168" s="101">
        <v>-0.004815156957903647</v>
      </c>
      <c r="R168" s="101">
        <v>-9.833238784824615E-05</v>
      </c>
      <c r="S168" s="101">
        <v>0.0004722590945663428</v>
      </c>
      <c r="T168" s="101">
        <v>-3.290383537353463E-05</v>
      </c>
      <c r="U168" s="101">
        <v>-0.00011098671959074072</v>
      </c>
      <c r="V168" s="101">
        <v>-7.752287305074742E-06</v>
      </c>
      <c r="W168" s="101">
        <v>2.8531969548363173E-05</v>
      </c>
      <c r="X168" s="101">
        <v>67.5</v>
      </c>
    </row>
    <row r="169" spans="1:24" s="101" customFormat="1" ht="12.75" hidden="1">
      <c r="A169" s="101">
        <v>1948</v>
      </c>
      <c r="B169" s="101">
        <v>140.25999450683594</v>
      </c>
      <c r="C169" s="101">
        <v>153.4600067138672</v>
      </c>
      <c r="D169" s="101">
        <v>8.821788787841797</v>
      </c>
      <c r="E169" s="101">
        <v>8.866950035095215</v>
      </c>
      <c r="F169" s="101">
        <v>29.691247466834028</v>
      </c>
      <c r="G169" s="101" t="s">
        <v>58</v>
      </c>
      <c r="H169" s="101">
        <v>7.404456120337429</v>
      </c>
      <c r="I169" s="101">
        <v>80.16445062717337</v>
      </c>
      <c r="J169" s="101" t="s">
        <v>61</v>
      </c>
      <c r="K169" s="101">
        <v>-0.745965168744511</v>
      </c>
      <c r="L169" s="101">
        <v>-0.7416781131668764</v>
      </c>
      <c r="M169" s="101">
        <v>-0.17400825120301358</v>
      </c>
      <c r="N169" s="101">
        <v>-0.11834117578064073</v>
      </c>
      <c r="O169" s="101">
        <v>-0.030372681446307722</v>
      </c>
      <c r="P169" s="101">
        <v>-0.021271919562172052</v>
      </c>
      <c r="Q169" s="101">
        <v>-0.0034682034867003415</v>
      </c>
      <c r="R169" s="101">
        <v>-0.0018191161292041367</v>
      </c>
      <c r="S169" s="101">
        <v>-0.0004313991189960011</v>
      </c>
      <c r="T169" s="101">
        <v>-0.000311337415833969</v>
      </c>
      <c r="U169" s="101">
        <v>-6.727453232623024E-05</v>
      </c>
      <c r="V169" s="101">
        <v>-6.717685144169007E-05</v>
      </c>
      <c r="W169" s="101">
        <v>-2.786253396906069E-05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1945</v>
      </c>
      <c r="B171" s="101">
        <v>102.14</v>
      </c>
      <c r="C171" s="101">
        <v>124.74</v>
      </c>
      <c r="D171" s="101">
        <v>9.138814750789397</v>
      </c>
      <c r="E171" s="101">
        <v>9.829639374829258</v>
      </c>
      <c r="F171" s="101">
        <v>20.737492067452603</v>
      </c>
      <c r="G171" s="101" t="s">
        <v>59</v>
      </c>
      <c r="H171" s="101">
        <v>19.321096494522507</v>
      </c>
      <c r="I171" s="101">
        <v>53.96109649452251</v>
      </c>
      <c r="J171" s="101" t="s">
        <v>73</v>
      </c>
      <c r="K171" s="101">
        <v>3.0616071831660556</v>
      </c>
      <c r="M171" s="101" t="s">
        <v>68</v>
      </c>
      <c r="N171" s="101">
        <v>1.666795520528031</v>
      </c>
      <c r="X171" s="101">
        <v>67.5</v>
      </c>
    </row>
    <row r="172" spans="1:24" s="101" customFormat="1" ht="12.75" hidden="1">
      <c r="A172" s="101">
        <v>1947</v>
      </c>
      <c r="B172" s="101">
        <v>98.68000030517578</v>
      </c>
      <c r="C172" s="101">
        <v>104.37999725341797</v>
      </c>
      <c r="D172" s="101">
        <v>9.161404609680176</v>
      </c>
      <c r="E172" s="101">
        <v>9.529644966125488</v>
      </c>
      <c r="F172" s="101">
        <v>17.624651708302906</v>
      </c>
      <c r="G172" s="101" t="s">
        <v>56</v>
      </c>
      <c r="H172" s="101">
        <v>14.56142490623396</v>
      </c>
      <c r="I172" s="101">
        <v>45.74142521140974</v>
      </c>
      <c r="J172" s="101" t="s">
        <v>62</v>
      </c>
      <c r="K172" s="101">
        <v>1.6475232069397607</v>
      </c>
      <c r="L172" s="101">
        <v>0.43197420166485484</v>
      </c>
      <c r="M172" s="101">
        <v>0.39002826007483143</v>
      </c>
      <c r="N172" s="101">
        <v>0.06286793036507245</v>
      </c>
      <c r="O172" s="101">
        <v>0.06616753909341386</v>
      </c>
      <c r="P172" s="101">
        <v>0.012392127093843162</v>
      </c>
      <c r="Q172" s="101">
        <v>0.008054055438261576</v>
      </c>
      <c r="R172" s="101">
        <v>0.0009677777086142681</v>
      </c>
      <c r="S172" s="101">
        <v>0.0008681026935884187</v>
      </c>
      <c r="T172" s="101">
        <v>0.00018230793251535667</v>
      </c>
      <c r="U172" s="101">
        <v>0.0001761419854013488</v>
      </c>
      <c r="V172" s="101">
        <v>3.5935656361404715E-05</v>
      </c>
      <c r="W172" s="101">
        <v>5.412468602048388E-05</v>
      </c>
      <c r="X172" s="101">
        <v>67.5</v>
      </c>
    </row>
    <row r="173" spans="1:24" s="101" customFormat="1" ht="12.75" hidden="1">
      <c r="A173" s="101">
        <v>1946</v>
      </c>
      <c r="B173" s="101">
        <v>153.27999877929688</v>
      </c>
      <c r="C173" s="101">
        <v>151.47999572753906</v>
      </c>
      <c r="D173" s="101">
        <v>8.9088134765625</v>
      </c>
      <c r="E173" s="101">
        <v>9.262534141540527</v>
      </c>
      <c r="F173" s="101">
        <v>23.722384253636154</v>
      </c>
      <c r="G173" s="101" t="s">
        <v>57</v>
      </c>
      <c r="H173" s="101">
        <v>-22.322077825588366</v>
      </c>
      <c r="I173" s="101">
        <v>63.4579209537085</v>
      </c>
      <c r="J173" s="101" t="s">
        <v>60</v>
      </c>
      <c r="K173" s="101">
        <v>1.6001708334105373</v>
      </c>
      <c r="L173" s="101">
        <v>-0.002349265014635805</v>
      </c>
      <c r="M173" s="101">
        <v>-0.37984925889773974</v>
      </c>
      <c r="N173" s="101">
        <v>-0.000649290168799622</v>
      </c>
      <c r="O173" s="101">
        <v>0.06409209096764468</v>
      </c>
      <c r="P173" s="101">
        <v>-0.0002691083132507853</v>
      </c>
      <c r="Q173" s="101">
        <v>-0.007889122394359032</v>
      </c>
      <c r="R173" s="101">
        <v>-5.218473456198261E-05</v>
      </c>
      <c r="S173" s="101">
        <v>0.0008243819153896177</v>
      </c>
      <c r="T173" s="101">
        <v>-1.918587177815515E-05</v>
      </c>
      <c r="U173" s="101">
        <v>-0.0001748024044376636</v>
      </c>
      <c r="V173" s="101">
        <v>-4.104402097945172E-06</v>
      </c>
      <c r="W173" s="101">
        <v>5.080617624130945E-05</v>
      </c>
      <c r="X173" s="101">
        <v>67.5</v>
      </c>
    </row>
    <row r="174" spans="1:24" s="101" customFormat="1" ht="12.75" hidden="1">
      <c r="A174" s="101">
        <v>1948</v>
      </c>
      <c r="B174" s="101">
        <v>148.27999877929688</v>
      </c>
      <c r="C174" s="101">
        <v>141.17999267578125</v>
      </c>
      <c r="D174" s="101">
        <v>8.625638961791992</v>
      </c>
      <c r="E174" s="101">
        <v>9.086830139160156</v>
      </c>
      <c r="F174" s="101">
        <v>30.883215504458835</v>
      </c>
      <c r="G174" s="101" t="s">
        <v>58</v>
      </c>
      <c r="H174" s="101">
        <v>4.5275527112431035</v>
      </c>
      <c r="I174" s="101">
        <v>85.30755149053998</v>
      </c>
      <c r="J174" s="101" t="s">
        <v>61</v>
      </c>
      <c r="K174" s="101">
        <v>-0.3921556085373507</v>
      </c>
      <c r="L174" s="101">
        <v>-0.4319678134512798</v>
      </c>
      <c r="M174" s="101">
        <v>-0.0885244834598782</v>
      </c>
      <c r="N174" s="101">
        <v>-0.06286457739191681</v>
      </c>
      <c r="O174" s="101">
        <v>-0.01644223540378897</v>
      </c>
      <c r="P174" s="101">
        <v>-0.012389204761634263</v>
      </c>
      <c r="Q174" s="101">
        <v>-0.0016215908390878615</v>
      </c>
      <c r="R174" s="101">
        <v>-0.0009663697257102888</v>
      </c>
      <c r="S174" s="101">
        <v>-0.00027202342581846375</v>
      </c>
      <c r="T174" s="101">
        <v>-0.00018129557242838566</v>
      </c>
      <c r="U174" s="101">
        <v>-2.168221446117692E-05</v>
      </c>
      <c r="V174" s="101">
        <v>-3.570049413584286E-05</v>
      </c>
      <c r="W174" s="101">
        <v>-1.866049550663021E-05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1945</v>
      </c>
      <c r="B176" s="101">
        <v>115.84</v>
      </c>
      <c r="C176" s="101">
        <v>114.74</v>
      </c>
      <c r="D176" s="101">
        <v>9.039707676287815</v>
      </c>
      <c r="E176" s="101">
        <v>9.727209987964256</v>
      </c>
      <c r="F176" s="101">
        <v>25.634821643027895</v>
      </c>
      <c r="G176" s="101" t="s">
        <v>59</v>
      </c>
      <c r="H176" s="101">
        <v>19.134620468393408</v>
      </c>
      <c r="I176" s="101">
        <v>67.47462046839341</v>
      </c>
      <c r="J176" s="101" t="s">
        <v>73</v>
      </c>
      <c r="K176" s="101">
        <v>3.7164376039329605</v>
      </c>
      <c r="M176" s="101" t="s">
        <v>68</v>
      </c>
      <c r="N176" s="101">
        <v>2.0924806288271003</v>
      </c>
      <c r="X176" s="101">
        <v>67.5</v>
      </c>
    </row>
    <row r="177" spans="1:24" s="101" customFormat="1" ht="12.75" hidden="1">
      <c r="A177" s="101">
        <v>1947</v>
      </c>
      <c r="B177" s="101">
        <v>92.4800033569336</v>
      </c>
      <c r="C177" s="101">
        <v>99.18000030517578</v>
      </c>
      <c r="D177" s="101">
        <v>9.575657844543457</v>
      </c>
      <c r="E177" s="101">
        <v>10.046799659729004</v>
      </c>
      <c r="F177" s="101">
        <v>14.653889798608654</v>
      </c>
      <c r="G177" s="101" t="s">
        <v>56</v>
      </c>
      <c r="H177" s="101">
        <v>11.396609099798425</v>
      </c>
      <c r="I177" s="101">
        <v>36.37661245673202</v>
      </c>
      <c r="J177" s="101" t="s">
        <v>62</v>
      </c>
      <c r="K177" s="101">
        <v>1.7720286407887107</v>
      </c>
      <c r="L177" s="101">
        <v>0.6251367846555023</v>
      </c>
      <c r="M177" s="101">
        <v>0.41950366616089346</v>
      </c>
      <c r="N177" s="101">
        <v>0.06410390361624264</v>
      </c>
      <c r="O177" s="101">
        <v>0.0711678450678873</v>
      </c>
      <c r="P177" s="101">
        <v>0.01793331249101724</v>
      </c>
      <c r="Q177" s="101">
        <v>0.00866271275875941</v>
      </c>
      <c r="R177" s="101">
        <v>0.000986796951493761</v>
      </c>
      <c r="S177" s="101">
        <v>0.0009336954151422617</v>
      </c>
      <c r="T177" s="101">
        <v>0.0002638343897119619</v>
      </c>
      <c r="U177" s="101">
        <v>0.00018944730569707524</v>
      </c>
      <c r="V177" s="101">
        <v>3.664662313738575E-05</v>
      </c>
      <c r="W177" s="101">
        <v>5.821290786115304E-05</v>
      </c>
      <c r="X177" s="101">
        <v>67.5</v>
      </c>
    </row>
    <row r="178" spans="1:24" s="101" customFormat="1" ht="12.75" hidden="1">
      <c r="A178" s="101">
        <v>1946</v>
      </c>
      <c r="B178" s="101">
        <v>159.5800018310547</v>
      </c>
      <c r="C178" s="101">
        <v>159.27999877929688</v>
      </c>
      <c r="D178" s="101">
        <v>9.057225227355957</v>
      </c>
      <c r="E178" s="101">
        <v>9.538444519042969</v>
      </c>
      <c r="F178" s="101">
        <v>24.759290932571087</v>
      </c>
      <c r="G178" s="101" t="s">
        <v>57</v>
      </c>
      <c r="H178" s="101">
        <v>-26.916382336293722</v>
      </c>
      <c r="I178" s="101">
        <v>65.16361949476097</v>
      </c>
      <c r="J178" s="101" t="s">
        <v>60</v>
      </c>
      <c r="K178" s="101">
        <v>1.7714137740588407</v>
      </c>
      <c r="L178" s="101">
        <v>-0.00340036106759465</v>
      </c>
      <c r="M178" s="101">
        <v>-0.4192053616641519</v>
      </c>
      <c r="N178" s="101">
        <v>-0.000662013106240315</v>
      </c>
      <c r="O178" s="101">
        <v>0.07115923661233146</v>
      </c>
      <c r="P178" s="101">
        <v>-0.0003894082029361478</v>
      </c>
      <c r="Q178" s="101">
        <v>-0.008645000371376825</v>
      </c>
      <c r="R178" s="101">
        <v>-5.321177298106724E-05</v>
      </c>
      <c r="S178" s="101">
        <v>0.0009324314064435109</v>
      </c>
      <c r="T178" s="101">
        <v>-2.7753528036616073E-05</v>
      </c>
      <c r="U178" s="101">
        <v>-0.00018750488659598685</v>
      </c>
      <c r="V178" s="101">
        <v>-4.183674284137516E-06</v>
      </c>
      <c r="W178" s="101">
        <v>5.8001349791481325E-05</v>
      </c>
      <c r="X178" s="101">
        <v>67.5</v>
      </c>
    </row>
    <row r="179" spans="1:24" s="101" customFormat="1" ht="12.75" hidden="1">
      <c r="A179" s="101">
        <v>1948</v>
      </c>
      <c r="B179" s="101">
        <v>142.83999633789062</v>
      </c>
      <c r="C179" s="101">
        <v>155.13999938964844</v>
      </c>
      <c r="D179" s="101">
        <v>8.543429374694824</v>
      </c>
      <c r="E179" s="101">
        <v>8.9183988571167</v>
      </c>
      <c r="F179" s="101">
        <v>31.60793350822512</v>
      </c>
      <c r="G179" s="101" t="s">
        <v>58</v>
      </c>
      <c r="H179" s="101">
        <v>12.789429644660146</v>
      </c>
      <c r="I179" s="101">
        <v>88.12942598255077</v>
      </c>
      <c r="J179" s="101" t="s">
        <v>61</v>
      </c>
      <c r="K179" s="101">
        <v>0.046677027005800814</v>
      </c>
      <c r="L179" s="101">
        <v>-0.6251275366467468</v>
      </c>
      <c r="M179" s="101">
        <v>0.015817416807366102</v>
      </c>
      <c r="N179" s="101">
        <v>-0.06410048515797437</v>
      </c>
      <c r="O179" s="101">
        <v>0.0011068949168894253</v>
      </c>
      <c r="P179" s="101">
        <v>-0.017929084141471395</v>
      </c>
      <c r="Q179" s="101">
        <v>0.0005536794376420743</v>
      </c>
      <c r="R179" s="101">
        <v>-0.0009853612183831834</v>
      </c>
      <c r="S179" s="101">
        <v>-4.856748434350705E-05</v>
      </c>
      <c r="T179" s="101">
        <v>-0.00026237059072274876</v>
      </c>
      <c r="U179" s="101">
        <v>2.7059178452184812E-05</v>
      </c>
      <c r="V179" s="101">
        <v>-3.6407030321873585E-05</v>
      </c>
      <c r="W179" s="101">
        <v>-4.958433625382364E-06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1945</v>
      </c>
      <c r="B181" s="101">
        <v>113.22</v>
      </c>
      <c r="C181" s="101">
        <v>133.12</v>
      </c>
      <c r="D181" s="101">
        <v>9.07181821586454</v>
      </c>
      <c r="E181" s="101">
        <v>9.444284948590484</v>
      </c>
      <c r="F181" s="101">
        <v>25.94514437501703</v>
      </c>
      <c r="G181" s="101" t="s">
        <v>59</v>
      </c>
      <c r="H181" s="101">
        <v>22.322218557503078</v>
      </c>
      <c r="I181" s="101">
        <v>68.04221855750308</v>
      </c>
      <c r="J181" s="101" t="s">
        <v>73</v>
      </c>
      <c r="K181" s="101">
        <v>2.840302518758866</v>
      </c>
      <c r="M181" s="101" t="s">
        <v>68</v>
      </c>
      <c r="N181" s="101">
        <v>1.563135716369501</v>
      </c>
      <c r="X181" s="101">
        <v>67.5</v>
      </c>
    </row>
    <row r="182" spans="1:24" s="101" customFormat="1" ht="12.75" hidden="1">
      <c r="A182" s="101">
        <v>1947</v>
      </c>
      <c r="B182" s="101">
        <v>104.0999984741211</v>
      </c>
      <c r="C182" s="101">
        <v>113.5999984741211</v>
      </c>
      <c r="D182" s="101">
        <v>9.26132869720459</v>
      </c>
      <c r="E182" s="101">
        <v>9.721330642700195</v>
      </c>
      <c r="F182" s="101">
        <v>20.08601521358798</v>
      </c>
      <c r="G182" s="101" t="s">
        <v>56</v>
      </c>
      <c r="H182" s="101">
        <v>14.978736931804576</v>
      </c>
      <c r="I182" s="101">
        <v>51.57873540592567</v>
      </c>
      <c r="J182" s="101" t="s">
        <v>62</v>
      </c>
      <c r="K182" s="101">
        <v>1.5806997648839736</v>
      </c>
      <c r="L182" s="101">
        <v>0.42912017131146285</v>
      </c>
      <c r="M182" s="101">
        <v>0.3742087607875065</v>
      </c>
      <c r="N182" s="101">
        <v>0.11519162144338306</v>
      </c>
      <c r="O182" s="101">
        <v>0.06348372375451206</v>
      </c>
      <c r="P182" s="101">
        <v>0.012310265581583161</v>
      </c>
      <c r="Q182" s="101">
        <v>0.007727371998309289</v>
      </c>
      <c r="R182" s="101">
        <v>0.0017731662061130089</v>
      </c>
      <c r="S182" s="101">
        <v>0.000832898470416333</v>
      </c>
      <c r="T182" s="101">
        <v>0.0001811066842155803</v>
      </c>
      <c r="U182" s="101">
        <v>0.00016900108109866763</v>
      </c>
      <c r="V182" s="101">
        <v>6.582480971542646E-05</v>
      </c>
      <c r="W182" s="101">
        <v>5.193046466129232E-05</v>
      </c>
      <c r="X182" s="101">
        <v>67.5</v>
      </c>
    </row>
    <row r="183" spans="1:24" s="101" customFormat="1" ht="12.75" hidden="1">
      <c r="A183" s="101">
        <v>1946</v>
      </c>
      <c r="B183" s="101">
        <v>156.77999877929688</v>
      </c>
      <c r="C183" s="101">
        <v>170.27999877929688</v>
      </c>
      <c r="D183" s="101">
        <v>8.903218269348145</v>
      </c>
      <c r="E183" s="101">
        <v>9.008211135864258</v>
      </c>
      <c r="F183" s="101">
        <v>26.418405410829624</v>
      </c>
      <c r="G183" s="101" t="s">
        <v>57</v>
      </c>
      <c r="H183" s="101">
        <v>-18.555361705810085</v>
      </c>
      <c r="I183" s="101">
        <v>70.72463707348679</v>
      </c>
      <c r="J183" s="101" t="s">
        <v>60</v>
      </c>
      <c r="K183" s="101">
        <v>1.5715907729139909</v>
      </c>
      <c r="L183" s="101">
        <v>-0.0023332637084879327</v>
      </c>
      <c r="M183" s="101">
        <v>-0.3724843836352199</v>
      </c>
      <c r="N183" s="101">
        <v>-0.0011904514997351098</v>
      </c>
      <c r="O183" s="101">
        <v>0.06304079180102748</v>
      </c>
      <c r="P183" s="101">
        <v>-0.0002673187348285836</v>
      </c>
      <c r="Q183" s="101">
        <v>-0.007708555124778294</v>
      </c>
      <c r="R183" s="101">
        <v>-9.568915619250748E-05</v>
      </c>
      <c r="S183" s="101">
        <v>0.0008185647246568097</v>
      </c>
      <c r="T183" s="101">
        <v>-1.9060640045954588E-05</v>
      </c>
      <c r="U183" s="101">
        <v>-0.00016899344910572628</v>
      </c>
      <c r="V183" s="101">
        <v>-7.5370024571824584E-06</v>
      </c>
      <c r="W183" s="101">
        <v>5.069025793846493E-05</v>
      </c>
      <c r="X183" s="101">
        <v>67.5</v>
      </c>
    </row>
    <row r="184" spans="1:24" s="101" customFormat="1" ht="12.75" hidden="1">
      <c r="A184" s="101">
        <v>1948</v>
      </c>
      <c r="B184" s="101">
        <v>151.24000549316406</v>
      </c>
      <c r="C184" s="101">
        <v>160.13999938964844</v>
      </c>
      <c r="D184" s="101">
        <v>8.770045280456543</v>
      </c>
      <c r="E184" s="101">
        <v>8.79555606842041</v>
      </c>
      <c r="F184" s="101">
        <v>34.76924861300778</v>
      </c>
      <c r="G184" s="101" t="s">
        <v>58</v>
      </c>
      <c r="H184" s="101">
        <v>10.732114491932762</v>
      </c>
      <c r="I184" s="101">
        <v>94.47211998509682</v>
      </c>
      <c r="J184" s="101" t="s">
        <v>61</v>
      </c>
      <c r="K184" s="101">
        <v>-0.1694526163735868</v>
      </c>
      <c r="L184" s="101">
        <v>-0.4291138279138134</v>
      </c>
      <c r="M184" s="101">
        <v>-0.03588287332435298</v>
      </c>
      <c r="N184" s="101">
        <v>-0.11518546989956002</v>
      </c>
      <c r="O184" s="101">
        <v>-0.007486103849046243</v>
      </c>
      <c r="P184" s="101">
        <v>-0.012307362811874875</v>
      </c>
      <c r="Q184" s="101">
        <v>-0.0005389395963452544</v>
      </c>
      <c r="R184" s="101">
        <v>-0.0017705823843832762</v>
      </c>
      <c r="S184" s="101">
        <v>-0.00015385595071165903</v>
      </c>
      <c r="T184" s="101">
        <v>-0.00018010086915004177</v>
      </c>
      <c r="U184" s="101">
        <v>1.6061045634511182E-06</v>
      </c>
      <c r="V184" s="101">
        <v>-6.539188916090839E-05</v>
      </c>
      <c r="W184" s="101">
        <v>-1.1281440957148306E-05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1945</v>
      </c>
      <c r="B186" s="101">
        <v>150.76</v>
      </c>
      <c r="C186" s="101">
        <v>141.66</v>
      </c>
      <c r="D186" s="101">
        <v>8.888064159412794</v>
      </c>
      <c r="E186" s="101">
        <v>9.335176701077783</v>
      </c>
      <c r="F186" s="101">
        <v>30.40081631392952</v>
      </c>
      <c r="G186" s="101" t="s">
        <v>59</v>
      </c>
      <c r="H186" s="101">
        <v>-1.7558903585850203</v>
      </c>
      <c r="I186" s="101">
        <v>81.50410964141497</v>
      </c>
      <c r="J186" s="101" t="s">
        <v>73</v>
      </c>
      <c r="K186" s="101">
        <v>1.4056424945108112</v>
      </c>
      <c r="M186" s="101" t="s">
        <v>68</v>
      </c>
      <c r="N186" s="101">
        <v>1.0492606448950876</v>
      </c>
      <c r="X186" s="101">
        <v>67.5</v>
      </c>
    </row>
    <row r="187" spans="1:24" s="101" customFormat="1" ht="12.75" hidden="1">
      <c r="A187" s="101">
        <v>1947</v>
      </c>
      <c r="B187" s="101">
        <v>104.27999877929688</v>
      </c>
      <c r="C187" s="101">
        <v>111.68000030517578</v>
      </c>
      <c r="D187" s="101">
        <v>9.84585952758789</v>
      </c>
      <c r="E187" s="101">
        <v>9.959915161132812</v>
      </c>
      <c r="F187" s="101">
        <v>22.335132475313234</v>
      </c>
      <c r="G187" s="101" t="s">
        <v>56</v>
      </c>
      <c r="H187" s="101">
        <v>17.169620636800985</v>
      </c>
      <c r="I187" s="101">
        <v>53.94961941609786</v>
      </c>
      <c r="J187" s="101" t="s">
        <v>62</v>
      </c>
      <c r="K187" s="101">
        <v>0.7828377487311972</v>
      </c>
      <c r="L187" s="101">
        <v>0.8698932831799004</v>
      </c>
      <c r="M187" s="101">
        <v>0.18532600807652225</v>
      </c>
      <c r="N187" s="101">
        <v>0.011012568205787467</v>
      </c>
      <c r="O187" s="101">
        <v>0.03144050284881117</v>
      </c>
      <c r="P187" s="101">
        <v>0.02495458254072383</v>
      </c>
      <c r="Q187" s="101">
        <v>0.0038269796781750607</v>
      </c>
      <c r="R187" s="101">
        <v>0.0001695907016975894</v>
      </c>
      <c r="S187" s="101">
        <v>0.0004124967985233506</v>
      </c>
      <c r="T187" s="101">
        <v>0.0003671813023927761</v>
      </c>
      <c r="U187" s="101">
        <v>8.367928155373672E-05</v>
      </c>
      <c r="V187" s="101">
        <v>6.307644714634152E-06</v>
      </c>
      <c r="W187" s="101">
        <v>2.5716773139682052E-05</v>
      </c>
      <c r="X187" s="101">
        <v>67.5</v>
      </c>
    </row>
    <row r="188" spans="1:24" s="101" customFormat="1" ht="12.75" hidden="1">
      <c r="A188" s="101">
        <v>1946</v>
      </c>
      <c r="B188" s="101">
        <v>160.13999938964844</v>
      </c>
      <c r="C188" s="101">
        <v>159.33999633789062</v>
      </c>
      <c r="D188" s="101">
        <v>8.582042694091797</v>
      </c>
      <c r="E188" s="101">
        <v>9.185015678405762</v>
      </c>
      <c r="F188" s="101">
        <v>26.483584269800605</v>
      </c>
      <c r="G188" s="101" t="s">
        <v>57</v>
      </c>
      <c r="H188" s="101">
        <v>-19.077164524731657</v>
      </c>
      <c r="I188" s="101">
        <v>73.56283486491678</v>
      </c>
      <c r="J188" s="101" t="s">
        <v>60</v>
      </c>
      <c r="K188" s="101">
        <v>0.6646087144391697</v>
      </c>
      <c r="L188" s="101">
        <v>-0.004732670663611326</v>
      </c>
      <c r="M188" s="101">
        <v>-0.15844010363364328</v>
      </c>
      <c r="N188" s="101">
        <v>-0.00011324523005087923</v>
      </c>
      <c r="O188" s="101">
        <v>0.026511292306864456</v>
      </c>
      <c r="P188" s="101">
        <v>-0.000541604992487573</v>
      </c>
      <c r="Q188" s="101">
        <v>-0.0033227544272279967</v>
      </c>
      <c r="R188" s="101">
        <v>-9.118618439505054E-06</v>
      </c>
      <c r="S188" s="101">
        <v>0.0003320324546293794</v>
      </c>
      <c r="T188" s="101">
        <v>-3.857840139127506E-05</v>
      </c>
      <c r="U188" s="101">
        <v>-7.571487676561989E-05</v>
      </c>
      <c r="V188" s="101">
        <v>-7.154759997057675E-07</v>
      </c>
      <c r="W188" s="101">
        <v>2.017671542939328E-05</v>
      </c>
      <c r="X188" s="101">
        <v>67.5</v>
      </c>
    </row>
    <row r="189" spans="1:24" s="101" customFormat="1" ht="12.75" hidden="1">
      <c r="A189" s="101">
        <v>1948</v>
      </c>
      <c r="B189" s="101">
        <v>150.5</v>
      </c>
      <c r="C189" s="101">
        <v>147.60000610351562</v>
      </c>
      <c r="D189" s="101">
        <v>8.75855827331543</v>
      </c>
      <c r="E189" s="101">
        <v>8.848692893981934</v>
      </c>
      <c r="F189" s="101">
        <v>32.89039011197419</v>
      </c>
      <c r="G189" s="101" t="s">
        <v>58</v>
      </c>
      <c r="H189" s="101">
        <v>6.481469018816895</v>
      </c>
      <c r="I189" s="101">
        <v>89.4814690188169</v>
      </c>
      <c r="J189" s="101" t="s">
        <v>61</v>
      </c>
      <c r="K189" s="101">
        <v>-0.41367885796840426</v>
      </c>
      <c r="L189" s="101">
        <v>-0.8698804089930386</v>
      </c>
      <c r="M189" s="101">
        <v>-0.09613772844278967</v>
      </c>
      <c r="N189" s="101">
        <v>-0.011011985924663712</v>
      </c>
      <c r="O189" s="101">
        <v>-0.016901378630339386</v>
      </c>
      <c r="P189" s="101">
        <v>-0.024948704451612534</v>
      </c>
      <c r="Q189" s="101">
        <v>-0.001898703893054849</v>
      </c>
      <c r="R189" s="101">
        <v>-0.00016934537755733243</v>
      </c>
      <c r="S189" s="101">
        <v>-0.0002447612262283444</v>
      </c>
      <c r="T189" s="101">
        <v>-0.0003651490322771634</v>
      </c>
      <c r="U189" s="101">
        <v>-3.562975719418441E-05</v>
      </c>
      <c r="V189" s="101">
        <v>-6.266935131298009E-06</v>
      </c>
      <c r="W189" s="101">
        <v>-1.5945299470350357E-05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14.653889798608654</v>
      </c>
      <c r="G190" s="102"/>
      <c r="H190" s="102"/>
      <c r="I190" s="115"/>
      <c r="J190" s="115" t="s">
        <v>158</v>
      </c>
      <c r="K190" s="102">
        <f>AVERAGE(K188,K183,K178,K173,K168,K163)</f>
        <v>1.1266293526460653</v>
      </c>
      <c r="L190" s="102">
        <f>AVERAGE(L188,L183,L178,L173,L168,L163)</f>
        <v>-0.0036733309522262677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34.76924861300778</v>
      </c>
      <c r="G191" s="102"/>
      <c r="H191" s="102"/>
      <c r="I191" s="115"/>
      <c r="J191" s="115" t="s">
        <v>159</v>
      </c>
      <c r="K191" s="102">
        <f>AVERAGE(K189,K184,K179,K174,K169,K164)</f>
        <v>-0.43360358897715806</v>
      </c>
      <c r="L191" s="102">
        <f>AVERAGE(L189,L184,L179,L174,L169,L164)</f>
        <v>-0.6753418348985728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0.7041433454037908</v>
      </c>
      <c r="L192" s="102">
        <f>ABS(L190/$H$33)</f>
        <v>0.01020369708951741</v>
      </c>
      <c r="M192" s="115" t="s">
        <v>111</v>
      </c>
      <c r="N192" s="102">
        <f>K192+L192+L193+K193</f>
        <v>1.3828013648601196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0.24636567555520344</v>
      </c>
      <c r="L193" s="102">
        <f>ABS(L191/$H$34)</f>
        <v>0.42208864681160796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1945</v>
      </c>
      <c r="B196" s="116">
        <v>160.36</v>
      </c>
      <c r="C196" s="116">
        <v>160.36</v>
      </c>
      <c r="D196" s="116">
        <v>8.879188529619299</v>
      </c>
      <c r="E196" s="116">
        <v>9.409987075345828</v>
      </c>
      <c r="F196" s="116">
        <v>26.703583046174295</v>
      </c>
      <c r="G196" s="116" t="s">
        <v>59</v>
      </c>
      <c r="H196" s="116">
        <v>-21.167679939318433</v>
      </c>
      <c r="I196" s="116">
        <v>71.69232006068158</v>
      </c>
      <c r="J196" s="116" t="s">
        <v>73</v>
      </c>
      <c r="K196" s="116">
        <v>2.921799246565401</v>
      </c>
      <c r="M196" s="116" t="s">
        <v>68</v>
      </c>
      <c r="N196" s="116">
        <v>2.101045494707013</v>
      </c>
      <c r="X196" s="116">
        <v>67.5</v>
      </c>
    </row>
    <row r="197" spans="1:24" s="116" customFormat="1" ht="12.75">
      <c r="A197" s="116">
        <v>1946</v>
      </c>
      <c r="B197" s="116">
        <v>127.62000274658203</v>
      </c>
      <c r="C197" s="116">
        <v>151.52000427246094</v>
      </c>
      <c r="D197" s="116">
        <v>9.2267484664917</v>
      </c>
      <c r="E197" s="116">
        <v>9.222539901733398</v>
      </c>
      <c r="F197" s="116">
        <v>29.91764649994917</v>
      </c>
      <c r="G197" s="116" t="s">
        <v>56</v>
      </c>
      <c r="H197" s="116">
        <v>17.06949976784982</v>
      </c>
      <c r="I197" s="116">
        <v>77.18950251443185</v>
      </c>
      <c r="J197" s="116" t="s">
        <v>62</v>
      </c>
      <c r="K197" s="116">
        <v>1.2172952023169703</v>
      </c>
      <c r="L197" s="116">
        <v>1.1561670049572308</v>
      </c>
      <c r="M197" s="116">
        <v>0.28817783375467304</v>
      </c>
      <c r="N197" s="116">
        <v>0.12920087781502632</v>
      </c>
      <c r="O197" s="116">
        <v>0.048888497040668305</v>
      </c>
      <c r="P197" s="116">
        <v>0.0331668009021012</v>
      </c>
      <c r="Q197" s="116">
        <v>0.00595083006049647</v>
      </c>
      <c r="R197" s="116">
        <v>0.0019887562847484223</v>
      </c>
      <c r="S197" s="116">
        <v>0.0006413843398643611</v>
      </c>
      <c r="T197" s="116">
        <v>0.0004880739502756841</v>
      </c>
      <c r="U197" s="116">
        <v>0.00013016233036043738</v>
      </c>
      <c r="V197" s="116">
        <v>7.380424678619303E-05</v>
      </c>
      <c r="W197" s="116">
        <v>3.999636939467342E-05</v>
      </c>
      <c r="X197" s="116">
        <v>67.5</v>
      </c>
    </row>
    <row r="198" spans="1:24" s="116" customFormat="1" ht="12.75">
      <c r="A198" s="116">
        <v>1948</v>
      </c>
      <c r="B198" s="116">
        <v>139.47999572753906</v>
      </c>
      <c r="C198" s="116">
        <v>157.5800018310547</v>
      </c>
      <c r="D198" s="116">
        <v>8.730704307556152</v>
      </c>
      <c r="E198" s="116">
        <v>8.828255653381348</v>
      </c>
      <c r="F198" s="116">
        <v>29.368307808232093</v>
      </c>
      <c r="G198" s="116" t="s">
        <v>57</v>
      </c>
      <c r="H198" s="116">
        <v>8.137147069927963</v>
      </c>
      <c r="I198" s="116">
        <v>80.11714279746703</v>
      </c>
      <c r="J198" s="116" t="s">
        <v>60</v>
      </c>
      <c r="K198" s="116">
        <v>-1.1253271493164085</v>
      </c>
      <c r="L198" s="116">
        <v>-0.006289641077187729</v>
      </c>
      <c r="M198" s="116">
        <v>0.2676377574575725</v>
      </c>
      <c r="N198" s="116">
        <v>-0.001336275686213879</v>
      </c>
      <c r="O198" s="116">
        <v>-0.04499111433768079</v>
      </c>
      <c r="P198" s="116">
        <v>-0.0007195520214536784</v>
      </c>
      <c r="Q198" s="116">
        <v>0.005582705392142688</v>
      </c>
      <c r="R198" s="116">
        <v>-0.00010747323685395005</v>
      </c>
      <c r="S198" s="116">
        <v>-0.0005719806824962282</v>
      </c>
      <c r="T198" s="116">
        <v>-5.123637957271677E-05</v>
      </c>
      <c r="U198" s="116">
        <v>0.00012529742303573938</v>
      </c>
      <c r="V198" s="116">
        <v>-8.491339894043389E-06</v>
      </c>
      <c r="W198" s="116">
        <v>-3.5046909672090045E-05</v>
      </c>
      <c r="X198" s="116">
        <v>67.5</v>
      </c>
    </row>
    <row r="199" spans="1:24" s="116" customFormat="1" ht="12.75">
      <c r="A199" s="116">
        <v>1947</v>
      </c>
      <c r="B199" s="116">
        <v>93.12000274658203</v>
      </c>
      <c r="C199" s="116">
        <v>109.91999816894531</v>
      </c>
      <c r="D199" s="116">
        <v>9.837658882141113</v>
      </c>
      <c r="E199" s="116">
        <v>9.989713668823242</v>
      </c>
      <c r="F199" s="116">
        <v>22.614181987800674</v>
      </c>
      <c r="G199" s="116" t="s">
        <v>58</v>
      </c>
      <c r="H199" s="116">
        <v>29.02352984955553</v>
      </c>
      <c r="I199" s="116">
        <v>54.64353259613756</v>
      </c>
      <c r="J199" s="116" t="s">
        <v>61</v>
      </c>
      <c r="K199" s="116">
        <v>0.46416205854778697</v>
      </c>
      <c r="L199" s="116">
        <v>-1.156149896755128</v>
      </c>
      <c r="M199" s="116">
        <v>0.10684799787837657</v>
      </c>
      <c r="N199" s="116">
        <v>-0.12919396733386507</v>
      </c>
      <c r="O199" s="116">
        <v>0.019128114741112555</v>
      </c>
      <c r="P199" s="116">
        <v>-0.03315899466160039</v>
      </c>
      <c r="Q199" s="116">
        <v>0.00206052879461787</v>
      </c>
      <c r="R199" s="116">
        <v>-0.001985850211744703</v>
      </c>
      <c r="S199" s="116">
        <v>0.00029019298798281</v>
      </c>
      <c r="T199" s="116">
        <v>-0.0004853771877066241</v>
      </c>
      <c r="U199" s="116">
        <v>3.525319879759294E-05</v>
      </c>
      <c r="V199" s="116">
        <v>-7.331414590978409E-05</v>
      </c>
      <c r="W199" s="116">
        <v>1.927235551746413E-05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1945</v>
      </c>
      <c r="B201" s="116">
        <v>129.34</v>
      </c>
      <c r="C201" s="116">
        <v>140.14</v>
      </c>
      <c r="D201" s="116">
        <v>9.22111061586741</v>
      </c>
      <c r="E201" s="116">
        <v>9.675249468884788</v>
      </c>
      <c r="F201" s="116">
        <v>18.8156332410066</v>
      </c>
      <c r="G201" s="116" t="s">
        <v>59</v>
      </c>
      <c r="H201" s="116">
        <v>-13.261233672967023</v>
      </c>
      <c r="I201" s="116">
        <v>48.57876632703299</v>
      </c>
      <c r="J201" s="116" t="s">
        <v>73</v>
      </c>
      <c r="K201" s="116">
        <v>2.365948675569614</v>
      </c>
      <c r="M201" s="116" t="s">
        <v>68</v>
      </c>
      <c r="N201" s="116">
        <v>1.540469075304599</v>
      </c>
      <c r="X201" s="116">
        <v>67.5</v>
      </c>
    </row>
    <row r="202" spans="1:24" s="116" customFormat="1" ht="12.75">
      <c r="A202" s="116">
        <v>1946</v>
      </c>
      <c r="B202" s="116">
        <v>132.3800048828125</v>
      </c>
      <c r="C202" s="116">
        <v>151.5800018310547</v>
      </c>
      <c r="D202" s="116">
        <v>9.102477073669434</v>
      </c>
      <c r="E202" s="116">
        <v>9.227582931518555</v>
      </c>
      <c r="F202" s="116">
        <v>27.083806471100026</v>
      </c>
      <c r="G202" s="116" t="s">
        <v>56</v>
      </c>
      <c r="H202" s="116">
        <v>5.966174551246809</v>
      </c>
      <c r="I202" s="116">
        <v>70.84617943405931</v>
      </c>
      <c r="J202" s="116" t="s">
        <v>62</v>
      </c>
      <c r="K202" s="116">
        <v>1.2486933073860293</v>
      </c>
      <c r="L202" s="116">
        <v>0.8375027802418878</v>
      </c>
      <c r="M202" s="116">
        <v>0.2956107528748236</v>
      </c>
      <c r="N202" s="116">
        <v>0.1215874527365784</v>
      </c>
      <c r="O202" s="116">
        <v>0.05014983030684794</v>
      </c>
      <c r="P202" s="116">
        <v>0.02402527541670636</v>
      </c>
      <c r="Q202" s="116">
        <v>0.006104317090959159</v>
      </c>
      <c r="R202" s="116">
        <v>0.0018715340693729505</v>
      </c>
      <c r="S202" s="116">
        <v>0.0006579314886460018</v>
      </c>
      <c r="T202" s="116">
        <v>0.0003535448440525033</v>
      </c>
      <c r="U202" s="116">
        <v>0.00013351753531931474</v>
      </c>
      <c r="V202" s="116">
        <v>6.945651721931159E-05</v>
      </c>
      <c r="W202" s="116">
        <v>4.1028726554155585E-05</v>
      </c>
      <c r="X202" s="116">
        <v>67.5</v>
      </c>
    </row>
    <row r="203" spans="1:24" s="116" customFormat="1" ht="12.75">
      <c r="A203" s="116">
        <v>1948</v>
      </c>
      <c r="B203" s="116">
        <v>140.25999450683594</v>
      </c>
      <c r="C203" s="116">
        <v>153.4600067138672</v>
      </c>
      <c r="D203" s="116">
        <v>8.821788787841797</v>
      </c>
      <c r="E203" s="116">
        <v>8.866950035095215</v>
      </c>
      <c r="F203" s="116">
        <v>29.691247466834028</v>
      </c>
      <c r="G203" s="116" t="s">
        <v>57</v>
      </c>
      <c r="H203" s="116">
        <v>7.404456120337429</v>
      </c>
      <c r="I203" s="116">
        <v>80.16445062717337</v>
      </c>
      <c r="J203" s="116" t="s">
        <v>60</v>
      </c>
      <c r="K203" s="116">
        <v>-0.7910925919906292</v>
      </c>
      <c r="L203" s="116">
        <v>-0.0045559981973254116</v>
      </c>
      <c r="M203" s="116">
        <v>0.18986804203122162</v>
      </c>
      <c r="N203" s="116">
        <v>-0.0012576046873831403</v>
      </c>
      <c r="O203" s="116">
        <v>-0.03135110326303245</v>
      </c>
      <c r="P203" s="116">
        <v>-0.0005212567713996811</v>
      </c>
      <c r="Q203" s="116">
        <v>0.004042203568609004</v>
      </c>
      <c r="R203" s="116">
        <v>-0.00010113604216915676</v>
      </c>
      <c r="S203" s="116">
        <v>-0.00037569922015904205</v>
      </c>
      <c r="T203" s="116">
        <v>-3.71167779211992E-05</v>
      </c>
      <c r="U203" s="116">
        <v>9.606524858392857E-05</v>
      </c>
      <c r="V203" s="116">
        <v>-7.987177476514904E-06</v>
      </c>
      <c r="W203" s="116">
        <v>-2.2294855674254177E-05</v>
      </c>
      <c r="X203" s="116">
        <v>67.5</v>
      </c>
    </row>
    <row r="204" spans="1:24" s="116" customFormat="1" ht="12.75">
      <c r="A204" s="116">
        <v>1947</v>
      </c>
      <c r="B204" s="116">
        <v>85.73999786376953</v>
      </c>
      <c r="C204" s="116">
        <v>98.44000244140625</v>
      </c>
      <c r="D204" s="116">
        <v>9.867008209228516</v>
      </c>
      <c r="E204" s="116">
        <v>10.121182441711426</v>
      </c>
      <c r="F204" s="116">
        <v>20.44710350123593</v>
      </c>
      <c r="G204" s="116" t="s">
        <v>58</v>
      </c>
      <c r="H204" s="116">
        <v>31.004883766948424</v>
      </c>
      <c r="I204" s="116">
        <v>49.244881630717956</v>
      </c>
      <c r="J204" s="116" t="s">
        <v>61</v>
      </c>
      <c r="K204" s="116">
        <v>0.9661301603863781</v>
      </c>
      <c r="L204" s="116">
        <v>-0.8374903878811493</v>
      </c>
      <c r="M204" s="116">
        <v>0.2265741464299276</v>
      </c>
      <c r="N204" s="116">
        <v>-0.12158094872725725</v>
      </c>
      <c r="O204" s="116">
        <v>0.039142225332705866</v>
      </c>
      <c r="P204" s="116">
        <v>-0.02401962010996146</v>
      </c>
      <c r="Q204" s="116">
        <v>0.004574196919340128</v>
      </c>
      <c r="R204" s="116">
        <v>-0.001868799420429607</v>
      </c>
      <c r="S204" s="116">
        <v>0.0005401147468120377</v>
      </c>
      <c r="T204" s="116">
        <v>-0.00035159109993408147</v>
      </c>
      <c r="U204" s="116">
        <v>9.272755929200592E-05</v>
      </c>
      <c r="V204" s="116">
        <v>-6.899574465280579E-05</v>
      </c>
      <c r="W204" s="116">
        <v>3.444264526890825E-05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1945</v>
      </c>
      <c r="B206" s="116">
        <v>102.14</v>
      </c>
      <c r="C206" s="116">
        <v>124.74</v>
      </c>
      <c r="D206" s="116">
        <v>9.138814750789397</v>
      </c>
      <c r="E206" s="116">
        <v>9.829639374829258</v>
      </c>
      <c r="F206" s="116">
        <v>14.029789798864952</v>
      </c>
      <c r="G206" s="116" t="s">
        <v>59</v>
      </c>
      <c r="H206" s="116">
        <v>1.866962301513098</v>
      </c>
      <c r="I206" s="116">
        <v>36.506962301513106</v>
      </c>
      <c r="J206" s="116" t="s">
        <v>73</v>
      </c>
      <c r="K206" s="116">
        <v>1.593615989230545</v>
      </c>
      <c r="M206" s="116" t="s">
        <v>68</v>
      </c>
      <c r="N206" s="116">
        <v>0.8313934056522402</v>
      </c>
      <c r="X206" s="116">
        <v>67.5</v>
      </c>
    </row>
    <row r="207" spans="1:24" s="116" customFormat="1" ht="12.75">
      <c r="A207" s="116">
        <v>1946</v>
      </c>
      <c r="B207" s="116">
        <v>153.27999877929688</v>
      </c>
      <c r="C207" s="116">
        <v>151.47999572753906</v>
      </c>
      <c r="D207" s="116">
        <v>8.9088134765625</v>
      </c>
      <c r="E207" s="116">
        <v>9.262534141540527</v>
      </c>
      <c r="F207" s="116">
        <v>28.062119205528624</v>
      </c>
      <c r="G207" s="116" t="s">
        <v>56</v>
      </c>
      <c r="H207" s="116">
        <v>-10.713187479963565</v>
      </c>
      <c r="I207" s="116">
        <v>75.06681129933331</v>
      </c>
      <c r="J207" s="116" t="s">
        <v>62</v>
      </c>
      <c r="K207" s="116">
        <v>1.2236188698300337</v>
      </c>
      <c r="L207" s="116">
        <v>0.07589799440272477</v>
      </c>
      <c r="M207" s="116">
        <v>0.2896751775619915</v>
      </c>
      <c r="N207" s="116">
        <v>0.0651431578272305</v>
      </c>
      <c r="O207" s="116">
        <v>0.04914307020443052</v>
      </c>
      <c r="P207" s="116">
        <v>0.002177181986849303</v>
      </c>
      <c r="Q207" s="116">
        <v>0.005981795654966881</v>
      </c>
      <c r="R207" s="116">
        <v>0.001002672160279582</v>
      </c>
      <c r="S207" s="116">
        <v>0.0006447626131137644</v>
      </c>
      <c r="T207" s="116">
        <v>3.2032115882436094E-05</v>
      </c>
      <c r="U207" s="116">
        <v>0.00013083206666458447</v>
      </c>
      <c r="V207" s="116">
        <v>3.7213836473241995E-05</v>
      </c>
      <c r="W207" s="116">
        <v>4.020897857196875E-05</v>
      </c>
      <c r="X207" s="116">
        <v>67.5</v>
      </c>
    </row>
    <row r="208" spans="1:24" s="116" customFormat="1" ht="12.75">
      <c r="A208" s="116">
        <v>1948</v>
      </c>
      <c r="B208" s="116">
        <v>148.27999877929688</v>
      </c>
      <c r="C208" s="116">
        <v>141.17999267578125</v>
      </c>
      <c r="D208" s="116">
        <v>8.625638961791992</v>
      </c>
      <c r="E208" s="116">
        <v>9.086830139160156</v>
      </c>
      <c r="F208" s="116">
        <v>30.883215504458835</v>
      </c>
      <c r="G208" s="116" t="s">
        <v>57</v>
      </c>
      <c r="H208" s="116">
        <v>4.5275527112431035</v>
      </c>
      <c r="I208" s="116">
        <v>85.30755149053998</v>
      </c>
      <c r="J208" s="116" t="s">
        <v>60</v>
      </c>
      <c r="K208" s="116">
        <v>-0.09758732255716347</v>
      </c>
      <c r="L208" s="116">
        <v>-0.00041270461734067084</v>
      </c>
      <c r="M208" s="116">
        <v>0.02638300617164337</v>
      </c>
      <c r="N208" s="116">
        <v>-0.0006739104079316738</v>
      </c>
      <c r="O208" s="116">
        <v>-0.0033906940231502613</v>
      </c>
      <c r="P208" s="116">
        <v>-4.72779088752119E-05</v>
      </c>
      <c r="Q208" s="116">
        <v>0.0007009554440630565</v>
      </c>
      <c r="R208" s="116">
        <v>-5.418171090047317E-05</v>
      </c>
      <c r="S208" s="116">
        <v>-9.402133528512544E-07</v>
      </c>
      <c r="T208" s="116">
        <v>-3.3663392918709707E-06</v>
      </c>
      <c r="U208" s="116">
        <v>2.5579496812791458E-05</v>
      </c>
      <c r="V208" s="116">
        <v>-4.274572809402046E-06</v>
      </c>
      <c r="W208" s="116">
        <v>1.279932908520547E-06</v>
      </c>
      <c r="X208" s="116">
        <v>67.5</v>
      </c>
    </row>
    <row r="209" spans="1:24" s="116" customFormat="1" ht="12.75">
      <c r="A209" s="116">
        <v>1947</v>
      </c>
      <c r="B209" s="116">
        <v>98.68000030517578</v>
      </c>
      <c r="C209" s="116">
        <v>104.37999725341797</v>
      </c>
      <c r="D209" s="116">
        <v>9.161404609680176</v>
      </c>
      <c r="E209" s="116">
        <v>9.529644966125488</v>
      </c>
      <c r="F209" s="116">
        <v>20.101231790095476</v>
      </c>
      <c r="G209" s="116" t="s">
        <v>58</v>
      </c>
      <c r="H209" s="116">
        <v>20.988916607418325</v>
      </c>
      <c r="I209" s="116">
        <v>52.168916912594106</v>
      </c>
      <c r="J209" s="116" t="s">
        <v>61</v>
      </c>
      <c r="K209" s="116">
        <v>1.2197212194105065</v>
      </c>
      <c r="L209" s="116">
        <v>-0.07589687232854109</v>
      </c>
      <c r="M209" s="116">
        <v>0.28847122123518376</v>
      </c>
      <c r="N209" s="116">
        <v>-0.06513967190940974</v>
      </c>
      <c r="O209" s="116">
        <v>0.04902595785049956</v>
      </c>
      <c r="P209" s="116">
        <v>-0.002176668602059915</v>
      </c>
      <c r="Q209" s="116">
        <v>0.005940584207232402</v>
      </c>
      <c r="R209" s="116">
        <v>-0.0010012071729685226</v>
      </c>
      <c r="S209" s="116">
        <v>0.0006447619275888899</v>
      </c>
      <c r="T209" s="116">
        <v>-3.185473603214788E-05</v>
      </c>
      <c r="U209" s="116">
        <v>0.00012830712766846066</v>
      </c>
      <c r="V209" s="116">
        <v>-3.696752158793333E-05</v>
      </c>
      <c r="W209" s="116">
        <v>4.018860198552232E-05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1945</v>
      </c>
      <c r="B211" s="116">
        <v>115.84</v>
      </c>
      <c r="C211" s="116">
        <v>114.74</v>
      </c>
      <c r="D211" s="116">
        <v>9.039707676287815</v>
      </c>
      <c r="E211" s="116">
        <v>9.727209987964256</v>
      </c>
      <c r="F211" s="116">
        <v>16.007876346125382</v>
      </c>
      <c r="G211" s="116" t="s">
        <v>59</v>
      </c>
      <c r="H211" s="116">
        <v>-6.20491530930731</v>
      </c>
      <c r="I211" s="116">
        <v>42.13508469069269</v>
      </c>
      <c r="J211" s="116" t="s">
        <v>73</v>
      </c>
      <c r="K211" s="116">
        <v>4.347329535413832</v>
      </c>
      <c r="M211" s="116" t="s">
        <v>68</v>
      </c>
      <c r="N211" s="116">
        <v>2.252894427920584</v>
      </c>
      <c r="X211" s="116">
        <v>67.5</v>
      </c>
    </row>
    <row r="212" spans="1:24" s="116" customFormat="1" ht="12.75">
      <c r="A212" s="116">
        <v>1946</v>
      </c>
      <c r="B212" s="116">
        <v>159.5800018310547</v>
      </c>
      <c r="C212" s="116">
        <v>159.27999877929688</v>
      </c>
      <c r="D212" s="116">
        <v>9.057225227355957</v>
      </c>
      <c r="E212" s="116">
        <v>9.538444519042969</v>
      </c>
      <c r="F212" s="116">
        <v>27.43662596253294</v>
      </c>
      <c r="G212" s="116" t="s">
        <v>56</v>
      </c>
      <c r="H212" s="116">
        <v>-19.869943016704056</v>
      </c>
      <c r="I212" s="116">
        <v>72.21005881435063</v>
      </c>
      <c r="J212" s="116" t="s">
        <v>62</v>
      </c>
      <c r="K212" s="116">
        <v>2.0257653738907835</v>
      </c>
      <c r="L212" s="116">
        <v>0.054760173821095645</v>
      </c>
      <c r="M212" s="116">
        <v>0.47957198832625336</v>
      </c>
      <c r="N212" s="116">
        <v>0.06240426133498584</v>
      </c>
      <c r="O212" s="116">
        <v>0.08135889447459585</v>
      </c>
      <c r="P212" s="116">
        <v>0.0015707054885879727</v>
      </c>
      <c r="Q212" s="116">
        <v>0.009903182000331382</v>
      </c>
      <c r="R212" s="116">
        <v>0.0009604687050026472</v>
      </c>
      <c r="S212" s="116">
        <v>0.0010674319223244358</v>
      </c>
      <c r="T212" s="116">
        <v>2.3118868832074466E-05</v>
      </c>
      <c r="U212" s="116">
        <v>0.0002166004975604069</v>
      </c>
      <c r="V212" s="116">
        <v>3.564271034805129E-05</v>
      </c>
      <c r="W212" s="116">
        <v>6.656421288908677E-05</v>
      </c>
      <c r="X212" s="116">
        <v>67.5</v>
      </c>
    </row>
    <row r="213" spans="1:24" s="116" customFormat="1" ht="12.75">
      <c r="A213" s="116">
        <v>1948</v>
      </c>
      <c r="B213" s="116">
        <v>142.83999633789062</v>
      </c>
      <c r="C213" s="116">
        <v>155.13999938964844</v>
      </c>
      <c r="D213" s="116">
        <v>8.543429374694824</v>
      </c>
      <c r="E213" s="116">
        <v>8.9183988571167</v>
      </c>
      <c r="F213" s="116">
        <v>31.60793350822512</v>
      </c>
      <c r="G213" s="116" t="s">
        <v>57</v>
      </c>
      <c r="H213" s="116">
        <v>12.789429644660146</v>
      </c>
      <c r="I213" s="116">
        <v>88.12942598255077</v>
      </c>
      <c r="J213" s="116" t="s">
        <v>60</v>
      </c>
      <c r="K213" s="116">
        <v>-0.7232061427363706</v>
      </c>
      <c r="L213" s="116">
        <v>-0.0002980668162414372</v>
      </c>
      <c r="M213" s="116">
        <v>0.1762897867843878</v>
      </c>
      <c r="N213" s="116">
        <v>-0.0006459634647130205</v>
      </c>
      <c r="O213" s="116">
        <v>-0.028223832933303362</v>
      </c>
      <c r="P213" s="116">
        <v>-3.406506104249712E-05</v>
      </c>
      <c r="Q213" s="116">
        <v>0.003880816183353826</v>
      </c>
      <c r="R213" s="116">
        <v>-5.1945032839651684E-05</v>
      </c>
      <c r="S213" s="116">
        <v>-0.0003018307281582617</v>
      </c>
      <c r="T213" s="116">
        <v>-2.416792419505816E-06</v>
      </c>
      <c r="U213" s="116">
        <v>0.00010040308974575195</v>
      </c>
      <c r="V213" s="116">
        <v>-4.102818683230121E-06</v>
      </c>
      <c r="W213" s="116">
        <v>-1.668390057068801E-05</v>
      </c>
      <c r="X213" s="116">
        <v>67.5</v>
      </c>
    </row>
    <row r="214" spans="1:24" s="116" customFormat="1" ht="12.75">
      <c r="A214" s="116">
        <v>1947</v>
      </c>
      <c r="B214" s="116">
        <v>92.4800033569336</v>
      </c>
      <c r="C214" s="116">
        <v>99.18000030517578</v>
      </c>
      <c r="D214" s="116">
        <v>9.575657844543457</v>
      </c>
      <c r="E214" s="116">
        <v>10.046799659729004</v>
      </c>
      <c r="F214" s="116">
        <v>21.847842686642206</v>
      </c>
      <c r="G214" s="116" t="s">
        <v>58</v>
      </c>
      <c r="H214" s="116">
        <v>29.25477780697892</v>
      </c>
      <c r="I214" s="116">
        <v>54.234781163912515</v>
      </c>
      <c r="J214" s="116" t="s">
        <v>61</v>
      </c>
      <c r="K214" s="116">
        <v>1.892273295579485</v>
      </c>
      <c r="L214" s="116">
        <v>-0.05475936260667818</v>
      </c>
      <c r="M214" s="116">
        <v>0.44599462223519154</v>
      </c>
      <c r="N214" s="116">
        <v>-0.06240091797375632</v>
      </c>
      <c r="O214" s="116">
        <v>0.0763065198045449</v>
      </c>
      <c r="P214" s="116">
        <v>-0.0015703360479516967</v>
      </c>
      <c r="Q214" s="116">
        <v>0.009111107478386286</v>
      </c>
      <c r="R214" s="116">
        <v>-0.0009590630046314734</v>
      </c>
      <c r="S214" s="116">
        <v>0.0010238696793716932</v>
      </c>
      <c r="T214" s="116">
        <v>-2.2992198904752094E-05</v>
      </c>
      <c r="U214" s="116">
        <v>0.00019192445157645313</v>
      </c>
      <c r="V214" s="116">
        <v>-3.5405785965116216E-05</v>
      </c>
      <c r="W214" s="116">
        <v>6.443944366062653E-05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1945</v>
      </c>
      <c r="B216" s="116">
        <v>113.22</v>
      </c>
      <c r="C216" s="116">
        <v>133.12</v>
      </c>
      <c r="D216" s="116">
        <v>9.07181821586454</v>
      </c>
      <c r="E216" s="116">
        <v>9.444284948590484</v>
      </c>
      <c r="F216" s="116">
        <v>18.11080355014429</v>
      </c>
      <c r="G216" s="116" t="s">
        <v>59</v>
      </c>
      <c r="H216" s="116">
        <v>1.7763344045801546</v>
      </c>
      <c r="I216" s="116">
        <v>47.496334404580146</v>
      </c>
      <c r="J216" s="116" t="s">
        <v>73</v>
      </c>
      <c r="K216" s="116">
        <v>2.1491715828650344</v>
      </c>
      <c r="M216" s="116" t="s">
        <v>68</v>
      </c>
      <c r="N216" s="116">
        <v>1.1301739432074958</v>
      </c>
      <c r="X216" s="116">
        <v>67.5</v>
      </c>
    </row>
    <row r="217" spans="1:24" s="116" customFormat="1" ht="12.75">
      <c r="A217" s="116">
        <v>1946</v>
      </c>
      <c r="B217" s="116">
        <v>156.77999877929688</v>
      </c>
      <c r="C217" s="116">
        <v>170.27999877929688</v>
      </c>
      <c r="D217" s="116">
        <v>8.903218269348145</v>
      </c>
      <c r="E217" s="116">
        <v>9.008211135864258</v>
      </c>
      <c r="F217" s="116">
        <v>29.79810493965508</v>
      </c>
      <c r="G217" s="116" t="s">
        <v>56</v>
      </c>
      <c r="H217" s="116">
        <v>-9.507577826483654</v>
      </c>
      <c r="I217" s="116">
        <v>79.77242095281322</v>
      </c>
      <c r="J217" s="116" t="s">
        <v>62</v>
      </c>
      <c r="K217" s="116">
        <v>1.418807971050172</v>
      </c>
      <c r="L217" s="116">
        <v>0.08332718314638407</v>
      </c>
      <c r="M217" s="116">
        <v>0.3358834062941243</v>
      </c>
      <c r="N217" s="116">
        <v>0.11441129465733471</v>
      </c>
      <c r="O217" s="116">
        <v>0.05698232831166405</v>
      </c>
      <c r="P217" s="116">
        <v>0.002390311396694522</v>
      </c>
      <c r="Q217" s="116">
        <v>0.006935962517137961</v>
      </c>
      <c r="R217" s="116">
        <v>0.0017610263939491365</v>
      </c>
      <c r="S217" s="116">
        <v>0.0007476074844023857</v>
      </c>
      <c r="T217" s="116">
        <v>3.5178119137152943E-05</v>
      </c>
      <c r="U217" s="116">
        <v>0.0001516958414694992</v>
      </c>
      <c r="V217" s="116">
        <v>6.535500783446993E-05</v>
      </c>
      <c r="W217" s="116">
        <v>4.6623599176040385E-05</v>
      </c>
      <c r="X217" s="116">
        <v>67.5</v>
      </c>
    </row>
    <row r="218" spans="1:24" s="116" customFormat="1" ht="12.75">
      <c r="A218" s="116">
        <v>1948</v>
      </c>
      <c r="B218" s="116">
        <v>151.24000549316406</v>
      </c>
      <c r="C218" s="116">
        <v>160.13999938964844</v>
      </c>
      <c r="D218" s="116">
        <v>8.770045280456543</v>
      </c>
      <c r="E218" s="116">
        <v>8.79555606842041</v>
      </c>
      <c r="F218" s="116">
        <v>34.76924861300778</v>
      </c>
      <c r="G218" s="116" t="s">
        <v>57</v>
      </c>
      <c r="H218" s="116">
        <v>10.732114491932762</v>
      </c>
      <c r="I218" s="116">
        <v>94.47211998509682</v>
      </c>
      <c r="J218" s="116" t="s">
        <v>60</v>
      </c>
      <c r="K218" s="116">
        <v>-0.33910070583018326</v>
      </c>
      <c r="L218" s="116">
        <v>-0.00045270180902523695</v>
      </c>
      <c r="M218" s="116">
        <v>0.08397950195096274</v>
      </c>
      <c r="N218" s="116">
        <v>-0.0011835433848520539</v>
      </c>
      <c r="O218" s="116">
        <v>-0.013021301081544277</v>
      </c>
      <c r="P218" s="116">
        <v>-5.185544261149852E-05</v>
      </c>
      <c r="Q218" s="116">
        <v>0.0019098287948458572</v>
      </c>
      <c r="R218" s="116">
        <v>-9.515478429649521E-05</v>
      </c>
      <c r="S218" s="116">
        <v>-0.0001212804217323007</v>
      </c>
      <c r="T218" s="116">
        <v>-3.692278550921456E-06</v>
      </c>
      <c r="U218" s="116">
        <v>5.319113241621682E-05</v>
      </c>
      <c r="V218" s="116">
        <v>-7.5094458461460405E-06</v>
      </c>
      <c r="W218" s="116">
        <v>-6.0250569506178725E-06</v>
      </c>
      <c r="X218" s="116">
        <v>67.5</v>
      </c>
    </row>
    <row r="219" spans="1:24" s="116" customFormat="1" ht="12.75">
      <c r="A219" s="116">
        <v>1947</v>
      </c>
      <c r="B219" s="116">
        <v>104.0999984741211</v>
      </c>
      <c r="C219" s="116">
        <v>113.5999984741211</v>
      </c>
      <c r="D219" s="116">
        <v>9.26132869720459</v>
      </c>
      <c r="E219" s="116">
        <v>9.721330642700195</v>
      </c>
      <c r="F219" s="116">
        <v>24.48589303935722</v>
      </c>
      <c r="G219" s="116" t="s">
        <v>58</v>
      </c>
      <c r="H219" s="116">
        <v>26.2771518628173</v>
      </c>
      <c r="I219" s="116">
        <v>62.87715033693839</v>
      </c>
      <c r="J219" s="116" t="s">
        <v>61</v>
      </c>
      <c r="K219" s="116">
        <v>1.3776889235313527</v>
      </c>
      <c r="L219" s="116">
        <v>-0.08332595341298615</v>
      </c>
      <c r="M219" s="116">
        <v>0.32521547607057694</v>
      </c>
      <c r="N219" s="116">
        <v>-0.1144051728298316</v>
      </c>
      <c r="O219" s="116">
        <v>0.055474601918013296</v>
      </c>
      <c r="P219" s="116">
        <v>-0.0023897488542186356</v>
      </c>
      <c r="Q219" s="116">
        <v>0.006667842980568783</v>
      </c>
      <c r="R219" s="116">
        <v>-0.0017584537318937302</v>
      </c>
      <c r="S219" s="116">
        <v>0.0007377045547093353</v>
      </c>
      <c r="T219" s="116">
        <v>-3.498381261569601E-05</v>
      </c>
      <c r="U219" s="116">
        <v>0.00014206453375638806</v>
      </c>
      <c r="V219" s="116">
        <v>-6.492214777814599E-05</v>
      </c>
      <c r="W219" s="116">
        <v>4.6232658250092916E-05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1945</v>
      </c>
      <c r="B221" s="116">
        <v>150.76</v>
      </c>
      <c r="C221" s="116">
        <v>141.66</v>
      </c>
      <c r="D221" s="116">
        <v>8.888064159412794</v>
      </c>
      <c r="E221" s="116">
        <v>9.335176701077783</v>
      </c>
      <c r="F221" s="116">
        <v>25.138441578601352</v>
      </c>
      <c r="G221" s="116" t="s">
        <v>59</v>
      </c>
      <c r="H221" s="116">
        <v>-15.864234127165886</v>
      </c>
      <c r="I221" s="116">
        <v>67.3957658728341</v>
      </c>
      <c r="J221" s="116" t="s">
        <v>73</v>
      </c>
      <c r="K221" s="116">
        <v>1.8852979145607738</v>
      </c>
      <c r="M221" s="116" t="s">
        <v>68</v>
      </c>
      <c r="N221" s="116">
        <v>1.0546937612980523</v>
      </c>
      <c r="X221" s="116">
        <v>67.5</v>
      </c>
    </row>
    <row r="222" spans="1:24" s="116" customFormat="1" ht="12.75">
      <c r="A222" s="116">
        <v>1946</v>
      </c>
      <c r="B222" s="116">
        <v>160.13999938964844</v>
      </c>
      <c r="C222" s="116">
        <v>159.33999633789062</v>
      </c>
      <c r="D222" s="116">
        <v>8.582042694091797</v>
      </c>
      <c r="E222" s="116">
        <v>9.185015678405762</v>
      </c>
      <c r="F222" s="116">
        <v>31.29879181395786</v>
      </c>
      <c r="G222" s="116" t="s">
        <v>56</v>
      </c>
      <c r="H222" s="116">
        <v>-5.702074740715489</v>
      </c>
      <c r="I222" s="116">
        <v>86.93792464893295</v>
      </c>
      <c r="J222" s="116" t="s">
        <v>62</v>
      </c>
      <c r="K222" s="116">
        <v>1.2666719458849343</v>
      </c>
      <c r="L222" s="116">
        <v>0.43354522267191997</v>
      </c>
      <c r="M222" s="116">
        <v>0.29986676324558864</v>
      </c>
      <c r="N222" s="116">
        <v>0.01330600416748251</v>
      </c>
      <c r="O222" s="116">
        <v>0.05087188211708796</v>
      </c>
      <c r="P222" s="116">
        <v>0.012436925870887704</v>
      </c>
      <c r="Q222" s="116">
        <v>0.006192251845803793</v>
      </c>
      <c r="R222" s="116">
        <v>0.00020477685798458536</v>
      </c>
      <c r="S222" s="116">
        <v>0.0006674263891311596</v>
      </c>
      <c r="T222" s="116">
        <v>0.00018301981145885956</v>
      </c>
      <c r="U222" s="116">
        <v>0.0001354443821526325</v>
      </c>
      <c r="V222" s="116">
        <v>7.597019388265628E-06</v>
      </c>
      <c r="W222" s="116">
        <v>4.161783594970403E-05</v>
      </c>
      <c r="X222" s="116">
        <v>67.5</v>
      </c>
    </row>
    <row r="223" spans="1:24" s="116" customFormat="1" ht="12.75">
      <c r="A223" s="116">
        <v>1948</v>
      </c>
      <c r="B223" s="116">
        <v>150.5</v>
      </c>
      <c r="C223" s="116">
        <v>147.60000610351562</v>
      </c>
      <c r="D223" s="116">
        <v>8.75855827331543</v>
      </c>
      <c r="E223" s="116">
        <v>8.848692893981934</v>
      </c>
      <c r="F223" s="116">
        <v>32.89039011197419</v>
      </c>
      <c r="G223" s="116" t="s">
        <v>57</v>
      </c>
      <c r="H223" s="116">
        <v>6.481469018816895</v>
      </c>
      <c r="I223" s="116">
        <v>89.4814690188169</v>
      </c>
      <c r="J223" s="116" t="s">
        <v>60</v>
      </c>
      <c r="K223" s="116">
        <v>-0.8558361047860202</v>
      </c>
      <c r="L223" s="116">
        <v>-0.002359232077011619</v>
      </c>
      <c r="M223" s="116">
        <v>0.2051069919281541</v>
      </c>
      <c r="N223" s="116">
        <v>-0.0001379637211388781</v>
      </c>
      <c r="O223" s="116">
        <v>-0.03396524343093563</v>
      </c>
      <c r="P223" s="116">
        <v>-0.000269814380118989</v>
      </c>
      <c r="Q223" s="116">
        <v>0.004352524896276961</v>
      </c>
      <c r="R223" s="116">
        <v>-1.111797242696207E-05</v>
      </c>
      <c r="S223" s="116">
        <v>-0.00041105227872232996</v>
      </c>
      <c r="T223" s="116">
        <v>-1.9203625467718223E-05</v>
      </c>
      <c r="U223" s="116">
        <v>0.00010253795826322177</v>
      </c>
      <c r="V223" s="116">
        <v>-8.844456752913353E-07</v>
      </c>
      <c r="W223" s="116">
        <v>-2.4527438770186594E-05</v>
      </c>
      <c r="X223" s="116">
        <v>67.5</v>
      </c>
    </row>
    <row r="224" spans="1:24" s="116" customFormat="1" ht="12.75">
      <c r="A224" s="116">
        <v>1947</v>
      </c>
      <c r="B224" s="116">
        <v>104.27999877929688</v>
      </c>
      <c r="C224" s="116">
        <v>111.68000030517578</v>
      </c>
      <c r="D224" s="116">
        <v>9.84585952758789</v>
      </c>
      <c r="E224" s="116">
        <v>9.959915161132812</v>
      </c>
      <c r="F224" s="116">
        <v>22.88168390420101</v>
      </c>
      <c r="G224" s="116" t="s">
        <v>58</v>
      </c>
      <c r="H224" s="116">
        <v>18.489793759230906</v>
      </c>
      <c r="I224" s="116">
        <v>55.26979253852778</v>
      </c>
      <c r="J224" s="116" t="s">
        <v>61</v>
      </c>
      <c r="K224" s="116">
        <v>0.9338106768701127</v>
      </c>
      <c r="L224" s="116">
        <v>-0.43353880348320784</v>
      </c>
      <c r="M224" s="116">
        <v>0.21874916585342682</v>
      </c>
      <c r="N224" s="116">
        <v>-0.013305288907675452</v>
      </c>
      <c r="O224" s="116">
        <v>0.03787229368301025</v>
      </c>
      <c r="P224" s="116">
        <v>-0.01243399876621503</v>
      </c>
      <c r="Q224" s="116">
        <v>0.0044044874786006265</v>
      </c>
      <c r="R224" s="116">
        <v>-0.00020447482058960794</v>
      </c>
      <c r="S224" s="116">
        <v>0.0005258269763580393</v>
      </c>
      <c r="T224" s="116">
        <v>-0.00018200953863831452</v>
      </c>
      <c r="U224" s="116">
        <v>8.849377250359569E-05</v>
      </c>
      <c r="V224" s="116">
        <v>-7.545360126139925E-06</v>
      </c>
      <c r="W224" s="116">
        <v>3.362215068241805E-05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14.029789798864952</v>
      </c>
      <c r="G225" s="117"/>
      <c r="H225" s="117"/>
      <c r="I225" s="118"/>
      <c r="J225" s="118" t="s">
        <v>158</v>
      </c>
      <c r="K225" s="117">
        <f>AVERAGE(K223,K218,K213,K208,K203,K198)</f>
        <v>-0.6553583362027959</v>
      </c>
      <c r="L225" s="117">
        <f>AVERAGE(L223,L218,L213,L208,L203,L198)</f>
        <v>-0.0023947240990220176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34.76924861300778</v>
      </c>
      <c r="G226" s="117"/>
      <c r="H226" s="117"/>
      <c r="I226" s="118"/>
      <c r="J226" s="118" t="s">
        <v>159</v>
      </c>
      <c r="K226" s="117">
        <f>AVERAGE(K224,K219,K214,K209,K204,K199)</f>
        <v>1.1422977223876039</v>
      </c>
      <c r="L226" s="117">
        <f>AVERAGE(L224,L219,L214,L209,L204,L199)</f>
        <v>-0.4401935460779484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0.40959896012674746</v>
      </c>
      <c r="L227" s="117">
        <f>ABS(L225/$H$33)</f>
        <v>0.0066520113861722715</v>
      </c>
      <c r="M227" s="118" t="s">
        <v>111</v>
      </c>
      <c r="N227" s="117">
        <f>K227+L227+L228+K228</f>
        <v>1.3404047346227759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0.6490327968111386</v>
      </c>
      <c r="L228" s="117">
        <f>ABS(L226/$H$34)</f>
        <v>0.27512096629871774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1945</v>
      </c>
      <c r="B231" s="101">
        <v>160.36</v>
      </c>
      <c r="C231" s="101">
        <v>160.36</v>
      </c>
      <c r="D231" s="101">
        <v>8.879188529619299</v>
      </c>
      <c r="E231" s="101">
        <v>9.409987075345828</v>
      </c>
      <c r="F231" s="101">
        <v>33.97425945476559</v>
      </c>
      <c r="G231" s="101" t="s">
        <v>59</v>
      </c>
      <c r="H231" s="101">
        <v>-1.6477653555318454</v>
      </c>
      <c r="I231" s="101">
        <v>91.21223464446817</v>
      </c>
      <c r="J231" s="101" t="s">
        <v>73</v>
      </c>
      <c r="K231" s="101">
        <v>2.7024687302566326</v>
      </c>
      <c r="M231" s="101" t="s">
        <v>68</v>
      </c>
      <c r="N231" s="101">
        <v>1.4785177698349672</v>
      </c>
      <c r="X231" s="101">
        <v>67.5</v>
      </c>
    </row>
    <row r="232" spans="1:24" s="101" customFormat="1" ht="12.75" hidden="1">
      <c r="A232" s="101">
        <v>1946</v>
      </c>
      <c r="B232" s="101">
        <v>127.62000274658203</v>
      </c>
      <c r="C232" s="101">
        <v>151.52000427246094</v>
      </c>
      <c r="D232" s="101">
        <v>9.2267484664917</v>
      </c>
      <c r="E232" s="101">
        <v>9.222539901733398</v>
      </c>
      <c r="F232" s="101">
        <v>29.91764649994917</v>
      </c>
      <c r="G232" s="101" t="s">
        <v>56</v>
      </c>
      <c r="H232" s="101">
        <v>17.06949976784982</v>
      </c>
      <c r="I232" s="101">
        <v>77.18950251443185</v>
      </c>
      <c r="J232" s="101" t="s">
        <v>62</v>
      </c>
      <c r="K232" s="101">
        <v>1.5498991039463101</v>
      </c>
      <c r="L232" s="101">
        <v>0.3821885973130806</v>
      </c>
      <c r="M232" s="101">
        <v>0.3669186357397491</v>
      </c>
      <c r="N232" s="101">
        <v>0.12460909964920884</v>
      </c>
      <c r="O232" s="101">
        <v>0.06224662343064687</v>
      </c>
      <c r="P232" s="101">
        <v>0.010963619719887933</v>
      </c>
      <c r="Q232" s="101">
        <v>0.007576995940364517</v>
      </c>
      <c r="R232" s="101">
        <v>0.001918064669335547</v>
      </c>
      <c r="S232" s="101">
        <v>0.0008166441526307967</v>
      </c>
      <c r="T232" s="101">
        <v>0.00016126911586324298</v>
      </c>
      <c r="U232" s="101">
        <v>0.00016571533836466762</v>
      </c>
      <c r="V232" s="101">
        <v>7.116169012098299E-05</v>
      </c>
      <c r="W232" s="101">
        <v>5.0911863464478094E-05</v>
      </c>
      <c r="X232" s="101">
        <v>67.5</v>
      </c>
    </row>
    <row r="233" spans="1:24" s="101" customFormat="1" ht="12.75" hidden="1">
      <c r="A233" s="101">
        <v>1947</v>
      </c>
      <c r="B233" s="101">
        <v>93.12000274658203</v>
      </c>
      <c r="C233" s="101">
        <v>109.91999816894531</v>
      </c>
      <c r="D233" s="101">
        <v>9.837658882141113</v>
      </c>
      <c r="E233" s="101">
        <v>9.989713668823242</v>
      </c>
      <c r="F233" s="101">
        <v>21.927238468669987</v>
      </c>
      <c r="G233" s="101" t="s">
        <v>57</v>
      </c>
      <c r="H233" s="101">
        <v>27.36364135128604</v>
      </c>
      <c r="I233" s="101">
        <v>52.98364409786807</v>
      </c>
      <c r="J233" s="101" t="s">
        <v>60</v>
      </c>
      <c r="K233" s="101">
        <v>-1.1200158619302705</v>
      </c>
      <c r="L233" s="101">
        <v>0.0020809601718509044</v>
      </c>
      <c r="M233" s="101">
        <v>0.26224924701572955</v>
      </c>
      <c r="N233" s="101">
        <v>-0.0012890511693160371</v>
      </c>
      <c r="O233" s="101">
        <v>-0.045443321949494686</v>
      </c>
      <c r="P233" s="101">
        <v>0.000238204801078649</v>
      </c>
      <c r="Q233" s="101">
        <v>0.005274517791445335</v>
      </c>
      <c r="R233" s="101">
        <v>-0.00010362815547429496</v>
      </c>
      <c r="S233" s="101">
        <v>-0.0006324941661440011</v>
      </c>
      <c r="T233" s="101">
        <v>1.6964852881132413E-05</v>
      </c>
      <c r="U233" s="101">
        <v>0.00010553698079174353</v>
      </c>
      <c r="V233" s="101">
        <v>-8.187302926894111E-06</v>
      </c>
      <c r="W233" s="101">
        <v>-4.047927790824986E-05</v>
      </c>
      <c r="X233" s="101">
        <v>67.5</v>
      </c>
    </row>
    <row r="234" spans="1:24" s="101" customFormat="1" ht="12.75" hidden="1">
      <c r="A234" s="101">
        <v>1948</v>
      </c>
      <c r="B234" s="101">
        <v>139.47999572753906</v>
      </c>
      <c r="C234" s="101">
        <v>157.5800018310547</v>
      </c>
      <c r="D234" s="101">
        <v>8.730704307556152</v>
      </c>
      <c r="E234" s="101">
        <v>8.828255653381348</v>
      </c>
      <c r="F234" s="101">
        <v>22.390738690098466</v>
      </c>
      <c r="G234" s="101" t="s">
        <v>58</v>
      </c>
      <c r="H234" s="101">
        <v>-10.89775630506358</v>
      </c>
      <c r="I234" s="101">
        <v>61.082239422475475</v>
      </c>
      <c r="J234" s="101" t="s">
        <v>61</v>
      </c>
      <c r="K234" s="101">
        <v>-1.0713317420099941</v>
      </c>
      <c r="L234" s="101">
        <v>0.3821829320114953</v>
      </c>
      <c r="M234" s="101">
        <v>-0.25662154565196105</v>
      </c>
      <c r="N234" s="101">
        <v>-0.12460243200864639</v>
      </c>
      <c r="O234" s="101">
        <v>-0.04253876606944929</v>
      </c>
      <c r="P234" s="101">
        <v>0.010961031695741905</v>
      </c>
      <c r="Q234" s="101">
        <v>-0.005439699398682523</v>
      </c>
      <c r="R234" s="101">
        <v>-0.0019152632406920665</v>
      </c>
      <c r="S234" s="101">
        <v>-0.0005165837800588369</v>
      </c>
      <c r="T234" s="101">
        <v>0.00016037431682795603</v>
      </c>
      <c r="U234" s="101">
        <v>-0.00012776352787348757</v>
      </c>
      <c r="V234" s="101">
        <v>-7.068913786189558E-05</v>
      </c>
      <c r="W234" s="101">
        <v>-3.0877919318703034E-05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1945</v>
      </c>
      <c r="B236" s="101">
        <v>129.34</v>
      </c>
      <c r="C236" s="101">
        <v>140.14</v>
      </c>
      <c r="D236" s="101">
        <v>9.22111061586741</v>
      </c>
      <c r="E236" s="101">
        <v>9.675249468884788</v>
      </c>
      <c r="F236" s="101">
        <v>28.048188552509707</v>
      </c>
      <c r="G236" s="101" t="s">
        <v>59</v>
      </c>
      <c r="H236" s="101">
        <v>10.575654585539567</v>
      </c>
      <c r="I236" s="101">
        <v>72.41565458553957</v>
      </c>
      <c r="J236" s="101" t="s">
        <v>73</v>
      </c>
      <c r="K236" s="101">
        <v>2.6003122388284576</v>
      </c>
      <c r="M236" s="101" t="s">
        <v>68</v>
      </c>
      <c r="N236" s="101">
        <v>1.8205806751498306</v>
      </c>
      <c r="X236" s="101">
        <v>67.5</v>
      </c>
    </row>
    <row r="237" spans="1:24" s="101" customFormat="1" ht="12.75" hidden="1">
      <c r="A237" s="101">
        <v>1946</v>
      </c>
      <c r="B237" s="101">
        <v>132.3800048828125</v>
      </c>
      <c r="C237" s="101">
        <v>151.5800018310547</v>
      </c>
      <c r="D237" s="101">
        <v>9.102477073669434</v>
      </c>
      <c r="E237" s="101">
        <v>9.227582931518555</v>
      </c>
      <c r="F237" s="101">
        <v>27.083806471100026</v>
      </c>
      <c r="G237" s="101" t="s">
        <v>56</v>
      </c>
      <c r="H237" s="101">
        <v>5.966174551246809</v>
      </c>
      <c r="I237" s="101">
        <v>70.84617943405931</v>
      </c>
      <c r="J237" s="101" t="s">
        <v>62</v>
      </c>
      <c r="K237" s="101">
        <v>1.1944462106775375</v>
      </c>
      <c r="L237" s="101">
        <v>1.0374691583675895</v>
      </c>
      <c r="M237" s="101">
        <v>0.2827698175603865</v>
      </c>
      <c r="N237" s="101">
        <v>0.11867792611699242</v>
      </c>
      <c r="O237" s="101">
        <v>0.04797101160104062</v>
      </c>
      <c r="P237" s="101">
        <v>0.029761573349872138</v>
      </c>
      <c r="Q237" s="101">
        <v>0.005839332476304205</v>
      </c>
      <c r="R237" s="101">
        <v>0.0018267332849390815</v>
      </c>
      <c r="S237" s="101">
        <v>0.0006293225761335457</v>
      </c>
      <c r="T237" s="101">
        <v>0.0004378842776308767</v>
      </c>
      <c r="U237" s="101">
        <v>0.00012771192675735453</v>
      </c>
      <c r="V237" s="101">
        <v>6.777054726167284E-05</v>
      </c>
      <c r="W237" s="101">
        <v>3.9226660919766324E-05</v>
      </c>
      <c r="X237" s="101">
        <v>67.5</v>
      </c>
    </row>
    <row r="238" spans="1:24" s="101" customFormat="1" ht="12.75" hidden="1">
      <c r="A238" s="101">
        <v>1947</v>
      </c>
      <c r="B238" s="101">
        <v>85.73999786376953</v>
      </c>
      <c r="C238" s="101">
        <v>98.44000244140625</v>
      </c>
      <c r="D238" s="101">
        <v>9.867008209228516</v>
      </c>
      <c r="E238" s="101">
        <v>10.121182441711426</v>
      </c>
      <c r="F238" s="101">
        <v>20.501587402413268</v>
      </c>
      <c r="G238" s="101" t="s">
        <v>57</v>
      </c>
      <c r="H238" s="101">
        <v>31.136103001207964</v>
      </c>
      <c r="I238" s="101">
        <v>49.376100864977495</v>
      </c>
      <c r="J238" s="101" t="s">
        <v>60</v>
      </c>
      <c r="K238" s="101">
        <v>-0.7942748028263711</v>
      </c>
      <c r="L238" s="101">
        <v>0.005646244092408583</v>
      </c>
      <c r="M238" s="101">
        <v>0.18562183591989445</v>
      </c>
      <c r="N238" s="101">
        <v>-0.0012278408036755781</v>
      </c>
      <c r="O238" s="101">
        <v>-0.03228428370030385</v>
      </c>
      <c r="P238" s="101">
        <v>0.0006460740524028057</v>
      </c>
      <c r="Q238" s="101">
        <v>0.0037161873093543105</v>
      </c>
      <c r="R238" s="101">
        <v>-9.868411384631258E-05</v>
      </c>
      <c r="S238" s="101">
        <v>-0.00045397856781111373</v>
      </c>
      <c r="T238" s="101">
        <v>4.6008059075119285E-05</v>
      </c>
      <c r="U238" s="101">
        <v>7.317142741022971E-05</v>
      </c>
      <c r="V238" s="101">
        <v>-7.792992324046707E-06</v>
      </c>
      <c r="W238" s="101">
        <v>-2.9182512748371576E-05</v>
      </c>
      <c r="X238" s="101">
        <v>67.5</v>
      </c>
    </row>
    <row r="239" spans="1:24" s="101" customFormat="1" ht="12.75" hidden="1">
      <c r="A239" s="101">
        <v>1948</v>
      </c>
      <c r="B239" s="101">
        <v>140.25999450683594</v>
      </c>
      <c r="C239" s="101">
        <v>153.4600067138672</v>
      </c>
      <c r="D239" s="101">
        <v>8.821788787841797</v>
      </c>
      <c r="E239" s="101">
        <v>8.866950035095215</v>
      </c>
      <c r="F239" s="101">
        <v>20.53826626155015</v>
      </c>
      <c r="G239" s="101" t="s">
        <v>58</v>
      </c>
      <c r="H239" s="101">
        <v>-17.308002012047808</v>
      </c>
      <c r="I239" s="101">
        <v>55.45199249478813</v>
      </c>
      <c r="J239" s="101" t="s">
        <v>61</v>
      </c>
      <c r="K239" s="101">
        <v>-0.8920926452992747</v>
      </c>
      <c r="L239" s="101">
        <v>1.0374537939067954</v>
      </c>
      <c r="M239" s="101">
        <v>-0.21331503405260036</v>
      </c>
      <c r="N239" s="101">
        <v>-0.11867157433181352</v>
      </c>
      <c r="O239" s="101">
        <v>-0.03548158649194634</v>
      </c>
      <c r="P239" s="101">
        <v>0.029754559929171046</v>
      </c>
      <c r="Q239" s="101">
        <v>-0.004504193118707831</v>
      </c>
      <c r="R239" s="101">
        <v>-0.0018240657718346385</v>
      </c>
      <c r="S239" s="101">
        <v>-0.0004358329551554499</v>
      </c>
      <c r="T239" s="101">
        <v>0.0004354605597484749</v>
      </c>
      <c r="U239" s="101">
        <v>-0.00010467224296261818</v>
      </c>
      <c r="V239" s="101">
        <v>-6.732099484398593E-05</v>
      </c>
      <c r="W239" s="101">
        <v>-2.6212818936647254E-05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1945</v>
      </c>
      <c r="B241" s="101">
        <v>102.14</v>
      </c>
      <c r="C241" s="101">
        <v>124.74</v>
      </c>
      <c r="D241" s="101">
        <v>9.138814750789397</v>
      </c>
      <c r="E241" s="101">
        <v>9.829639374829258</v>
      </c>
      <c r="F241" s="101">
        <v>20.737492067452603</v>
      </c>
      <c r="G241" s="101" t="s">
        <v>59</v>
      </c>
      <c r="H241" s="101">
        <v>19.321096494522507</v>
      </c>
      <c r="I241" s="101">
        <v>53.96109649452251</v>
      </c>
      <c r="J241" s="101" t="s">
        <v>73</v>
      </c>
      <c r="K241" s="101">
        <v>2.3851683026714556</v>
      </c>
      <c r="M241" s="101" t="s">
        <v>68</v>
      </c>
      <c r="N241" s="101">
        <v>2.171028598155747</v>
      </c>
      <c r="X241" s="101">
        <v>67.5</v>
      </c>
    </row>
    <row r="242" spans="1:24" s="101" customFormat="1" ht="12.75" hidden="1">
      <c r="A242" s="101">
        <v>1946</v>
      </c>
      <c r="B242" s="101">
        <v>153.27999877929688</v>
      </c>
      <c r="C242" s="101">
        <v>151.47999572753906</v>
      </c>
      <c r="D242" s="101">
        <v>8.9088134765625</v>
      </c>
      <c r="E242" s="101">
        <v>9.262534141540527</v>
      </c>
      <c r="F242" s="101">
        <v>28.062119205528624</v>
      </c>
      <c r="G242" s="101" t="s">
        <v>56</v>
      </c>
      <c r="H242" s="101">
        <v>-10.713187479963565</v>
      </c>
      <c r="I242" s="101">
        <v>75.06681129933331</v>
      </c>
      <c r="J242" s="101" t="s">
        <v>62</v>
      </c>
      <c r="K242" s="101">
        <v>0.4245914893788782</v>
      </c>
      <c r="L242" s="101">
        <v>1.4794036776914203</v>
      </c>
      <c r="M242" s="101">
        <v>0.10051670348848064</v>
      </c>
      <c r="N242" s="101">
        <v>0.0636704531189761</v>
      </c>
      <c r="O242" s="101">
        <v>0.017052300994423134</v>
      </c>
      <c r="P242" s="101">
        <v>0.0424393724446314</v>
      </c>
      <c r="Q242" s="101">
        <v>0.002075752879906559</v>
      </c>
      <c r="R242" s="101">
        <v>0.000979986245178641</v>
      </c>
      <c r="S242" s="101">
        <v>0.00022365347724994495</v>
      </c>
      <c r="T242" s="101">
        <v>0.0006244583375741684</v>
      </c>
      <c r="U242" s="101">
        <v>4.5395485751187424E-05</v>
      </c>
      <c r="V242" s="101">
        <v>3.635053273062821E-05</v>
      </c>
      <c r="W242" s="101">
        <v>1.3930233448904478E-05</v>
      </c>
      <c r="X242" s="101">
        <v>67.5</v>
      </c>
    </row>
    <row r="243" spans="1:24" s="101" customFormat="1" ht="12.75" hidden="1">
      <c r="A243" s="101">
        <v>1947</v>
      </c>
      <c r="B243" s="101">
        <v>98.68000030517578</v>
      </c>
      <c r="C243" s="101">
        <v>104.37999725341797</v>
      </c>
      <c r="D243" s="101">
        <v>9.161404609680176</v>
      </c>
      <c r="E243" s="101">
        <v>9.529644966125488</v>
      </c>
      <c r="F243" s="101">
        <v>22.28335266253277</v>
      </c>
      <c r="G243" s="101" t="s">
        <v>57</v>
      </c>
      <c r="H243" s="101">
        <v>26.652195538588643</v>
      </c>
      <c r="I243" s="101">
        <v>57.832195843764424</v>
      </c>
      <c r="J243" s="101" t="s">
        <v>60</v>
      </c>
      <c r="K243" s="101">
        <v>-0.28320284465118406</v>
      </c>
      <c r="L243" s="101">
        <v>0.00805009865336823</v>
      </c>
      <c r="M243" s="101">
        <v>0.06618937372806732</v>
      </c>
      <c r="N243" s="101">
        <v>-0.0006590247863568205</v>
      </c>
      <c r="O243" s="101">
        <v>-0.011510656047824004</v>
      </c>
      <c r="P243" s="101">
        <v>0.0009210583290648125</v>
      </c>
      <c r="Q243" s="101">
        <v>0.0013253657802495891</v>
      </c>
      <c r="R243" s="101">
        <v>-5.2938565795980096E-05</v>
      </c>
      <c r="S243" s="101">
        <v>-0.00016176855240095743</v>
      </c>
      <c r="T243" s="101">
        <v>6.559011887016245E-05</v>
      </c>
      <c r="U243" s="101">
        <v>2.6084545511775112E-05</v>
      </c>
      <c r="V243" s="101">
        <v>-4.177518233646447E-06</v>
      </c>
      <c r="W243" s="101">
        <v>-1.0387699915939458E-05</v>
      </c>
      <c r="X243" s="101">
        <v>67.5</v>
      </c>
    </row>
    <row r="244" spans="1:24" s="101" customFormat="1" ht="12.75" hidden="1">
      <c r="A244" s="101">
        <v>1948</v>
      </c>
      <c r="B244" s="101">
        <v>148.27999877929688</v>
      </c>
      <c r="C244" s="101">
        <v>141.17999267578125</v>
      </c>
      <c r="D244" s="101">
        <v>8.625638961791992</v>
      </c>
      <c r="E244" s="101">
        <v>9.086830139160156</v>
      </c>
      <c r="F244" s="101">
        <v>22.377825315085236</v>
      </c>
      <c r="G244" s="101" t="s">
        <v>58</v>
      </c>
      <c r="H244" s="101">
        <v>-18.966568599485214</v>
      </c>
      <c r="I244" s="101">
        <v>61.81343017981166</v>
      </c>
      <c r="J244" s="101" t="s">
        <v>61</v>
      </c>
      <c r="K244" s="101">
        <v>-0.316344877680122</v>
      </c>
      <c r="L244" s="101">
        <v>1.4793817754314034</v>
      </c>
      <c r="M244" s="101">
        <v>-0.07564769980427274</v>
      </c>
      <c r="N244" s="101">
        <v>-0.0636670423901307</v>
      </c>
      <c r="O244" s="101">
        <v>-0.012581167137952536</v>
      </c>
      <c r="P244" s="101">
        <v>0.042429376439544794</v>
      </c>
      <c r="Q244" s="101">
        <v>-0.001597546733896624</v>
      </c>
      <c r="R244" s="101">
        <v>-0.0009785553377253614</v>
      </c>
      <c r="S244" s="101">
        <v>-0.00015444032290852776</v>
      </c>
      <c r="T244" s="101">
        <v>0.0006210041478706016</v>
      </c>
      <c r="U244" s="101">
        <v>-3.715301619021521E-05</v>
      </c>
      <c r="V244" s="101">
        <v>-3.610968805193454E-05</v>
      </c>
      <c r="W244" s="101">
        <v>-9.281545905578905E-06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1945</v>
      </c>
      <c r="B246" s="101">
        <v>115.84</v>
      </c>
      <c r="C246" s="101">
        <v>114.74</v>
      </c>
      <c r="D246" s="101">
        <v>9.039707676287815</v>
      </c>
      <c r="E246" s="101">
        <v>9.727209987964256</v>
      </c>
      <c r="F246" s="101">
        <v>25.634821643027895</v>
      </c>
      <c r="G246" s="101" t="s">
        <v>59</v>
      </c>
      <c r="H246" s="101">
        <v>19.134620468393408</v>
      </c>
      <c r="I246" s="101">
        <v>67.47462046839341</v>
      </c>
      <c r="J246" s="101" t="s">
        <v>73</v>
      </c>
      <c r="K246" s="101">
        <v>3.399149958382162</v>
      </c>
      <c r="M246" s="101" t="s">
        <v>68</v>
      </c>
      <c r="N246" s="101">
        <v>3.071941564594064</v>
      </c>
      <c r="X246" s="101">
        <v>67.5</v>
      </c>
    </row>
    <row r="247" spans="1:24" s="101" customFormat="1" ht="12.75" hidden="1">
      <c r="A247" s="101">
        <v>1946</v>
      </c>
      <c r="B247" s="101">
        <v>159.5800018310547</v>
      </c>
      <c r="C247" s="101">
        <v>159.27999877929688</v>
      </c>
      <c r="D247" s="101">
        <v>9.057225227355957</v>
      </c>
      <c r="E247" s="101">
        <v>9.538444519042969</v>
      </c>
      <c r="F247" s="101">
        <v>27.43662596253294</v>
      </c>
      <c r="G247" s="101" t="s">
        <v>56</v>
      </c>
      <c r="H247" s="101">
        <v>-19.869943016704056</v>
      </c>
      <c r="I247" s="101">
        <v>72.21005881435063</v>
      </c>
      <c r="J247" s="101" t="s">
        <v>62</v>
      </c>
      <c r="K247" s="101">
        <v>0.5490750099199481</v>
      </c>
      <c r="L247" s="101">
        <v>1.7533688931003337</v>
      </c>
      <c r="M247" s="101">
        <v>0.12998646417540033</v>
      </c>
      <c r="N247" s="101">
        <v>0.05867470387337774</v>
      </c>
      <c r="O247" s="101">
        <v>0.02205233595942623</v>
      </c>
      <c r="P247" s="101">
        <v>0.05029863226750111</v>
      </c>
      <c r="Q247" s="101">
        <v>0.002684227566658761</v>
      </c>
      <c r="R247" s="101">
        <v>0.000903050337214027</v>
      </c>
      <c r="S247" s="101">
        <v>0.0002892827181019608</v>
      </c>
      <c r="T247" s="101">
        <v>0.0007401010833867845</v>
      </c>
      <c r="U247" s="101">
        <v>5.865808161464635E-05</v>
      </c>
      <c r="V247" s="101">
        <v>3.3491372958601416E-05</v>
      </c>
      <c r="W247" s="101">
        <v>1.8024788839983222E-05</v>
      </c>
      <c r="X247" s="101">
        <v>67.5</v>
      </c>
    </row>
    <row r="248" spans="1:24" s="101" customFormat="1" ht="12.75" hidden="1">
      <c r="A248" s="101">
        <v>1947</v>
      </c>
      <c r="B248" s="101">
        <v>92.4800033569336</v>
      </c>
      <c r="C248" s="101">
        <v>99.18000030517578</v>
      </c>
      <c r="D248" s="101">
        <v>9.575657844543457</v>
      </c>
      <c r="E248" s="101">
        <v>10.046799659729004</v>
      </c>
      <c r="F248" s="101">
        <v>23.43891076518931</v>
      </c>
      <c r="G248" s="101" t="s">
        <v>57</v>
      </c>
      <c r="H248" s="101">
        <v>33.2044231012325</v>
      </c>
      <c r="I248" s="101">
        <v>58.184426458166094</v>
      </c>
      <c r="J248" s="101" t="s">
        <v>60</v>
      </c>
      <c r="K248" s="101">
        <v>-0.5407892551248382</v>
      </c>
      <c r="L248" s="101">
        <v>0.009540489920427046</v>
      </c>
      <c r="M248" s="101">
        <v>0.12827241196542313</v>
      </c>
      <c r="N248" s="101">
        <v>-0.0006076318726035483</v>
      </c>
      <c r="O248" s="101">
        <v>-0.021677038923700973</v>
      </c>
      <c r="P248" s="101">
        <v>0.0010916223994701828</v>
      </c>
      <c r="Q248" s="101">
        <v>0.00265933235875729</v>
      </c>
      <c r="R248" s="101">
        <v>-4.880379652756175E-05</v>
      </c>
      <c r="S248" s="101">
        <v>-0.0002801028846387425</v>
      </c>
      <c r="T248" s="101">
        <v>7.774073078794086E-05</v>
      </c>
      <c r="U248" s="101">
        <v>5.8564231369438545E-05</v>
      </c>
      <c r="V248" s="101">
        <v>-3.852617107845717E-06</v>
      </c>
      <c r="W248" s="101">
        <v>-1.7289524615511145E-05</v>
      </c>
      <c r="X248" s="101">
        <v>67.5</v>
      </c>
    </row>
    <row r="249" spans="1:24" s="101" customFormat="1" ht="12.75" hidden="1">
      <c r="A249" s="101">
        <v>1948</v>
      </c>
      <c r="B249" s="101">
        <v>142.83999633789062</v>
      </c>
      <c r="C249" s="101">
        <v>155.13999938964844</v>
      </c>
      <c r="D249" s="101">
        <v>8.543429374694824</v>
      </c>
      <c r="E249" s="101">
        <v>8.9183988571167</v>
      </c>
      <c r="F249" s="101">
        <v>20.761037985318378</v>
      </c>
      <c r="G249" s="101" t="s">
        <v>58</v>
      </c>
      <c r="H249" s="101">
        <v>-17.453948204692637</v>
      </c>
      <c r="I249" s="101">
        <v>57.886048133197995</v>
      </c>
      <c r="J249" s="101" t="s">
        <v>61</v>
      </c>
      <c r="K249" s="101">
        <v>0.09502814351608509</v>
      </c>
      <c r="L249" s="101">
        <v>1.7533429368905467</v>
      </c>
      <c r="M249" s="101">
        <v>0.021039705259233203</v>
      </c>
      <c r="N249" s="101">
        <v>-0.05867155748858185</v>
      </c>
      <c r="O249" s="101">
        <v>0.0040511115471875345</v>
      </c>
      <c r="P249" s="101">
        <v>0.050286785227515576</v>
      </c>
      <c r="Q249" s="101">
        <v>0.00036473145638565776</v>
      </c>
      <c r="R249" s="101">
        <v>-0.000901730614422547</v>
      </c>
      <c r="S249" s="101">
        <v>7.229706086359143E-05</v>
      </c>
      <c r="T249" s="101">
        <v>0.0007360067882885654</v>
      </c>
      <c r="U249" s="101">
        <v>3.3168272215148767E-06</v>
      </c>
      <c r="V249" s="101">
        <v>-3.326904573432296E-05</v>
      </c>
      <c r="W249" s="101">
        <v>5.09562079590092E-06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1945</v>
      </c>
      <c r="B251" s="101">
        <v>113.22</v>
      </c>
      <c r="C251" s="101">
        <v>133.12</v>
      </c>
      <c r="D251" s="101">
        <v>9.07181821586454</v>
      </c>
      <c r="E251" s="101">
        <v>9.444284948590484</v>
      </c>
      <c r="F251" s="101">
        <v>25.94514437501703</v>
      </c>
      <c r="G251" s="101" t="s">
        <v>59</v>
      </c>
      <c r="H251" s="101">
        <v>22.322218557503078</v>
      </c>
      <c r="I251" s="101">
        <v>68.04221855750308</v>
      </c>
      <c r="J251" s="101" t="s">
        <v>73</v>
      </c>
      <c r="K251" s="101">
        <v>2.621354474541756</v>
      </c>
      <c r="M251" s="101" t="s">
        <v>68</v>
      </c>
      <c r="N251" s="101">
        <v>2.396443418707072</v>
      </c>
      <c r="X251" s="101">
        <v>67.5</v>
      </c>
    </row>
    <row r="252" spans="1:24" s="101" customFormat="1" ht="12.75" hidden="1">
      <c r="A252" s="101">
        <v>1946</v>
      </c>
      <c r="B252" s="101">
        <v>156.77999877929688</v>
      </c>
      <c r="C252" s="101">
        <v>170.27999877929688</v>
      </c>
      <c r="D252" s="101">
        <v>8.903218269348145</v>
      </c>
      <c r="E252" s="101">
        <v>9.008211135864258</v>
      </c>
      <c r="F252" s="101">
        <v>29.79810493965508</v>
      </c>
      <c r="G252" s="101" t="s">
        <v>56</v>
      </c>
      <c r="H252" s="101">
        <v>-9.507577826483654</v>
      </c>
      <c r="I252" s="101">
        <v>79.77242095281322</v>
      </c>
      <c r="J252" s="101" t="s">
        <v>62</v>
      </c>
      <c r="K252" s="101">
        <v>0.43728550384273657</v>
      </c>
      <c r="L252" s="101">
        <v>1.5504557927060714</v>
      </c>
      <c r="M252" s="101">
        <v>0.10352205434896163</v>
      </c>
      <c r="N252" s="101">
        <v>0.1149391309311507</v>
      </c>
      <c r="O252" s="101">
        <v>0.017562230072225564</v>
      </c>
      <c r="P252" s="101">
        <v>0.04447761083275094</v>
      </c>
      <c r="Q252" s="101">
        <v>0.0021378251748116624</v>
      </c>
      <c r="R252" s="101">
        <v>0.0017691362756821667</v>
      </c>
      <c r="S252" s="101">
        <v>0.00023033557006392675</v>
      </c>
      <c r="T252" s="101">
        <v>0.0006544436432014896</v>
      </c>
      <c r="U252" s="101">
        <v>4.6736355575268015E-05</v>
      </c>
      <c r="V252" s="101">
        <v>6.563530131365644E-05</v>
      </c>
      <c r="W252" s="101">
        <v>1.4343402858060467E-05</v>
      </c>
      <c r="X252" s="101">
        <v>67.5</v>
      </c>
    </row>
    <row r="253" spans="1:24" s="101" customFormat="1" ht="12.75" hidden="1">
      <c r="A253" s="101">
        <v>1947</v>
      </c>
      <c r="B253" s="101">
        <v>104.0999984741211</v>
      </c>
      <c r="C253" s="101">
        <v>113.5999984741211</v>
      </c>
      <c r="D253" s="101">
        <v>9.26132869720459</v>
      </c>
      <c r="E253" s="101">
        <v>9.721330642700195</v>
      </c>
      <c r="F253" s="101">
        <v>26.72528141357954</v>
      </c>
      <c r="G253" s="101" t="s">
        <v>57</v>
      </c>
      <c r="H253" s="101">
        <v>32.0276613191171</v>
      </c>
      <c r="I253" s="101">
        <v>68.6276597932382</v>
      </c>
      <c r="J253" s="101" t="s">
        <v>60</v>
      </c>
      <c r="K253" s="101">
        <v>-0.37417538601809097</v>
      </c>
      <c r="L253" s="101">
        <v>0.008437185919430578</v>
      </c>
      <c r="M253" s="101">
        <v>0.08796693998227179</v>
      </c>
      <c r="N253" s="101">
        <v>-0.0011893011246874338</v>
      </c>
      <c r="O253" s="101">
        <v>-0.015125078030272094</v>
      </c>
      <c r="P253" s="101">
        <v>0.0009653197980228245</v>
      </c>
      <c r="Q253" s="101">
        <v>0.001786343373544224</v>
      </c>
      <c r="R253" s="101">
        <v>-9.556653137221179E-05</v>
      </c>
      <c r="S253" s="101">
        <v>-0.0002058305523626903</v>
      </c>
      <c r="T253" s="101">
        <v>6.874028109213002E-05</v>
      </c>
      <c r="U253" s="101">
        <v>3.686160840942452E-05</v>
      </c>
      <c r="V253" s="101">
        <v>-7.541576005854127E-06</v>
      </c>
      <c r="W253" s="101">
        <v>-1.3025562263634321E-05</v>
      </c>
      <c r="X253" s="101">
        <v>67.5</v>
      </c>
    </row>
    <row r="254" spans="1:24" s="101" customFormat="1" ht="12.75" hidden="1">
      <c r="A254" s="101">
        <v>1948</v>
      </c>
      <c r="B254" s="101">
        <v>151.24000549316406</v>
      </c>
      <c r="C254" s="101">
        <v>160.13999938964844</v>
      </c>
      <c r="D254" s="101">
        <v>8.770045280456543</v>
      </c>
      <c r="E254" s="101">
        <v>8.79555606842041</v>
      </c>
      <c r="F254" s="101">
        <v>25.14097564545037</v>
      </c>
      <c r="G254" s="101" t="s">
        <v>58</v>
      </c>
      <c r="H254" s="101">
        <v>-15.429030638481393</v>
      </c>
      <c r="I254" s="101">
        <v>68.31097485468267</v>
      </c>
      <c r="J254" s="101" t="s">
        <v>61</v>
      </c>
      <c r="K254" s="101">
        <v>-0.22629934239676572</v>
      </c>
      <c r="L254" s="101">
        <v>1.5504328360266282</v>
      </c>
      <c r="M254" s="101">
        <v>-0.054576855962804954</v>
      </c>
      <c r="N254" s="101">
        <v>-0.11493297778289319</v>
      </c>
      <c r="O254" s="101">
        <v>-0.008925465796694556</v>
      </c>
      <c r="P254" s="101">
        <v>0.044467134190064345</v>
      </c>
      <c r="Q254" s="101">
        <v>-0.0011744248932363268</v>
      </c>
      <c r="R254" s="101">
        <v>-0.001766553197618473</v>
      </c>
      <c r="S254" s="101">
        <v>-0.00010338403431257605</v>
      </c>
      <c r="T254" s="101">
        <v>0.0006508235213037506</v>
      </c>
      <c r="U254" s="101">
        <v>-2.8731668206495242E-05</v>
      </c>
      <c r="V254" s="101">
        <v>-6.520059363136501E-05</v>
      </c>
      <c r="W254" s="101">
        <v>-6.0056584372408935E-06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1945</v>
      </c>
      <c r="B256" s="101">
        <v>150.76</v>
      </c>
      <c r="C256" s="101">
        <v>141.66</v>
      </c>
      <c r="D256" s="101">
        <v>8.888064159412794</v>
      </c>
      <c r="E256" s="101">
        <v>9.335176701077783</v>
      </c>
      <c r="F256" s="101">
        <v>30.40081631392952</v>
      </c>
      <c r="G256" s="101" t="s">
        <v>59</v>
      </c>
      <c r="H256" s="101">
        <v>-1.7558903585850203</v>
      </c>
      <c r="I256" s="101">
        <v>81.50410964141497</v>
      </c>
      <c r="J256" s="101" t="s">
        <v>73</v>
      </c>
      <c r="K256" s="101">
        <v>2.03840500111362</v>
      </c>
      <c r="M256" s="101" t="s">
        <v>68</v>
      </c>
      <c r="N256" s="101">
        <v>1.375684139960524</v>
      </c>
      <c r="X256" s="101">
        <v>67.5</v>
      </c>
    </row>
    <row r="257" spans="1:24" s="101" customFormat="1" ht="12.75" hidden="1">
      <c r="A257" s="101">
        <v>1946</v>
      </c>
      <c r="B257" s="101">
        <v>160.13999938964844</v>
      </c>
      <c r="C257" s="101">
        <v>159.33999633789062</v>
      </c>
      <c r="D257" s="101">
        <v>8.582042694091797</v>
      </c>
      <c r="E257" s="101">
        <v>9.185015678405762</v>
      </c>
      <c r="F257" s="101">
        <v>31.29879181395786</v>
      </c>
      <c r="G257" s="101" t="s">
        <v>56</v>
      </c>
      <c r="H257" s="101">
        <v>-5.702074740715489</v>
      </c>
      <c r="I257" s="101">
        <v>86.93792464893295</v>
      </c>
      <c r="J257" s="101" t="s">
        <v>62</v>
      </c>
      <c r="K257" s="101">
        <v>1.101064830977825</v>
      </c>
      <c r="L257" s="101">
        <v>0.8691462083285316</v>
      </c>
      <c r="M257" s="101">
        <v>0.260662635753315</v>
      </c>
      <c r="N257" s="101">
        <v>0.009720161687830941</v>
      </c>
      <c r="O257" s="101">
        <v>0.04422077256157696</v>
      </c>
      <c r="P257" s="101">
        <v>0.024933062414196325</v>
      </c>
      <c r="Q257" s="101">
        <v>0.0053826948030612646</v>
      </c>
      <c r="R257" s="101">
        <v>0.00014956687695400706</v>
      </c>
      <c r="S257" s="101">
        <v>0.0005801343702746208</v>
      </c>
      <c r="T257" s="101">
        <v>0.000366843556530746</v>
      </c>
      <c r="U257" s="101">
        <v>0.00011770735410188535</v>
      </c>
      <c r="V257" s="101">
        <v>5.5298532624136454E-06</v>
      </c>
      <c r="W257" s="101">
        <v>3.616432189010206E-05</v>
      </c>
      <c r="X257" s="101">
        <v>67.5</v>
      </c>
    </row>
    <row r="258" spans="1:24" s="101" customFormat="1" ht="12.75" hidden="1">
      <c r="A258" s="101">
        <v>1947</v>
      </c>
      <c r="B258" s="101">
        <v>104.27999877929688</v>
      </c>
      <c r="C258" s="101">
        <v>111.68000030517578</v>
      </c>
      <c r="D258" s="101">
        <v>9.84585952758789</v>
      </c>
      <c r="E258" s="101">
        <v>9.959915161132812</v>
      </c>
      <c r="F258" s="101">
        <v>25.669056041534578</v>
      </c>
      <c r="G258" s="101" t="s">
        <v>57</v>
      </c>
      <c r="H258" s="101">
        <v>25.222579702918146</v>
      </c>
      <c r="I258" s="101">
        <v>62.00257848221502</v>
      </c>
      <c r="J258" s="101" t="s">
        <v>60</v>
      </c>
      <c r="K258" s="101">
        <v>-1.039073901966713</v>
      </c>
      <c r="L258" s="101">
        <v>0.004729026867395622</v>
      </c>
      <c r="M258" s="101">
        <v>0.24499087269085176</v>
      </c>
      <c r="N258" s="101">
        <v>-0.00010117814479155067</v>
      </c>
      <c r="O258" s="101">
        <v>-0.04188655320439299</v>
      </c>
      <c r="P258" s="101">
        <v>0.0005412497134482528</v>
      </c>
      <c r="Q258" s="101">
        <v>0.005009069262682974</v>
      </c>
      <c r="R258" s="101">
        <v>-8.122228669816097E-06</v>
      </c>
      <c r="S258" s="101">
        <v>-0.0005608197452474295</v>
      </c>
      <c r="T258" s="101">
        <v>3.855368496656426E-05</v>
      </c>
      <c r="U258" s="101">
        <v>0.00010576677045125538</v>
      </c>
      <c r="V258" s="101">
        <v>-6.492009558028368E-07</v>
      </c>
      <c r="W258" s="101">
        <v>-3.524873178811464E-05</v>
      </c>
      <c r="X258" s="101">
        <v>67.5</v>
      </c>
    </row>
    <row r="259" spans="1:24" s="101" customFormat="1" ht="12.75" hidden="1">
      <c r="A259" s="101">
        <v>1948</v>
      </c>
      <c r="B259" s="101">
        <v>150.5</v>
      </c>
      <c r="C259" s="101">
        <v>147.60000610351562</v>
      </c>
      <c r="D259" s="101">
        <v>8.75855827331543</v>
      </c>
      <c r="E259" s="101">
        <v>8.848692893981934</v>
      </c>
      <c r="F259" s="101">
        <v>24.892650293919473</v>
      </c>
      <c r="G259" s="101" t="s">
        <v>58</v>
      </c>
      <c r="H259" s="101">
        <v>-15.277151213823018</v>
      </c>
      <c r="I259" s="101">
        <v>67.72284878617698</v>
      </c>
      <c r="J259" s="101" t="s">
        <v>61</v>
      </c>
      <c r="K259" s="101">
        <v>-0.3642378182834616</v>
      </c>
      <c r="L259" s="101">
        <v>0.8691333429093321</v>
      </c>
      <c r="M259" s="101">
        <v>-0.0890195595138519</v>
      </c>
      <c r="N259" s="101">
        <v>-0.009719635086802025</v>
      </c>
      <c r="O259" s="101">
        <v>-0.014177213640143564</v>
      </c>
      <c r="P259" s="101">
        <v>0.024927186967203134</v>
      </c>
      <c r="Q259" s="101">
        <v>-0.0019704386477501375</v>
      </c>
      <c r="R259" s="101">
        <v>-0.0001493461753216677</v>
      </c>
      <c r="S259" s="101">
        <v>-0.00014844898421524893</v>
      </c>
      <c r="T259" s="101">
        <v>0.00036481201781688274</v>
      </c>
      <c r="U259" s="101">
        <v>-5.165666924975011E-05</v>
      </c>
      <c r="V259" s="101">
        <v>-5.491613171265026E-06</v>
      </c>
      <c r="W259" s="101">
        <v>-8.086104445310555E-06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20.501587402413268</v>
      </c>
      <c r="G260" s="102"/>
      <c r="H260" s="102"/>
      <c r="I260" s="115"/>
      <c r="J260" s="115" t="s">
        <v>158</v>
      </c>
      <c r="K260" s="102">
        <f>AVERAGE(K258,K253,K248,K243,K238,K233)</f>
        <v>-0.6919220087529113</v>
      </c>
      <c r="L260" s="102">
        <f>AVERAGE(L258,L253,L248,L243,L238,L233)</f>
        <v>0.00641400093748016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33.97425945476559</v>
      </c>
      <c r="G261" s="102"/>
      <c r="H261" s="102"/>
      <c r="I261" s="115"/>
      <c r="J261" s="115" t="s">
        <v>159</v>
      </c>
      <c r="K261" s="102">
        <f>AVERAGE(K259,K254,K249,K244,K239,K234)</f>
        <v>-0.4625463803589222</v>
      </c>
      <c r="L261" s="102">
        <f>AVERAGE(L259,L254,L249,L244,L239,L234)</f>
        <v>1.1786546028627003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0.43245125547056956</v>
      </c>
      <c r="L262" s="102">
        <f>ABS(L260/$H$33)</f>
        <v>0.017816669270778223</v>
      </c>
      <c r="M262" s="115" t="s">
        <v>111</v>
      </c>
      <c r="N262" s="102">
        <f>K262+L262+L263+K263</f>
        <v>1.4497374949162867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0.26281044338575127</v>
      </c>
      <c r="L263" s="102">
        <f>ABS(L261/$H$34)</f>
        <v>0.7366591267891877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2005-01-20T06:13:04Z</dcterms:modified>
  <cp:category/>
  <cp:version/>
  <cp:contentType/>
  <cp:contentStatus/>
</cp:coreProperties>
</file>