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<sst xmlns="http://schemas.openxmlformats.org/spreadsheetml/2006/main" count="710" uniqueCount="165">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</sst>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15.368999877043038</v>
      </c>
      <c r="C41" s="2">
        <f aca="true" t="shared" si="0" ref="C41:C55">($B$41*H41+$B$42*J41+$B$43*L41+$B$44*N41+$B$45*P41+$B$46*R41+$B$47*T41+$B$48*V41)/100</f>
        <v>2.159434644501665E-08</v>
      </c>
      <c r="D41" s="2">
        <f aca="true" t="shared" si="1" ref="D41:D55">($B$41*I41+$B$42*K41+$B$43*M41+$B$44*O41+$B$45*Q41+$B$46*S41+$B$47*U41+$B$48*W41)/100</f>
        <v>-5.358090409113316E-08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7.93608771399451</v>
      </c>
      <c r="C42" s="2">
        <f t="shared" si="0"/>
        <v>-1.341868837005259E-10</v>
      </c>
      <c r="D42" s="2">
        <f t="shared" si="1"/>
        <v>-5.001504484595834E-08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-1.4041840588816825</v>
      </c>
      <c r="C43" s="2">
        <f t="shared" si="0"/>
        <v>-0.263543895143624</v>
      </c>
      <c r="D43" s="2">
        <f t="shared" si="1"/>
        <v>-0.6441128608308168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1.149242082825424</v>
      </c>
      <c r="C44" s="2">
        <f t="shared" si="0"/>
        <v>-0.0005180407812139998</v>
      </c>
      <c r="D44" s="2">
        <f t="shared" si="1"/>
        <v>-0.09541758995105862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15.368999877043038</v>
      </c>
      <c r="C45" s="2">
        <f t="shared" si="0"/>
        <v>0.06065356509024861</v>
      </c>
      <c r="D45" s="2">
        <f t="shared" si="1"/>
        <v>-0.15318451249922346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7.93608771399451</v>
      </c>
      <c r="C46" s="2">
        <f t="shared" si="0"/>
        <v>-0.0009314726604452531</v>
      </c>
      <c r="D46" s="2">
        <f t="shared" si="1"/>
        <v>-0.09006965975666534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-1.4041840588816825</v>
      </c>
      <c r="C47" s="2">
        <f t="shared" si="0"/>
        <v>-0.010862759717734649</v>
      </c>
      <c r="D47" s="2">
        <f t="shared" si="1"/>
        <v>-0.02575307104783582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1.149242082825424</v>
      </c>
      <c r="C48" s="2">
        <f t="shared" si="0"/>
        <v>-5.928724628070463E-05</v>
      </c>
      <c r="D48" s="2">
        <f t="shared" si="1"/>
        <v>-0.0027367566551201746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0.0011690603438497696</v>
      </c>
      <c r="D49" s="2">
        <f t="shared" si="1"/>
        <v>-0.003195144581865678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-7.488541147074619E-05</v>
      </c>
      <c r="D50" s="2">
        <f t="shared" si="1"/>
        <v>-0.0013844870071130907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-0.00016499163957455555</v>
      </c>
      <c r="D51" s="2">
        <f t="shared" si="1"/>
        <v>-0.000327501240144886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-4.226411502516371E-06</v>
      </c>
      <c r="D52" s="2">
        <f t="shared" si="1"/>
        <v>-4.008020536255586E-05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1.993918869232592E-05</v>
      </c>
      <c r="D53" s="2">
        <f t="shared" si="1"/>
        <v>-7.169897505341976E-05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-5.9119979841500085E-06</v>
      </c>
      <c r="D54" s="2">
        <f t="shared" si="1"/>
        <v>-5.1109751803015006E-05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-1.0959043062253919E-05</v>
      </c>
      <c r="D55" s="2">
        <f t="shared" si="1"/>
        <v>-2.0065616861036327E-05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1976</v>
      </c>
      <c r="B3" s="31">
        <v>126.60333333333331</v>
      </c>
      <c r="C3" s="31">
        <v>144.98666666666665</v>
      </c>
      <c r="D3" s="31">
        <v>8.732425940293448</v>
      </c>
      <c r="E3" s="31">
        <v>9.081061997491682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1975</v>
      </c>
      <c r="B4" s="36">
        <v>114.35</v>
      </c>
      <c r="C4" s="36">
        <v>117.11666666666669</v>
      </c>
      <c r="D4" s="36">
        <v>9.054612767021945</v>
      </c>
      <c r="E4" s="36">
        <v>10.159511973192439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1974</v>
      </c>
      <c r="B5" s="41">
        <v>108.63</v>
      </c>
      <c r="C5" s="41">
        <v>107.64666666666666</v>
      </c>
      <c r="D5" s="41">
        <v>8.62720736845183</v>
      </c>
      <c r="E5" s="41">
        <v>9.444952925943115</v>
      </c>
      <c r="F5" s="37" t="s">
        <v>71</v>
      </c>
      <c r="I5" s="42">
        <v>3286</v>
      </c>
    </row>
    <row r="6" spans="1:6" s="33" customFormat="1" ht="13.5" thickBot="1">
      <c r="A6" s="43">
        <v>1973</v>
      </c>
      <c r="B6" s="44">
        <v>114.14333333333333</v>
      </c>
      <c r="C6" s="44">
        <v>125.51</v>
      </c>
      <c r="D6" s="44">
        <v>8.677285618653437</v>
      </c>
      <c r="E6" s="44">
        <v>9.252901402490753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164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>
        <v>470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3314</v>
      </c>
      <c r="K15" s="42">
        <v>3274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15.368999877043038</v>
      </c>
      <c r="C19" s="62">
        <v>62.21899987704303</v>
      </c>
      <c r="D19" s="63">
        <v>23.678575283148184</v>
      </c>
      <c r="K19" s="64" t="s">
        <v>93</v>
      </c>
    </row>
    <row r="20" spans="1:11" ht="12.75">
      <c r="A20" s="61" t="s">
        <v>57</v>
      </c>
      <c r="B20" s="62">
        <v>7.93608771399451</v>
      </c>
      <c r="C20" s="62">
        <v>49.066087713994506</v>
      </c>
      <c r="D20" s="63">
        <v>17.795850587799833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-1.4041840588816825</v>
      </c>
      <c r="C21" s="62">
        <v>45.23914927445165</v>
      </c>
      <c r="D21" s="63">
        <v>16.499270952581213</v>
      </c>
      <c r="F21" s="39" t="s">
        <v>96</v>
      </c>
    </row>
    <row r="22" spans="1:11" ht="16.5" thickBot="1">
      <c r="A22" s="67" t="s">
        <v>59</v>
      </c>
      <c r="B22" s="68">
        <v>1.149242082825424</v>
      </c>
      <c r="C22" s="68">
        <v>60.25257541615874</v>
      </c>
      <c r="D22" s="69">
        <v>22.102916195070055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13.753012539893353</v>
      </c>
      <c r="I23" s="42">
        <v>3326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-0.263543895143624</v>
      </c>
      <c r="C27" s="78">
        <v>-0.0005180407812139998</v>
      </c>
      <c r="D27" s="78">
        <v>0.06065356509024861</v>
      </c>
      <c r="E27" s="78">
        <v>-0.0009314726604452531</v>
      </c>
      <c r="F27" s="78">
        <v>-0.010862759717734649</v>
      </c>
      <c r="G27" s="78">
        <v>-5.928724628070463E-05</v>
      </c>
      <c r="H27" s="78">
        <v>0.0011690603438497696</v>
      </c>
      <c r="I27" s="79">
        <v>-7.488541147074619E-05</v>
      </c>
    </row>
    <row r="28" spans="1:9" ht="13.5" thickBot="1">
      <c r="A28" s="80" t="s">
        <v>61</v>
      </c>
      <c r="B28" s="81">
        <v>-0.6441128608308168</v>
      </c>
      <c r="C28" s="81">
        <v>-0.09541758995105862</v>
      </c>
      <c r="D28" s="81">
        <v>-0.15318451249922346</v>
      </c>
      <c r="E28" s="81">
        <v>-0.09006965975666534</v>
      </c>
      <c r="F28" s="81">
        <v>-0.02575307104783582</v>
      </c>
      <c r="G28" s="81">
        <v>-0.0027367566551201746</v>
      </c>
      <c r="H28" s="81">
        <v>-0.003195144581865678</v>
      </c>
      <c r="I28" s="82">
        <v>-0.0013844870071130907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1976</v>
      </c>
      <c r="B39" s="89">
        <v>126.60333333333331</v>
      </c>
      <c r="C39" s="89">
        <v>144.98666666666665</v>
      </c>
      <c r="D39" s="89">
        <v>8.732425940293448</v>
      </c>
      <c r="E39" s="89">
        <v>9.081061997491682</v>
      </c>
      <c r="F39" s="90">
        <f>I39*D39/(23678+B39)*1000</f>
        <v>22.102916195070055</v>
      </c>
      <c r="G39" s="91" t="s">
        <v>59</v>
      </c>
      <c r="H39" s="92">
        <f>I39-B39+X39</f>
        <v>1.149242082825424</v>
      </c>
      <c r="I39" s="92">
        <f>(B39+C42-2*X39)*(23678+B39)*E42/((23678+C42)*D39+E42*(23678+B39))</f>
        <v>60.25257541615874</v>
      </c>
      <c r="J39" s="39" t="s">
        <v>73</v>
      </c>
      <c r="K39" s="39">
        <f>(K40*K40+L40*L40+M40*M40+N40*N40+O40*O40+P40*P40+Q40*Q40+R40*R40+S40*S40+T40*T40+U40*U40+V40*V40+W40*W40)</f>
        <v>0.5295016645151551</v>
      </c>
      <c r="M39" s="39" t="s">
        <v>68</v>
      </c>
      <c r="N39" s="39">
        <f>(K44*K44+L44*L44+M44*M44+N44*N44+O44*O44+P44*P44+Q44*Q44+R44*R44+S44*S44+T44*T44+U44*U44+V44*V44+W44*W44)</f>
        <v>0.28776873605763825</v>
      </c>
      <c r="X39" s="28">
        <f>(1-$H$2)*1000</f>
        <v>67.5</v>
      </c>
    </row>
    <row r="40" spans="1:24" ht="12.75">
      <c r="A40" s="86">
        <v>1975</v>
      </c>
      <c r="B40" s="89">
        <v>114.35</v>
      </c>
      <c r="C40" s="89">
        <v>117.11666666666669</v>
      </c>
      <c r="D40" s="89">
        <v>9.054612767021945</v>
      </c>
      <c r="E40" s="89">
        <v>10.159511973192439</v>
      </c>
      <c r="F40" s="90">
        <f>I40*D40/(23678+B40)*1000</f>
        <v>23.678575283148184</v>
      </c>
      <c r="G40" s="91" t="s">
        <v>56</v>
      </c>
      <c r="H40" s="92">
        <f>I40-B40+X40</f>
        <v>15.368999877043038</v>
      </c>
      <c r="I40" s="92">
        <f>(B40+C39-2*X40)*(23678+B40)*E39/((23678+C39)*D40+E39*(23678+B40))</f>
        <v>62.21899987704303</v>
      </c>
      <c r="J40" s="39" t="s">
        <v>62</v>
      </c>
      <c r="K40" s="73">
        <f aca="true" t="shared" si="0" ref="K40:W40">SQRT(K41*K41+K42*K42)</f>
        <v>0.6959430739328704</v>
      </c>
      <c r="L40" s="73">
        <f t="shared" si="0"/>
        <v>0.09541899621311976</v>
      </c>
      <c r="M40" s="73">
        <f t="shared" si="0"/>
        <v>0.16475542427423073</v>
      </c>
      <c r="N40" s="73">
        <f t="shared" si="0"/>
        <v>0.09007447612947087</v>
      </c>
      <c r="O40" s="73">
        <f t="shared" si="0"/>
        <v>0.02795031694060227</v>
      </c>
      <c r="P40" s="73">
        <f t="shared" si="0"/>
        <v>0.002737398759208478</v>
      </c>
      <c r="Q40" s="73">
        <f t="shared" si="0"/>
        <v>0.003402300837167069</v>
      </c>
      <c r="R40" s="73">
        <f t="shared" si="0"/>
        <v>0.0013865107636495673</v>
      </c>
      <c r="S40" s="73">
        <f t="shared" si="0"/>
        <v>0.00036671419856059345</v>
      </c>
      <c r="T40" s="73">
        <f t="shared" si="0"/>
        <v>4.030242444435886E-05</v>
      </c>
      <c r="U40" s="73">
        <f t="shared" si="0"/>
        <v>7.441985131279884E-05</v>
      </c>
      <c r="V40" s="73">
        <f t="shared" si="0"/>
        <v>5.145054372434162E-05</v>
      </c>
      <c r="W40" s="73">
        <f t="shared" si="0"/>
        <v>2.28632807106557E-05</v>
      </c>
      <c r="X40" s="28">
        <f>(1-$H$2)*1000</f>
        <v>67.5</v>
      </c>
    </row>
    <row r="41" spans="1:24" ht="12.75">
      <c r="A41" s="86">
        <v>1974</v>
      </c>
      <c r="B41" s="89">
        <v>108.63</v>
      </c>
      <c r="C41" s="89">
        <v>107.64666666666666</v>
      </c>
      <c r="D41" s="89">
        <v>8.62720736845183</v>
      </c>
      <c r="E41" s="89">
        <v>9.444952925943115</v>
      </c>
      <c r="F41" s="90">
        <f>I41*D41/(23678+B41)*1000</f>
        <v>17.795850587799833</v>
      </c>
      <c r="G41" s="91" t="s">
        <v>57</v>
      </c>
      <c r="H41" s="92">
        <f>I41-B41+X41</f>
        <v>7.93608771399451</v>
      </c>
      <c r="I41" s="92">
        <f>(B41+C40-2*X41)*(23678+B41)*E40/((23678+C40)*D41+E40*(23678+B41))</f>
        <v>49.066087713994506</v>
      </c>
      <c r="J41" s="39" t="s">
        <v>60</v>
      </c>
      <c r="K41" s="73">
        <f>'calcul config'!C43</f>
        <v>-0.263543895143624</v>
      </c>
      <c r="L41" s="73">
        <f>'calcul config'!C44</f>
        <v>-0.0005180407812139998</v>
      </c>
      <c r="M41" s="73">
        <f>'calcul config'!C45</f>
        <v>0.06065356509024861</v>
      </c>
      <c r="N41" s="73">
        <f>'calcul config'!C46</f>
        <v>-0.0009314726604452531</v>
      </c>
      <c r="O41" s="73">
        <f>'calcul config'!C47</f>
        <v>-0.010862759717734649</v>
      </c>
      <c r="P41" s="73">
        <f>'calcul config'!C48</f>
        <v>-5.928724628070463E-05</v>
      </c>
      <c r="Q41" s="73">
        <f>'calcul config'!C49</f>
        <v>0.0011690603438497696</v>
      </c>
      <c r="R41" s="73">
        <f>'calcul config'!C50</f>
        <v>-7.488541147074619E-05</v>
      </c>
      <c r="S41" s="73">
        <f>'calcul config'!C51</f>
        <v>-0.00016499163957455555</v>
      </c>
      <c r="T41" s="73">
        <f>'calcul config'!C52</f>
        <v>-4.226411502516371E-06</v>
      </c>
      <c r="U41" s="73">
        <f>'calcul config'!C53</f>
        <v>1.993918869232592E-05</v>
      </c>
      <c r="V41" s="73">
        <f>'calcul config'!C54</f>
        <v>-5.9119979841500085E-06</v>
      </c>
      <c r="W41" s="73">
        <f>'calcul config'!C55</f>
        <v>-1.0959043062253919E-05</v>
      </c>
      <c r="X41" s="28">
        <f>(1-$H$2)*1000</f>
        <v>67.5</v>
      </c>
    </row>
    <row r="42" spans="1:24" ht="12.75">
      <c r="A42" s="86">
        <v>1973</v>
      </c>
      <c r="B42" s="89">
        <v>114.14333333333333</v>
      </c>
      <c r="C42" s="89">
        <v>125.51</v>
      </c>
      <c r="D42" s="89">
        <v>8.677285618653437</v>
      </c>
      <c r="E42" s="89">
        <v>9.252901402490753</v>
      </c>
      <c r="F42" s="90">
        <f>I42*D42/(23678+B42)*1000</f>
        <v>16.499270952581213</v>
      </c>
      <c r="G42" s="91" t="s">
        <v>58</v>
      </c>
      <c r="H42" s="92">
        <f>I42-B42+X42</f>
        <v>-1.4041840588816825</v>
      </c>
      <c r="I42" s="92">
        <f>(B42+C41-2*X42)*(23678+B42)*E41/((23678+C41)*D42+E41*(23678+B42))</f>
        <v>45.23914927445165</v>
      </c>
      <c r="J42" s="39" t="s">
        <v>61</v>
      </c>
      <c r="K42" s="73">
        <f>'calcul config'!D43</f>
        <v>-0.6441128608308168</v>
      </c>
      <c r="L42" s="73">
        <f>'calcul config'!D44</f>
        <v>-0.09541758995105862</v>
      </c>
      <c r="M42" s="73">
        <f>'calcul config'!D45</f>
        <v>-0.15318451249922346</v>
      </c>
      <c r="N42" s="73">
        <f>'calcul config'!D46</f>
        <v>-0.09006965975666534</v>
      </c>
      <c r="O42" s="73">
        <f>'calcul config'!D47</f>
        <v>-0.02575307104783582</v>
      </c>
      <c r="P42" s="73">
        <f>'calcul config'!D48</f>
        <v>-0.0027367566551201746</v>
      </c>
      <c r="Q42" s="73">
        <f>'calcul config'!D49</f>
        <v>-0.003195144581865678</v>
      </c>
      <c r="R42" s="73">
        <f>'calcul config'!D50</f>
        <v>-0.0013844870071130907</v>
      </c>
      <c r="S42" s="73">
        <f>'calcul config'!D51</f>
        <v>-0.000327501240144886</v>
      </c>
      <c r="T42" s="73">
        <f>'calcul config'!D52</f>
        <v>-4.008020536255586E-05</v>
      </c>
      <c r="U42" s="73">
        <f>'calcul config'!D53</f>
        <v>-7.169897505341976E-05</v>
      </c>
      <c r="V42" s="73">
        <f>'calcul config'!D54</f>
        <v>-5.1109751803015006E-05</v>
      </c>
      <c r="W42" s="73">
        <f>'calcul config'!D55</f>
        <v>-2.0065616861036327E-05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0.46396204928858026</v>
      </c>
      <c r="L44" s="73">
        <f>L40/(L43*1.5)</f>
        <v>0.09087523448868551</v>
      </c>
      <c r="M44" s="73">
        <f aca="true" t="shared" si="1" ref="M44:W44">M40/(M43*1.5)</f>
        <v>0.18306158252692306</v>
      </c>
      <c r="N44" s="73">
        <f t="shared" si="1"/>
        <v>0.12009930150596115</v>
      </c>
      <c r="O44" s="73">
        <f t="shared" si="1"/>
        <v>0.12422363084712121</v>
      </c>
      <c r="P44" s="73">
        <f t="shared" si="1"/>
        <v>0.018249325061389852</v>
      </c>
      <c r="Q44" s="73">
        <f t="shared" si="1"/>
        <v>0.02268200558111379</v>
      </c>
      <c r="R44" s="73">
        <f t="shared" si="1"/>
        <v>0.003081135030332372</v>
      </c>
      <c r="S44" s="73">
        <f t="shared" si="1"/>
        <v>0.004889522647474579</v>
      </c>
      <c r="T44" s="73">
        <f t="shared" si="1"/>
        <v>0.0005373656592581181</v>
      </c>
      <c r="U44" s="73">
        <f t="shared" si="1"/>
        <v>0.000992264684170651</v>
      </c>
      <c r="V44" s="73">
        <f t="shared" si="1"/>
        <v>0.0006860072496578882</v>
      </c>
      <c r="W44" s="73">
        <f t="shared" si="1"/>
        <v>0.00030484374280874264</v>
      </c>
      <c r="X44" s="73"/>
      <c r="Y44" s="73"/>
    </row>
    <row r="45" s="101" customFormat="1" ht="12.75"/>
    <row r="46" spans="1:24" s="101" customFormat="1" ht="12.75">
      <c r="A46" s="101">
        <v>1976</v>
      </c>
      <c r="B46" s="101">
        <v>132.7</v>
      </c>
      <c r="C46" s="101">
        <v>137.5</v>
      </c>
      <c r="D46" s="101">
        <v>8.707495240548504</v>
      </c>
      <c r="E46" s="101">
        <v>9.075675670484241</v>
      </c>
      <c r="F46" s="101">
        <v>21.544568918249105</v>
      </c>
      <c r="G46" s="101" t="s">
        <v>59</v>
      </c>
      <c r="H46" s="101">
        <v>-6.286242028259821</v>
      </c>
      <c r="I46" s="101">
        <v>58.91375797174017</v>
      </c>
      <c r="J46" s="101" t="s">
        <v>73</v>
      </c>
      <c r="K46" s="101">
        <v>0.41331629510055135</v>
      </c>
      <c r="M46" s="101" t="s">
        <v>68</v>
      </c>
      <c r="N46" s="101">
        <v>0.23158035854980377</v>
      </c>
      <c r="X46" s="101">
        <v>67.5</v>
      </c>
    </row>
    <row r="47" spans="1:24" s="101" customFormat="1" ht="12.75">
      <c r="A47" s="101">
        <v>1973</v>
      </c>
      <c r="B47" s="101">
        <v>122.45999908447266</v>
      </c>
      <c r="C47" s="101">
        <v>130.66000366210938</v>
      </c>
      <c r="D47" s="101">
        <v>8.67457103729248</v>
      </c>
      <c r="E47" s="101">
        <v>9.321959495544434</v>
      </c>
      <c r="F47" s="101">
        <v>23.279526674054356</v>
      </c>
      <c r="G47" s="101" t="s">
        <v>56</v>
      </c>
      <c r="H47" s="101">
        <v>8.912144105259735</v>
      </c>
      <c r="I47" s="101">
        <v>63.87214318973239</v>
      </c>
      <c r="J47" s="101" t="s">
        <v>62</v>
      </c>
      <c r="K47" s="101">
        <v>0.5959109840676791</v>
      </c>
      <c r="L47" s="101">
        <v>0.18818355392649463</v>
      </c>
      <c r="M47" s="101">
        <v>0.14107416108704668</v>
      </c>
      <c r="N47" s="101">
        <v>0.04775319633643634</v>
      </c>
      <c r="O47" s="101">
        <v>0.023932764067979475</v>
      </c>
      <c r="P47" s="101">
        <v>0.005398440160968001</v>
      </c>
      <c r="Q47" s="101">
        <v>0.0029132044197531346</v>
      </c>
      <c r="R47" s="101">
        <v>0.0007350570330756097</v>
      </c>
      <c r="S47" s="101">
        <v>0.0003139932391193884</v>
      </c>
      <c r="T47" s="101">
        <v>7.945832947622501E-05</v>
      </c>
      <c r="U47" s="101">
        <v>6.371359805505446E-05</v>
      </c>
      <c r="V47" s="101">
        <v>2.7273559528920797E-05</v>
      </c>
      <c r="W47" s="101">
        <v>1.9577724022983486E-05</v>
      </c>
      <c r="X47" s="101">
        <v>67.5</v>
      </c>
    </row>
    <row r="48" spans="1:24" s="101" customFormat="1" ht="12.75">
      <c r="A48" s="101">
        <v>1974</v>
      </c>
      <c r="B48" s="101">
        <v>120.45999908447266</v>
      </c>
      <c r="C48" s="101">
        <v>117.16000366210938</v>
      </c>
      <c r="D48" s="101">
        <v>8.553183555603027</v>
      </c>
      <c r="E48" s="101">
        <v>9.398787498474121</v>
      </c>
      <c r="F48" s="101">
        <v>21.759785163546262</v>
      </c>
      <c r="G48" s="101" t="s">
        <v>57</v>
      </c>
      <c r="H48" s="101">
        <v>7.584635955435289</v>
      </c>
      <c r="I48" s="101">
        <v>60.544635039907945</v>
      </c>
      <c r="J48" s="101" t="s">
        <v>60</v>
      </c>
      <c r="K48" s="101">
        <v>-0.5345317181566944</v>
      </c>
      <c r="L48" s="101">
        <v>-0.0010233962066443054</v>
      </c>
      <c r="M48" s="101">
        <v>0.12582629598947753</v>
      </c>
      <c r="N48" s="101">
        <v>-0.0004939475837309292</v>
      </c>
      <c r="O48" s="101">
        <v>-0.021580524310255964</v>
      </c>
      <c r="P48" s="101">
        <v>-0.00011703452990498308</v>
      </c>
      <c r="Q48" s="101">
        <v>0.002562842793815503</v>
      </c>
      <c r="R48" s="101">
        <v>-3.972060016260392E-05</v>
      </c>
      <c r="S48" s="101">
        <v>-0.00029164562167861635</v>
      </c>
      <c r="T48" s="101">
        <v>-8.332367156023775E-06</v>
      </c>
      <c r="U48" s="101">
        <v>5.347084793240239E-05</v>
      </c>
      <c r="V48" s="101">
        <v>-3.1394932646699136E-06</v>
      </c>
      <c r="W48" s="101">
        <v>-1.8415531105931524E-05</v>
      </c>
      <c r="X48" s="101">
        <v>67.5</v>
      </c>
    </row>
    <row r="49" spans="1:24" s="101" customFormat="1" ht="12.75">
      <c r="A49" s="101">
        <v>1975</v>
      </c>
      <c r="B49" s="101">
        <v>115.27999877929688</v>
      </c>
      <c r="C49" s="101">
        <v>111.58000183105469</v>
      </c>
      <c r="D49" s="101">
        <v>8.994291305541992</v>
      </c>
      <c r="E49" s="101">
        <v>10.176185607910156</v>
      </c>
      <c r="F49" s="101">
        <v>18.82133995263636</v>
      </c>
      <c r="G49" s="101" t="s">
        <v>58</v>
      </c>
      <c r="H49" s="101">
        <v>2.0095172851156065</v>
      </c>
      <c r="I49" s="101">
        <v>49.789516064412474</v>
      </c>
      <c r="J49" s="101" t="s">
        <v>61</v>
      </c>
      <c r="K49" s="101">
        <v>-0.2634117370523983</v>
      </c>
      <c r="L49" s="101">
        <v>-0.18818077114468987</v>
      </c>
      <c r="M49" s="101">
        <v>-0.06379390381519523</v>
      </c>
      <c r="N49" s="101">
        <v>-0.04775064163056622</v>
      </c>
      <c r="O49" s="101">
        <v>-0.01034689163121084</v>
      </c>
      <c r="P49" s="101">
        <v>-0.005397171397163716</v>
      </c>
      <c r="Q49" s="101">
        <v>-0.0013851342192932584</v>
      </c>
      <c r="R49" s="101">
        <v>-0.0007339830487120534</v>
      </c>
      <c r="S49" s="101">
        <v>-0.00011633823777408175</v>
      </c>
      <c r="T49" s="101">
        <v>-7.90202365266616E-05</v>
      </c>
      <c r="U49" s="101">
        <v>-3.464521609848809E-05</v>
      </c>
      <c r="V49" s="101">
        <v>-2.7092261467413138E-05</v>
      </c>
      <c r="W49" s="101">
        <v>-6.64495989503121E-06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1976</v>
      </c>
      <c r="B56" s="116">
        <v>113.56</v>
      </c>
      <c r="C56" s="116">
        <v>141.56</v>
      </c>
      <c r="D56" s="116">
        <v>8.900948816156669</v>
      </c>
      <c r="E56" s="116">
        <v>9.129062157717698</v>
      </c>
      <c r="F56" s="116">
        <v>18.508787134690532</v>
      </c>
      <c r="G56" s="116" t="s">
        <v>59</v>
      </c>
      <c r="H56" s="116">
        <v>3.4125819390069694</v>
      </c>
      <c r="I56" s="116">
        <v>49.47258193900697</v>
      </c>
      <c r="J56" s="116" t="s">
        <v>73</v>
      </c>
      <c r="K56" s="116">
        <v>0.6543685641962784</v>
      </c>
      <c r="M56" s="116" t="s">
        <v>68</v>
      </c>
      <c r="N56" s="116">
        <v>0.3499324015582876</v>
      </c>
      <c r="X56" s="116">
        <v>67.5</v>
      </c>
    </row>
    <row r="57" spans="1:24" s="116" customFormat="1" ht="12.75">
      <c r="A57" s="116">
        <v>1975</v>
      </c>
      <c r="B57" s="116">
        <v>110.63999938964844</v>
      </c>
      <c r="C57" s="116">
        <v>113.13999938964844</v>
      </c>
      <c r="D57" s="116">
        <v>8.944263458251953</v>
      </c>
      <c r="E57" s="116">
        <v>10.156269073486328</v>
      </c>
      <c r="F57" s="116">
        <v>22.24392394902688</v>
      </c>
      <c r="G57" s="116" t="s">
        <v>56</v>
      </c>
      <c r="H57" s="116">
        <v>16.02112678547639</v>
      </c>
      <c r="I57" s="116">
        <v>59.16112617512483</v>
      </c>
      <c r="J57" s="116" t="s">
        <v>62</v>
      </c>
      <c r="K57" s="116">
        <v>0.780934889678011</v>
      </c>
      <c r="L57" s="116">
        <v>0.004879025862103185</v>
      </c>
      <c r="M57" s="116">
        <v>0.18487602532849465</v>
      </c>
      <c r="N57" s="116">
        <v>0.09646578374784855</v>
      </c>
      <c r="O57" s="116">
        <v>0.0313637536616064</v>
      </c>
      <c r="P57" s="116">
        <v>0.0001401100003164572</v>
      </c>
      <c r="Q57" s="116">
        <v>0.003817804629954459</v>
      </c>
      <c r="R57" s="116">
        <v>0.0014848910167075285</v>
      </c>
      <c r="S57" s="116">
        <v>0.0004114977346452651</v>
      </c>
      <c r="T57" s="116">
        <v>2.084716016630491E-06</v>
      </c>
      <c r="U57" s="116">
        <v>8.351074472557912E-05</v>
      </c>
      <c r="V57" s="116">
        <v>5.5100936475474354E-05</v>
      </c>
      <c r="W57" s="116">
        <v>2.5655172542092543E-05</v>
      </c>
      <c r="X57" s="116">
        <v>67.5</v>
      </c>
    </row>
    <row r="58" spans="1:24" s="116" customFormat="1" ht="12.75">
      <c r="A58" s="116">
        <v>1974</v>
      </c>
      <c r="B58" s="116">
        <v>101</v>
      </c>
      <c r="C58" s="116">
        <v>99.5999984741211</v>
      </c>
      <c r="D58" s="116">
        <v>8.838324546813965</v>
      </c>
      <c r="E58" s="116">
        <v>9.577503204345703</v>
      </c>
      <c r="F58" s="116">
        <v>15.724376565125757</v>
      </c>
      <c r="G58" s="116" t="s">
        <v>57</v>
      </c>
      <c r="H58" s="116">
        <v>8.805523898973846</v>
      </c>
      <c r="I58" s="116">
        <v>42.305523898973846</v>
      </c>
      <c r="J58" s="116" t="s">
        <v>60</v>
      </c>
      <c r="K58" s="116">
        <v>-0.21035105125533016</v>
      </c>
      <c r="L58" s="116">
        <v>-2.5302700120948506E-05</v>
      </c>
      <c r="M58" s="116">
        <v>0.04777125181960823</v>
      </c>
      <c r="N58" s="116">
        <v>-0.0009975598909594974</v>
      </c>
      <c r="O58" s="116">
        <v>-0.008773355937158216</v>
      </c>
      <c r="P58" s="116">
        <v>-2.922631633104891E-06</v>
      </c>
      <c r="Q58" s="116">
        <v>0.000889363576841462</v>
      </c>
      <c r="R58" s="116">
        <v>-8.019444743979146E-05</v>
      </c>
      <c r="S58" s="116">
        <v>-0.00014149986544083416</v>
      </c>
      <c r="T58" s="116">
        <v>-2.1372862688441501E-07</v>
      </c>
      <c r="U58" s="116">
        <v>1.2941047102388852E-05</v>
      </c>
      <c r="V58" s="116">
        <v>-6.330406990472924E-06</v>
      </c>
      <c r="W58" s="116">
        <v>-9.616417117659447E-06</v>
      </c>
      <c r="X58" s="116">
        <v>67.5</v>
      </c>
    </row>
    <row r="59" spans="1:24" s="116" customFormat="1" ht="12.75">
      <c r="A59" s="116">
        <v>1973</v>
      </c>
      <c r="B59" s="116">
        <v>110.22000122070312</v>
      </c>
      <c r="C59" s="116">
        <v>117.91999816894531</v>
      </c>
      <c r="D59" s="116">
        <v>8.722366333007812</v>
      </c>
      <c r="E59" s="116">
        <v>9.369449615478516</v>
      </c>
      <c r="F59" s="116">
        <v>14.361070485847247</v>
      </c>
      <c r="G59" s="116" t="s">
        <v>58</v>
      </c>
      <c r="H59" s="116">
        <v>-3.5535306635594424</v>
      </c>
      <c r="I59" s="116">
        <v>39.16647055714368</v>
      </c>
      <c r="J59" s="116" t="s">
        <v>61</v>
      </c>
      <c r="K59" s="116">
        <v>-0.7520716303332978</v>
      </c>
      <c r="L59" s="116">
        <v>-0.004878960251573927</v>
      </c>
      <c r="M59" s="116">
        <v>-0.1785974586629098</v>
      </c>
      <c r="N59" s="116">
        <v>-0.09646062568919314</v>
      </c>
      <c r="O59" s="116">
        <v>-0.030111679948914505</v>
      </c>
      <c r="P59" s="116">
        <v>-0.00014007951460872077</v>
      </c>
      <c r="Q59" s="116">
        <v>-0.0037127704777819843</v>
      </c>
      <c r="R59" s="116">
        <v>-0.0014827239062275028</v>
      </c>
      <c r="S59" s="116">
        <v>-0.00038640415849005926</v>
      </c>
      <c r="T59" s="116">
        <v>-2.073731164844133E-06</v>
      </c>
      <c r="U59" s="116">
        <v>-8.250196230705421E-05</v>
      </c>
      <c r="V59" s="116">
        <v>-5.473608633990223E-05</v>
      </c>
      <c r="W59" s="116">
        <v>-2.3784709373539244E-05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1976</v>
      </c>
      <c r="B61" s="116">
        <v>124.68</v>
      </c>
      <c r="C61" s="116">
        <v>151.78</v>
      </c>
      <c r="D61" s="116">
        <v>8.839663591010126</v>
      </c>
      <c r="E61" s="116">
        <v>9.022002522037283</v>
      </c>
      <c r="F61" s="116">
        <v>22.539302601991412</v>
      </c>
      <c r="G61" s="116" t="s">
        <v>59</v>
      </c>
      <c r="H61" s="116">
        <v>3.5118806054996483</v>
      </c>
      <c r="I61" s="116">
        <v>60.691880605499655</v>
      </c>
      <c r="J61" s="116" t="s">
        <v>73</v>
      </c>
      <c r="K61" s="116">
        <v>1.3576234941914898</v>
      </c>
      <c r="M61" s="116" t="s">
        <v>68</v>
      </c>
      <c r="N61" s="116">
        <v>0.7522043732345529</v>
      </c>
      <c r="X61" s="116">
        <v>67.5</v>
      </c>
    </row>
    <row r="62" spans="1:24" s="116" customFormat="1" ht="12.75">
      <c r="A62" s="116">
        <v>1975</v>
      </c>
      <c r="B62" s="116">
        <v>102.81999969482422</v>
      </c>
      <c r="C62" s="116">
        <v>102.81999969482422</v>
      </c>
      <c r="D62" s="116">
        <v>9.085688591003418</v>
      </c>
      <c r="E62" s="116">
        <v>10.299626350402832</v>
      </c>
      <c r="F62" s="116">
        <v>22.743309577792036</v>
      </c>
      <c r="G62" s="116" t="s">
        <v>56</v>
      </c>
      <c r="H62" s="116">
        <v>24.208185301782194</v>
      </c>
      <c r="I62" s="116">
        <v>59.52818499660641</v>
      </c>
      <c r="J62" s="116" t="s">
        <v>62</v>
      </c>
      <c r="K62" s="116">
        <v>1.090382143062976</v>
      </c>
      <c r="L62" s="116">
        <v>0.3009099272072293</v>
      </c>
      <c r="M62" s="116">
        <v>0.25813313357953116</v>
      </c>
      <c r="N62" s="116">
        <v>0.09740381050118599</v>
      </c>
      <c r="O62" s="116">
        <v>0.04379189618502491</v>
      </c>
      <c r="P62" s="116">
        <v>0.008632354774733734</v>
      </c>
      <c r="Q62" s="116">
        <v>0.005330568995533704</v>
      </c>
      <c r="R62" s="116">
        <v>0.0014993664531364843</v>
      </c>
      <c r="S62" s="116">
        <v>0.0005745758003995654</v>
      </c>
      <c r="T62" s="116">
        <v>0.00012703932624081804</v>
      </c>
      <c r="U62" s="116">
        <v>0.00011659869794826218</v>
      </c>
      <c r="V62" s="116">
        <v>5.5642977340116694E-05</v>
      </c>
      <c r="W62" s="116">
        <v>3.582639098205738E-05</v>
      </c>
      <c r="X62" s="116">
        <v>67.5</v>
      </c>
    </row>
    <row r="63" spans="1:24" s="116" customFormat="1" ht="12.75">
      <c r="A63" s="116">
        <v>1974</v>
      </c>
      <c r="B63" s="116">
        <v>106.81999969482422</v>
      </c>
      <c r="C63" s="116">
        <v>98.62000274658203</v>
      </c>
      <c r="D63" s="116">
        <v>8.64759349822998</v>
      </c>
      <c r="E63" s="116">
        <v>9.583516120910645</v>
      </c>
      <c r="F63" s="116">
        <v>14.752863886786608</v>
      </c>
      <c r="G63" s="116" t="s">
        <v>57</v>
      </c>
      <c r="H63" s="116">
        <v>1.2570940479655945</v>
      </c>
      <c r="I63" s="116">
        <v>40.57709374278981</v>
      </c>
      <c r="J63" s="116" t="s">
        <v>60</v>
      </c>
      <c r="K63" s="116">
        <v>0.08249503109996631</v>
      </c>
      <c r="L63" s="116">
        <v>-0.0016358152868711756</v>
      </c>
      <c r="M63" s="116">
        <v>-0.0224535162669568</v>
      </c>
      <c r="N63" s="116">
        <v>-0.0010069810436738014</v>
      </c>
      <c r="O63" s="116">
        <v>0.0028420416059704357</v>
      </c>
      <c r="P63" s="116">
        <v>-0.00018723459858138996</v>
      </c>
      <c r="Q63" s="116">
        <v>-0.0006028470694674791</v>
      </c>
      <c r="R63" s="116">
        <v>-8.095546139850221E-05</v>
      </c>
      <c r="S63" s="116">
        <v>-1.502545974995315E-06</v>
      </c>
      <c r="T63" s="116">
        <v>-1.3343297791785064E-05</v>
      </c>
      <c r="U63" s="116">
        <v>-2.2330955380437012E-05</v>
      </c>
      <c r="V63" s="116">
        <v>-6.388734344311438E-06</v>
      </c>
      <c r="W63" s="116">
        <v>-1.2849418936294634E-06</v>
      </c>
      <c r="X63" s="116">
        <v>67.5</v>
      </c>
    </row>
    <row r="64" spans="1:24" s="116" customFormat="1" ht="12.75">
      <c r="A64" s="116">
        <v>1973</v>
      </c>
      <c r="B64" s="116">
        <v>109.72000122070312</v>
      </c>
      <c r="C64" s="116">
        <v>128.4199981689453</v>
      </c>
      <c r="D64" s="116">
        <v>8.835115432739258</v>
      </c>
      <c r="E64" s="116">
        <v>9.346763610839844</v>
      </c>
      <c r="F64" s="116">
        <v>14.176371223364278</v>
      </c>
      <c r="G64" s="116" t="s">
        <v>58</v>
      </c>
      <c r="H64" s="116">
        <v>-4.051450751612251</v>
      </c>
      <c r="I64" s="116">
        <v>38.168550469090874</v>
      </c>
      <c r="J64" s="116" t="s">
        <v>61</v>
      </c>
      <c r="K64" s="116">
        <v>-1.087257001704024</v>
      </c>
      <c r="L64" s="116">
        <v>-0.3009054808410895</v>
      </c>
      <c r="M64" s="116">
        <v>-0.25715472824515123</v>
      </c>
      <c r="N64" s="116">
        <v>-0.09739860517137108</v>
      </c>
      <c r="O64" s="116">
        <v>-0.04369957632506215</v>
      </c>
      <c r="P64" s="116">
        <v>-0.00863032398939706</v>
      </c>
      <c r="Q64" s="116">
        <v>-0.005296370571153389</v>
      </c>
      <c r="R64" s="116">
        <v>-0.0014971793393113721</v>
      </c>
      <c r="S64" s="116">
        <v>-0.0005745738357777826</v>
      </c>
      <c r="T64" s="116">
        <v>-0.00012633664082822821</v>
      </c>
      <c r="U64" s="116">
        <v>-0.0001144403110578917</v>
      </c>
      <c r="V64" s="116">
        <v>-5.527499435323857E-05</v>
      </c>
      <c r="W64" s="116">
        <v>-3.580334083754249E-05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1976</v>
      </c>
      <c r="B66" s="116">
        <v>129.34</v>
      </c>
      <c r="C66" s="116">
        <v>150.54</v>
      </c>
      <c r="D66" s="116">
        <v>8.80671233304555</v>
      </c>
      <c r="E66" s="116">
        <v>9.121939166362893</v>
      </c>
      <c r="F66" s="116">
        <v>21.66968920910965</v>
      </c>
      <c r="G66" s="116" t="s">
        <v>59</v>
      </c>
      <c r="H66" s="116">
        <v>-3.2599488769725724</v>
      </c>
      <c r="I66" s="116">
        <v>58.58005112302743</v>
      </c>
      <c r="J66" s="116" t="s">
        <v>73</v>
      </c>
      <c r="K66" s="116">
        <v>1.440798745608279</v>
      </c>
      <c r="M66" s="116" t="s">
        <v>68</v>
      </c>
      <c r="N66" s="116">
        <v>0.7641082939681304</v>
      </c>
      <c r="X66" s="116">
        <v>67.5</v>
      </c>
    </row>
    <row r="67" spans="1:24" s="116" customFormat="1" ht="12.75">
      <c r="A67" s="116">
        <v>1975</v>
      </c>
      <c r="B67" s="116">
        <v>117.0999984741211</v>
      </c>
      <c r="C67" s="116">
        <v>128.10000610351562</v>
      </c>
      <c r="D67" s="116">
        <v>9.015819549560547</v>
      </c>
      <c r="E67" s="116">
        <v>10.191757202148438</v>
      </c>
      <c r="F67" s="116">
        <v>25.25762224623706</v>
      </c>
      <c r="G67" s="116" t="s">
        <v>56</v>
      </c>
      <c r="H67" s="116">
        <v>17.06145629093018</v>
      </c>
      <c r="I67" s="116">
        <v>66.66145476505127</v>
      </c>
      <c r="J67" s="116" t="s">
        <v>62</v>
      </c>
      <c r="K67" s="116">
        <v>1.1605073055938788</v>
      </c>
      <c r="L67" s="116">
        <v>0.036439203364534406</v>
      </c>
      <c r="M67" s="116">
        <v>0.274735183966913</v>
      </c>
      <c r="N67" s="116">
        <v>0.1224939667804671</v>
      </c>
      <c r="O67" s="116">
        <v>0.046607936957240574</v>
      </c>
      <c r="P67" s="116">
        <v>0.001045186323527191</v>
      </c>
      <c r="Q67" s="116">
        <v>0.005673382449710866</v>
      </c>
      <c r="R67" s="116">
        <v>0.001885515639693869</v>
      </c>
      <c r="S67" s="116">
        <v>0.0006114771072814515</v>
      </c>
      <c r="T67" s="116">
        <v>1.533426628956788E-05</v>
      </c>
      <c r="U67" s="116">
        <v>0.00012408094320519143</v>
      </c>
      <c r="V67" s="116">
        <v>6.996056062239378E-05</v>
      </c>
      <c r="W67" s="116">
        <v>3.812168648101417E-05</v>
      </c>
      <c r="X67" s="116">
        <v>67.5</v>
      </c>
    </row>
    <row r="68" spans="1:24" s="116" customFormat="1" ht="12.75">
      <c r="A68" s="116">
        <v>1974</v>
      </c>
      <c r="B68" s="116">
        <v>96.73999786376953</v>
      </c>
      <c r="C68" s="116">
        <v>100.83999633789062</v>
      </c>
      <c r="D68" s="116">
        <v>8.443500518798828</v>
      </c>
      <c r="E68" s="116">
        <v>9.170804023742676</v>
      </c>
      <c r="F68" s="116">
        <v>17.439366604473367</v>
      </c>
      <c r="G68" s="116" t="s">
        <v>57</v>
      </c>
      <c r="H68" s="116">
        <v>19.864802429150444</v>
      </c>
      <c r="I68" s="116">
        <v>49.104800292919975</v>
      </c>
      <c r="J68" s="116" t="s">
        <v>60</v>
      </c>
      <c r="K68" s="116">
        <v>-0.8923195800998284</v>
      </c>
      <c r="L68" s="116">
        <v>0.00019965875612295097</v>
      </c>
      <c r="M68" s="116">
        <v>0.20923481811643227</v>
      </c>
      <c r="N68" s="116">
        <v>-0.001267023487704634</v>
      </c>
      <c r="O68" s="116">
        <v>-0.036156433243524924</v>
      </c>
      <c r="P68" s="116">
        <v>2.2911712557385005E-05</v>
      </c>
      <c r="Q68" s="116">
        <v>0.004222728569812081</v>
      </c>
      <c r="R68" s="116">
        <v>-0.0001018650058284482</v>
      </c>
      <c r="S68" s="116">
        <v>-0.0004993103353804439</v>
      </c>
      <c r="T68" s="116">
        <v>1.631701321455841E-06</v>
      </c>
      <c r="U68" s="116">
        <v>8.547742666869683E-05</v>
      </c>
      <c r="V68" s="116">
        <v>-8.046301920519324E-06</v>
      </c>
      <c r="W68" s="116">
        <v>-3.184325849993934E-05</v>
      </c>
      <c r="X68" s="116">
        <v>67.5</v>
      </c>
    </row>
    <row r="69" spans="1:24" s="116" customFormat="1" ht="12.75">
      <c r="A69" s="116">
        <v>1973</v>
      </c>
      <c r="B69" s="116">
        <v>107.4800033569336</v>
      </c>
      <c r="C69" s="116">
        <v>120.9800033569336</v>
      </c>
      <c r="D69" s="116">
        <v>8.686187744140625</v>
      </c>
      <c r="E69" s="116">
        <v>9.08912467956543</v>
      </c>
      <c r="F69" s="116">
        <v>13.753012539893353</v>
      </c>
      <c r="G69" s="116" t="s">
        <v>58</v>
      </c>
      <c r="H69" s="116">
        <v>-2.3199832895323738</v>
      </c>
      <c r="I69" s="116">
        <v>37.66002006740122</v>
      </c>
      <c r="J69" s="116" t="s">
        <v>61</v>
      </c>
      <c r="K69" s="116">
        <v>-0.7419858309342777</v>
      </c>
      <c r="L69" s="116">
        <v>0.03643865637236092</v>
      </c>
      <c r="M69" s="116">
        <v>-0.17804553405552473</v>
      </c>
      <c r="N69" s="116">
        <v>-0.12248741383952795</v>
      </c>
      <c r="O69" s="116">
        <v>-0.029411088427949025</v>
      </c>
      <c r="P69" s="116">
        <v>0.0010449351675180492</v>
      </c>
      <c r="Q69" s="116">
        <v>-0.0037889090575494266</v>
      </c>
      <c r="R69" s="116">
        <v>-0.001882761999860245</v>
      </c>
      <c r="S69" s="116">
        <v>-0.0003529779620763319</v>
      </c>
      <c r="T69" s="116">
        <v>1.5247205430403867E-05</v>
      </c>
      <c r="U69" s="116">
        <v>-8.99427039664002E-05</v>
      </c>
      <c r="V69" s="116">
        <v>-6.949630974378051E-05</v>
      </c>
      <c r="W69" s="116">
        <v>-2.095876590505221E-05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1976</v>
      </c>
      <c r="B71" s="116">
        <v>132.42</v>
      </c>
      <c r="C71" s="116">
        <v>144.62</v>
      </c>
      <c r="D71" s="116">
        <v>8.575959955705882</v>
      </c>
      <c r="E71" s="116">
        <v>9.263622416522143</v>
      </c>
      <c r="F71" s="116">
        <v>22.432061440273042</v>
      </c>
      <c r="G71" s="116" t="s">
        <v>59</v>
      </c>
      <c r="H71" s="116">
        <v>-2.6392982339732214</v>
      </c>
      <c r="I71" s="116">
        <v>62.28070176602676</v>
      </c>
      <c r="J71" s="116" t="s">
        <v>73</v>
      </c>
      <c r="K71" s="116">
        <v>0.5162973104123664</v>
      </c>
      <c r="M71" s="116" t="s">
        <v>68</v>
      </c>
      <c r="N71" s="116">
        <v>0.2721608039373844</v>
      </c>
      <c r="X71" s="116">
        <v>67.5</v>
      </c>
    </row>
    <row r="72" spans="1:24" s="116" customFormat="1" ht="12.75">
      <c r="A72" s="116">
        <v>1975</v>
      </c>
      <c r="B72" s="116">
        <v>123.5199966430664</v>
      </c>
      <c r="C72" s="116">
        <v>126.91999816894531</v>
      </c>
      <c r="D72" s="116">
        <v>9.223196983337402</v>
      </c>
      <c r="E72" s="116">
        <v>10.108074188232422</v>
      </c>
      <c r="F72" s="116">
        <v>25.841156272658893</v>
      </c>
      <c r="G72" s="116" t="s">
        <v>56</v>
      </c>
      <c r="H72" s="116">
        <v>10.666077488412327</v>
      </c>
      <c r="I72" s="116">
        <v>66.68607413147873</v>
      </c>
      <c r="J72" s="116" t="s">
        <v>62</v>
      </c>
      <c r="K72" s="116">
        <v>0.6956173838928792</v>
      </c>
      <c r="L72" s="116">
        <v>0.02024951731043151</v>
      </c>
      <c r="M72" s="116">
        <v>0.16467844826659686</v>
      </c>
      <c r="N72" s="116">
        <v>0.06396273734657375</v>
      </c>
      <c r="O72" s="116">
        <v>0.027937185467624262</v>
      </c>
      <c r="P72" s="116">
        <v>0.0005809777428861934</v>
      </c>
      <c r="Q72" s="116">
        <v>0.003400669208877595</v>
      </c>
      <c r="R72" s="116">
        <v>0.0009845662538821808</v>
      </c>
      <c r="S72" s="116">
        <v>0.0003665294348514351</v>
      </c>
      <c r="T72" s="116">
        <v>8.574432157940433E-06</v>
      </c>
      <c r="U72" s="116">
        <v>7.437662562483217E-05</v>
      </c>
      <c r="V72" s="116">
        <v>3.653120716149233E-05</v>
      </c>
      <c r="W72" s="116">
        <v>2.285171773723933E-05</v>
      </c>
      <c r="X72" s="116">
        <v>67.5</v>
      </c>
    </row>
    <row r="73" spans="1:24" s="116" customFormat="1" ht="12.75">
      <c r="A73" s="116">
        <v>1974</v>
      </c>
      <c r="B73" s="116">
        <v>114.77999877929688</v>
      </c>
      <c r="C73" s="116">
        <v>111.77999877929688</v>
      </c>
      <c r="D73" s="116">
        <v>8.616719245910645</v>
      </c>
      <c r="E73" s="116">
        <v>9.533915519714355</v>
      </c>
      <c r="F73" s="116">
        <v>20.855018806588276</v>
      </c>
      <c r="G73" s="116" t="s">
        <v>57</v>
      </c>
      <c r="H73" s="116">
        <v>10.305592694052748</v>
      </c>
      <c r="I73" s="116">
        <v>57.58559147334962</v>
      </c>
      <c r="J73" s="116" t="s">
        <v>60</v>
      </c>
      <c r="K73" s="116">
        <v>-0.499773661806429</v>
      </c>
      <c r="L73" s="116">
        <v>-0.00010942116884048449</v>
      </c>
      <c r="M73" s="116">
        <v>0.11700528834941658</v>
      </c>
      <c r="N73" s="116">
        <v>-0.0006615854012621846</v>
      </c>
      <c r="O73" s="116">
        <v>-0.02028019296487596</v>
      </c>
      <c r="P73" s="116">
        <v>-1.2476575044580696E-05</v>
      </c>
      <c r="Q73" s="116">
        <v>0.0023525292517962994</v>
      </c>
      <c r="R73" s="116">
        <v>-5.3190943867073595E-05</v>
      </c>
      <c r="S73" s="116">
        <v>-0.00028247354164517976</v>
      </c>
      <c r="T73" s="116">
        <v>-8.883670764724565E-07</v>
      </c>
      <c r="U73" s="116">
        <v>4.702380994794156E-05</v>
      </c>
      <c r="V73" s="116">
        <v>-4.2020321923733624E-06</v>
      </c>
      <c r="W73" s="116">
        <v>-1.8085333670895243E-05</v>
      </c>
      <c r="X73" s="116">
        <v>67.5</v>
      </c>
    </row>
    <row r="74" spans="1:24" s="116" customFormat="1" ht="12.75">
      <c r="A74" s="116">
        <v>1973</v>
      </c>
      <c r="B74" s="116">
        <v>121.5999984741211</v>
      </c>
      <c r="C74" s="116">
        <v>123.69999694824219</v>
      </c>
      <c r="D74" s="116">
        <v>8.46004581451416</v>
      </c>
      <c r="E74" s="116">
        <v>9.074228286743164</v>
      </c>
      <c r="F74" s="116">
        <v>18.532697545865542</v>
      </c>
      <c r="G74" s="116" t="s">
        <v>58</v>
      </c>
      <c r="H74" s="116">
        <v>-1.9642538038503687</v>
      </c>
      <c r="I74" s="116">
        <v>52.13574467027073</v>
      </c>
      <c r="J74" s="116" t="s">
        <v>61</v>
      </c>
      <c r="K74" s="116">
        <v>-0.483848976167736</v>
      </c>
      <c r="L74" s="116">
        <v>-0.020249221671789632</v>
      </c>
      <c r="M74" s="116">
        <v>-0.11588250006693894</v>
      </c>
      <c r="N74" s="116">
        <v>-0.06395931576888246</v>
      </c>
      <c r="O74" s="116">
        <v>-0.019214580535620127</v>
      </c>
      <c r="P74" s="116">
        <v>-0.000580843759374492</v>
      </c>
      <c r="Q74" s="116">
        <v>-0.0024556378372331115</v>
      </c>
      <c r="R74" s="116">
        <v>-0.0009831283902797846</v>
      </c>
      <c r="S74" s="116">
        <v>-0.00023356481944621137</v>
      </c>
      <c r="T74" s="116">
        <v>-8.528287680921816E-06</v>
      </c>
      <c r="U74" s="116">
        <v>-5.762502700490746E-05</v>
      </c>
      <c r="V74" s="116">
        <v>-3.628873133811827E-05</v>
      </c>
      <c r="W74" s="116">
        <v>-1.3968597265110107E-05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1976</v>
      </c>
      <c r="B76" s="116">
        <v>126.92</v>
      </c>
      <c r="C76" s="116">
        <v>143.92</v>
      </c>
      <c r="D76" s="116">
        <v>8.563775705293958</v>
      </c>
      <c r="E76" s="116">
        <v>8.874070051825843</v>
      </c>
      <c r="F76" s="116">
        <v>23.109336404421477</v>
      </c>
      <c r="G76" s="116" t="s">
        <v>59</v>
      </c>
      <c r="H76" s="116">
        <v>4.817542328469671</v>
      </c>
      <c r="I76" s="116">
        <v>64.23754232846967</v>
      </c>
      <c r="J76" s="116" t="s">
        <v>73</v>
      </c>
      <c r="K76" s="116">
        <v>0.15280080985298633</v>
      </c>
      <c r="M76" s="116" t="s">
        <v>68</v>
      </c>
      <c r="N76" s="116">
        <v>0.09919300655770148</v>
      </c>
      <c r="X76" s="116">
        <v>67.5</v>
      </c>
    </row>
    <row r="77" spans="1:24" s="116" customFormat="1" ht="12.75">
      <c r="A77" s="116">
        <v>1975</v>
      </c>
      <c r="B77" s="116">
        <v>116.73999786376953</v>
      </c>
      <c r="C77" s="116">
        <v>120.13999938964844</v>
      </c>
      <c r="D77" s="116">
        <v>9.06441593170166</v>
      </c>
      <c r="E77" s="116">
        <v>10.02515983581543</v>
      </c>
      <c r="F77" s="116">
        <v>23.66695454002415</v>
      </c>
      <c r="G77" s="116" t="s">
        <v>56</v>
      </c>
      <c r="H77" s="116">
        <v>12.88745017748738</v>
      </c>
      <c r="I77" s="116">
        <v>62.12744804125691</v>
      </c>
      <c r="J77" s="116" t="s">
        <v>62</v>
      </c>
      <c r="K77" s="116">
        <v>0.35241075963837015</v>
      </c>
      <c r="L77" s="116">
        <v>0.09037766518162854</v>
      </c>
      <c r="M77" s="116">
        <v>0.08342865284208016</v>
      </c>
      <c r="N77" s="116">
        <v>0.11517729775313376</v>
      </c>
      <c r="O77" s="116">
        <v>0.014153377386029014</v>
      </c>
      <c r="P77" s="116">
        <v>0.002592767646884767</v>
      </c>
      <c r="Q77" s="116">
        <v>0.0017229102059776666</v>
      </c>
      <c r="R77" s="116">
        <v>0.0017728986039057166</v>
      </c>
      <c r="S77" s="116">
        <v>0.0001856961489382236</v>
      </c>
      <c r="T77" s="116">
        <v>3.81687777979661E-05</v>
      </c>
      <c r="U77" s="116">
        <v>3.769063197855722E-05</v>
      </c>
      <c r="V77" s="116">
        <v>6.579249077089839E-05</v>
      </c>
      <c r="W77" s="116">
        <v>1.157418042806846E-05</v>
      </c>
      <c r="X77" s="116">
        <v>67.5</v>
      </c>
    </row>
    <row r="78" spans="1:24" s="116" customFormat="1" ht="12.75">
      <c r="A78" s="116">
        <v>1974</v>
      </c>
      <c r="B78" s="116">
        <v>111.9800033569336</v>
      </c>
      <c r="C78" s="116">
        <v>117.87999725341797</v>
      </c>
      <c r="D78" s="116">
        <v>8.663922309875488</v>
      </c>
      <c r="E78" s="116">
        <v>9.405192375183105</v>
      </c>
      <c r="F78" s="116">
        <v>18.96983002592066</v>
      </c>
      <c r="G78" s="116" t="s">
        <v>57</v>
      </c>
      <c r="H78" s="116">
        <v>7.608630502274934</v>
      </c>
      <c r="I78" s="116">
        <v>52.08863385920853</v>
      </c>
      <c r="J78" s="116" t="s">
        <v>60</v>
      </c>
      <c r="K78" s="116">
        <v>-0.1086558269484407</v>
      </c>
      <c r="L78" s="116">
        <v>-0.0004904239488671818</v>
      </c>
      <c r="M78" s="116">
        <v>0.024819429877993904</v>
      </c>
      <c r="N78" s="116">
        <v>-0.0011910690664626695</v>
      </c>
      <c r="O78" s="116">
        <v>-0.0045087638332298</v>
      </c>
      <c r="P78" s="116">
        <v>-5.617972842649476E-05</v>
      </c>
      <c r="Q78" s="116">
        <v>0.00046919588170380756</v>
      </c>
      <c r="R78" s="116">
        <v>-9.575255369831586E-05</v>
      </c>
      <c r="S78" s="116">
        <v>-7.088523453542747E-05</v>
      </c>
      <c r="T78" s="116">
        <v>-4.00740123988495E-06</v>
      </c>
      <c r="U78" s="116">
        <v>7.344733085007852E-06</v>
      </c>
      <c r="V78" s="116">
        <v>-7.55669706699964E-06</v>
      </c>
      <c r="W78" s="116">
        <v>-4.770707032901002E-06</v>
      </c>
      <c r="X78" s="116">
        <v>67.5</v>
      </c>
    </row>
    <row r="79" spans="1:24" s="116" customFormat="1" ht="12.75">
      <c r="A79" s="116">
        <v>1973</v>
      </c>
      <c r="B79" s="116">
        <v>113.37999725341797</v>
      </c>
      <c r="C79" s="116">
        <v>131.3800048828125</v>
      </c>
      <c r="D79" s="116">
        <v>8.68542766571045</v>
      </c>
      <c r="E79" s="116">
        <v>9.315882682800293</v>
      </c>
      <c r="F79" s="116">
        <v>18.268050410061125</v>
      </c>
      <c r="G79" s="116" t="s">
        <v>58</v>
      </c>
      <c r="H79" s="116">
        <v>4.160386000317203</v>
      </c>
      <c r="I79" s="116">
        <v>50.04038325373517</v>
      </c>
      <c r="J79" s="116" t="s">
        <v>61</v>
      </c>
      <c r="K79" s="116">
        <v>-0.3352420838424729</v>
      </c>
      <c r="L79" s="116">
        <v>-0.09037633455741016</v>
      </c>
      <c r="M79" s="116">
        <v>-0.07965134032504208</v>
      </c>
      <c r="N79" s="116">
        <v>-0.11517113905919724</v>
      </c>
      <c r="O79" s="116">
        <v>-0.013416003135342374</v>
      </c>
      <c r="P79" s="116">
        <v>-0.0025921589281612915</v>
      </c>
      <c r="Q79" s="116">
        <v>-0.0016577921469394744</v>
      </c>
      <c r="R79" s="116">
        <v>-0.001770310963698494</v>
      </c>
      <c r="S79" s="116">
        <v>-0.00017163433006058072</v>
      </c>
      <c r="T79" s="116">
        <v>-3.795782309212527E-05</v>
      </c>
      <c r="U79" s="116">
        <v>-3.696807588789321E-05</v>
      </c>
      <c r="V79" s="116">
        <v>-6.535708202847148E-05</v>
      </c>
      <c r="W79" s="116">
        <v>-1.054523622247088E-05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1976</v>
      </c>
      <c r="B81" s="116">
        <v>132.7</v>
      </c>
      <c r="C81" s="116">
        <v>137.5</v>
      </c>
      <c r="D81" s="116">
        <v>8.707495240548504</v>
      </c>
      <c r="E81" s="116">
        <v>9.075675670484241</v>
      </c>
      <c r="F81" s="116">
        <v>24.27131981669084</v>
      </c>
      <c r="G81" s="116" t="s">
        <v>59</v>
      </c>
      <c r="H81" s="116">
        <v>1.1700752965185188</v>
      </c>
      <c r="I81" s="116">
        <v>66.37007529651851</v>
      </c>
      <c r="J81" s="116" t="s">
        <v>73</v>
      </c>
      <c r="K81" s="116">
        <v>0.2637537544348288</v>
      </c>
      <c r="M81" s="116" t="s">
        <v>68</v>
      </c>
      <c r="N81" s="116">
        <v>0.15480599305035977</v>
      </c>
      <c r="X81" s="116">
        <v>67.5</v>
      </c>
    </row>
    <row r="82" spans="1:24" s="116" customFormat="1" ht="12.75">
      <c r="A82" s="116">
        <v>1975</v>
      </c>
      <c r="B82" s="116">
        <v>115.27999877929688</v>
      </c>
      <c r="C82" s="116">
        <v>111.58000183105469</v>
      </c>
      <c r="D82" s="116">
        <v>8.994291305541992</v>
      </c>
      <c r="E82" s="116">
        <v>10.176185607910156</v>
      </c>
      <c r="F82" s="116">
        <v>22.351360302428244</v>
      </c>
      <c r="G82" s="116" t="s">
        <v>56</v>
      </c>
      <c r="H82" s="116">
        <v>11.347747472549557</v>
      </c>
      <c r="I82" s="116">
        <v>59.12774625184643</v>
      </c>
      <c r="J82" s="116" t="s">
        <v>62</v>
      </c>
      <c r="K82" s="116">
        <v>0.4606816558069903</v>
      </c>
      <c r="L82" s="116">
        <v>0.1927372454147282</v>
      </c>
      <c r="M82" s="116">
        <v>0.1090600948701355</v>
      </c>
      <c r="N82" s="116">
        <v>0.045889923482145316</v>
      </c>
      <c r="O82" s="116">
        <v>0.01850189650230261</v>
      </c>
      <c r="P82" s="116">
        <v>0.005529111963786796</v>
      </c>
      <c r="Q82" s="116">
        <v>0.0022521435527722896</v>
      </c>
      <c r="R82" s="116">
        <v>0.000706398066264964</v>
      </c>
      <c r="S82" s="116">
        <v>0.00024275867333916037</v>
      </c>
      <c r="T82" s="116">
        <v>8.136595178269583E-05</v>
      </c>
      <c r="U82" s="116">
        <v>4.926190030347691E-05</v>
      </c>
      <c r="V82" s="116">
        <v>2.6215926794804562E-05</v>
      </c>
      <c r="W82" s="116">
        <v>1.513670356441875E-05</v>
      </c>
      <c r="X82" s="116">
        <v>67.5</v>
      </c>
    </row>
    <row r="83" spans="1:24" s="116" customFormat="1" ht="12.75">
      <c r="A83" s="116">
        <v>1974</v>
      </c>
      <c r="B83" s="116">
        <v>120.45999908447266</v>
      </c>
      <c r="C83" s="116">
        <v>117.16000366210938</v>
      </c>
      <c r="D83" s="116">
        <v>8.553183555603027</v>
      </c>
      <c r="E83" s="116">
        <v>9.398787498474121</v>
      </c>
      <c r="F83" s="116">
        <v>18.95246089685373</v>
      </c>
      <c r="G83" s="116" t="s">
        <v>57</v>
      </c>
      <c r="H83" s="116">
        <v>-0.2264900225142128</v>
      </c>
      <c r="I83" s="116">
        <v>52.733509061958436</v>
      </c>
      <c r="J83" s="116" t="s">
        <v>60</v>
      </c>
      <c r="K83" s="116">
        <v>0.051934647800800864</v>
      </c>
      <c r="L83" s="116">
        <v>-0.0010480210175449344</v>
      </c>
      <c r="M83" s="116">
        <v>-0.013525560739035913</v>
      </c>
      <c r="N83" s="116">
        <v>-0.0004744062883922574</v>
      </c>
      <c r="O83" s="116">
        <v>0.0018874223338301891</v>
      </c>
      <c r="P83" s="116">
        <v>-0.00011994696659169001</v>
      </c>
      <c r="Q83" s="116">
        <v>-0.00033784521661885835</v>
      </c>
      <c r="R83" s="116">
        <v>-3.814096023632676E-05</v>
      </c>
      <c r="S83" s="116">
        <v>8.403696165810079E-06</v>
      </c>
      <c r="T83" s="116">
        <v>-8.546386474295599E-06</v>
      </c>
      <c r="U83" s="116">
        <v>-1.1227256922902711E-05</v>
      </c>
      <c r="V83" s="116">
        <v>-3.0098554810053867E-06</v>
      </c>
      <c r="W83" s="116">
        <v>2.0274689758796673E-08</v>
      </c>
      <c r="X83" s="116">
        <v>67.5</v>
      </c>
    </row>
    <row r="84" spans="1:24" s="116" customFormat="1" ht="12.75">
      <c r="A84" s="116">
        <v>1973</v>
      </c>
      <c r="B84" s="116">
        <v>122.45999908447266</v>
      </c>
      <c r="C84" s="116">
        <v>130.66000366210938</v>
      </c>
      <c r="D84" s="116">
        <v>8.67457103729248</v>
      </c>
      <c r="E84" s="116">
        <v>9.321959495544434</v>
      </c>
      <c r="F84" s="116">
        <v>19.83155508848876</v>
      </c>
      <c r="G84" s="116" t="s">
        <v>58</v>
      </c>
      <c r="H84" s="116">
        <v>-0.548071212297657</v>
      </c>
      <c r="I84" s="116">
        <v>54.411927872175006</v>
      </c>
      <c r="J84" s="116" t="s">
        <v>61</v>
      </c>
      <c r="K84" s="116">
        <v>-0.4577448856676359</v>
      </c>
      <c r="L84" s="116">
        <v>-0.19273439605323164</v>
      </c>
      <c r="M84" s="116">
        <v>-0.10821812925650491</v>
      </c>
      <c r="N84" s="116">
        <v>-0.04588747122985408</v>
      </c>
      <c r="O84" s="116">
        <v>-0.018405374517126146</v>
      </c>
      <c r="P84" s="116">
        <v>-0.005527810763158931</v>
      </c>
      <c r="Q84" s="116">
        <v>-0.002226659199765772</v>
      </c>
      <c r="R84" s="116">
        <v>-0.0007053676312215719</v>
      </c>
      <c r="S84" s="116">
        <v>-0.00024261317229726402</v>
      </c>
      <c r="T84" s="116">
        <v>-8.091586610632034E-05</v>
      </c>
      <c r="U84" s="116">
        <v>-4.796544092882741E-05</v>
      </c>
      <c r="V84" s="116">
        <v>-2.6042572601300616E-05</v>
      </c>
      <c r="W84" s="116">
        <v>-1.513668998605846E-05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13.753012539893353</v>
      </c>
      <c r="G85" s="117"/>
      <c r="H85" s="117"/>
      <c r="I85" s="118"/>
      <c r="J85" s="118" t="s">
        <v>159</v>
      </c>
      <c r="K85" s="117">
        <f>AVERAGE(K83,K78,K73,K68,K63,K58)</f>
        <v>-0.26277840686821013</v>
      </c>
      <c r="L85" s="117">
        <f>AVERAGE(L83,L78,L73,L68,L63,L58)</f>
        <v>-0.000518220894353629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25.841156272658893</v>
      </c>
      <c r="G86" s="117"/>
      <c r="H86" s="117"/>
      <c r="I86" s="118"/>
      <c r="J86" s="118" t="s">
        <v>160</v>
      </c>
      <c r="K86" s="117">
        <f>AVERAGE(K84,K79,K74,K69,K64,K59)</f>
        <v>-0.6430250681082408</v>
      </c>
      <c r="L86" s="117">
        <f>AVERAGE(L84,L79,L74,L69,L64,L59)</f>
        <v>-0.09545095616712233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0.1642365042926313</v>
      </c>
      <c r="L87" s="117">
        <f>ABS(L85/$H$33)</f>
        <v>0.0014395024843156363</v>
      </c>
      <c r="M87" s="118" t="s">
        <v>111</v>
      </c>
      <c r="N87" s="117">
        <f>K87+L87+L88+K88</f>
        <v>0.5906880067156262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0.3653551523342277</v>
      </c>
      <c r="L88" s="117">
        <f>ABS(L86/$H$34)</f>
        <v>0.05965684760445145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1976</v>
      </c>
      <c r="B91" s="101">
        <v>113.56</v>
      </c>
      <c r="C91" s="101">
        <v>141.56</v>
      </c>
      <c r="D91" s="101">
        <v>8.900948816156669</v>
      </c>
      <c r="E91" s="101">
        <v>9.129062157717698</v>
      </c>
      <c r="F91" s="101">
        <v>15.160286617249067</v>
      </c>
      <c r="G91" s="101" t="s">
        <v>59</v>
      </c>
      <c r="H91" s="101">
        <v>-5.537705565863618</v>
      </c>
      <c r="I91" s="101">
        <v>40.522294434136384</v>
      </c>
      <c r="J91" s="101" t="s">
        <v>73</v>
      </c>
      <c r="K91" s="101">
        <v>0.5073241110077215</v>
      </c>
      <c r="M91" s="101" t="s">
        <v>68</v>
      </c>
      <c r="N91" s="101">
        <v>0.38797289504134763</v>
      </c>
      <c r="X91" s="101">
        <v>67.5</v>
      </c>
    </row>
    <row r="92" spans="1:24" s="101" customFormat="1" ht="12.75" hidden="1">
      <c r="A92" s="101">
        <v>1975</v>
      </c>
      <c r="B92" s="101">
        <v>110.63999938964844</v>
      </c>
      <c r="C92" s="101">
        <v>113.13999938964844</v>
      </c>
      <c r="D92" s="101">
        <v>8.944263458251953</v>
      </c>
      <c r="E92" s="101">
        <v>10.156269073486328</v>
      </c>
      <c r="F92" s="101">
        <v>22.24392394902688</v>
      </c>
      <c r="G92" s="101" t="s">
        <v>56</v>
      </c>
      <c r="H92" s="101">
        <v>16.02112678547639</v>
      </c>
      <c r="I92" s="101">
        <v>59.16112617512483</v>
      </c>
      <c r="J92" s="101" t="s">
        <v>62</v>
      </c>
      <c r="K92" s="101">
        <v>0.4670954843202181</v>
      </c>
      <c r="L92" s="101">
        <v>0.5165475479106479</v>
      </c>
      <c r="M92" s="101">
        <v>0.1105788868663942</v>
      </c>
      <c r="N92" s="101">
        <v>0.0975591473029555</v>
      </c>
      <c r="O92" s="101">
        <v>0.018759263704381617</v>
      </c>
      <c r="P92" s="101">
        <v>0.014818209652966397</v>
      </c>
      <c r="Q92" s="101">
        <v>0.0022835051928108904</v>
      </c>
      <c r="R92" s="101">
        <v>0.0015017207425752465</v>
      </c>
      <c r="S92" s="101">
        <v>0.0002461257146109747</v>
      </c>
      <c r="T92" s="101">
        <v>0.00021806635649834118</v>
      </c>
      <c r="U92" s="101">
        <v>4.994447895625116E-05</v>
      </c>
      <c r="V92" s="101">
        <v>5.572977482438092E-05</v>
      </c>
      <c r="W92" s="101">
        <v>1.5346743711813344E-05</v>
      </c>
      <c r="X92" s="101">
        <v>67.5</v>
      </c>
    </row>
    <row r="93" spans="1:24" s="101" customFormat="1" ht="12.75" hidden="1">
      <c r="A93" s="101">
        <v>1973</v>
      </c>
      <c r="B93" s="101">
        <v>110.22000122070312</v>
      </c>
      <c r="C93" s="101">
        <v>117.91999816894531</v>
      </c>
      <c r="D93" s="101">
        <v>8.722366333007812</v>
      </c>
      <c r="E93" s="101">
        <v>9.369449615478516</v>
      </c>
      <c r="F93" s="101">
        <v>17.428782736418125</v>
      </c>
      <c r="G93" s="101" t="s">
        <v>57</v>
      </c>
      <c r="H93" s="101">
        <v>4.812939068497215</v>
      </c>
      <c r="I93" s="101">
        <v>47.53294028920034</v>
      </c>
      <c r="J93" s="101" t="s">
        <v>60</v>
      </c>
      <c r="K93" s="101">
        <v>-0.39905451769652367</v>
      </c>
      <c r="L93" s="101">
        <v>-0.0028094643663897083</v>
      </c>
      <c r="M93" s="101">
        <v>0.09381162978703962</v>
      </c>
      <c r="N93" s="101">
        <v>-0.0010088550567822928</v>
      </c>
      <c r="O93" s="101">
        <v>-0.01613082722405204</v>
      </c>
      <c r="P93" s="101">
        <v>-0.0003214516876280783</v>
      </c>
      <c r="Q93" s="101">
        <v>0.0019048211594892295</v>
      </c>
      <c r="R93" s="101">
        <v>-8.11213404353491E-05</v>
      </c>
      <c r="S93" s="101">
        <v>-0.00021962709113127474</v>
      </c>
      <c r="T93" s="101">
        <v>-2.2893976732115522E-05</v>
      </c>
      <c r="U93" s="101">
        <v>3.934563652984629E-05</v>
      </c>
      <c r="V93" s="101">
        <v>-6.405432352653196E-06</v>
      </c>
      <c r="W93" s="101">
        <v>-1.3917925796234505E-05</v>
      </c>
      <c r="X93" s="101">
        <v>67.5</v>
      </c>
    </row>
    <row r="94" spans="1:24" s="101" customFormat="1" ht="12.75" hidden="1">
      <c r="A94" s="101">
        <v>1974</v>
      </c>
      <c r="B94" s="101">
        <v>101</v>
      </c>
      <c r="C94" s="101">
        <v>99.5999984741211</v>
      </c>
      <c r="D94" s="101">
        <v>8.838324546813965</v>
      </c>
      <c r="E94" s="101">
        <v>9.577503204345703</v>
      </c>
      <c r="F94" s="101">
        <v>16.04534528825584</v>
      </c>
      <c r="G94" s="101" t="s">
        <v>58</v>
      </c>
      <c r="H94" s="101">
        <v>9.669071647971315</v>
      </c>
      <c r="I94" s="101">
        <v>43.169071647971315</v>
      </c>
      <c r="J94" s="101" t="s">
        <v>61</v>
      </c>
      <c r="K94" s="101">
        <v>-0.24276260704304103</v>
      </c>
      <c r="L94" s="101">
        <v>-0.5165399076184503</v>
      </c>
      <c r="M94" s="101">
        <v>-0.058541167884747794</v>
      </c>
      <c r="N94" s="101">
        <v>-0.09755393089955</v>
      </c>
      <c r="O94" s="101">
        <v>-0.009576345221341546</v>
      </c>
      <c r="P94" s="101">
        <v>-0.01481472261406833</v>
      </c>
      <c r="Q94" s="101">
        <v>-0.00125938568991251</v>
      </c>
      <c r="R94" s="101">
        <v>-0.0014995280980384202</v>
      </c>
      <c r="S94" s="101">
        <v>-0.00011109369124292206</v>
      </c>
      <c r="T94" s="101">
        <v>-0.00021686124980238166</v>
      </c>
      <c r="U94" s="101">
        <v>-3.076315757968678E-05</v>
      </c>
      <c r="V94" s="101">
        <v>-5.536043928972914E-05</v>
      </c>
      <c r="W94" s="101">
        <v>-6.46636560106158E-06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1976</v>
      </c>
      <c r="B96" s="101">
        <v>124.68</v>
      </c>
      <c r="C96" s="101">
        <v>151.78</v>
      </c>
      <c r="D96" s="101">
        <v>8.839663591010126</v>
      </c>
      <c r="E96" s="101">
        <v>9.022002522037283</v>
      </c>
      <c r="F96" s="101">
        <v>17.067074608752392</v>
      </c>
      <c r="G96" s="101" t="s">
        <v>59</v>
      </c>
      <c r="H96" s="101">
        <v>-11.22326066645752</v>
      </c>
      <c r="I96" s="101">
        <v>45.95673933354248</v>
      </c>
      <c r="J96" s="101" t="s">
        <v>73</v>
      </c>
      <c r="K96" s="101">
        <v>1.3019438226945512</v>
      </c>
      <c r="M96" s="101" t="s">
        <v>68</v>
      </c>
      <c r="N96" s="101">
        <v>1.0707844825178046</v>
      </c>
      <c r="X96" s="101">
        <v>67.5</v>
      </c>
    </row>
    <row r="97" spans="1:24" s="101" customFormat="1" ht="12.75" hidden="1">
      <c r="A97" s="101">
        <v>1975</v>
      </c>
      <c r="B97" s="101">
        <v>102.81999969482422</v>
      </c>
      <c r="C97" s="101">
        <v>102.81999969482422</v>
      </c>
      <c r="D97" s="101">
        <v>9.085688591003418</v>
      </c>
      <c r="E97" s="101">
        <v>10.299626350402832</v>
      </c>
      <c r="F97" s="101">
        <v>22.743309577792036</v>
      </c>
      <c r="G97" s="101" t="s">
        <v>56</v>
      </c>
      <c r="H97" s="101">
        <v>24.208185301782194</v>
      </c>
      <c r="I97" s="101">
        <v>59.52818499660641</v>
      </c>
      <c r="J97" s="101" t="s">
        <v>62</v>
      </c>
      <c r="K97" s="101">
        <v>0.6049080642964461</v>
      </c>
      <c r="L97" s="101">
        <v>0.951027965216199</v>
      </c>
      <c r="M97" s="101">
        <v>0.1432041881953233</v>
      </c>
      <c r="N97" s="101">
        <v>0.09860319159176638</v>
      </c>
      <c r="O97" s="101">
        <v>0.024294110627906675</v>
      </c>
      <c r="P97" s="101">
        <v>0.027282110084845775</v>
      </c>
      <c r="Q97" s="101">
        <v>0.002957235123807922</v>
      </c>
      <c r="R97" s="101">
        <v>0.0015178224165241358</v>
      </c>
      <c r="S97" s="101">
        <v>0.0003187715153507163</v>
      </c>
      <c r="T97" s="101">
        <v>0.00040146957725253565</v>
      </c>
      <c r="U97" s="101">
        <v>6.468282101810791E-05</v>
      </c>
      <c r="V97" s="101">
        <v>5.6330448216467655E-05</v>
      </c>
      <c r="W97" s="101">
        <v>1.988000451860016E-05</v>
      </c>
      <c r="X97" s="101">
        <v>67.5</v>
      </c>
    </row>
    <row r="98" spans="1:24" s="101" customFormat="1" ht="12.75" hidden="1">
      <c r="A98" s="101">
        <v>1973</v>
      </c>
      <c r="B98" s="101">
        <v>109.72000122070312</v>
      </c>
      <c r="C98" s="101">
        <v>128.4199981689453</v>
      </c>
      <c r="D98" s="101">
        <v>8.835115432739258</v>
      </c>
      <c r="E98" s="101">
        <v>9.346763610839844</v>
      </c>
      <c r="F98" s="101">
        <v>15.503945951272804</v>
      </c>
      <c r="G98" s="101" t="s">
        <v>57</v>
      </c>
      <c r="H98" s="101">
        <v>-0.47708025825541256</v>
      </c>
      <c r="I98" s="101">
        <v>41.74292096244771</v>
      </c>
      <c r="J98" s="101" t="s">
        <v>60</v>
      </c>
      <c r="K98" s="101">
        <v>-0.41503515317293077</v>
      </c>
      <c r="L98" s="101">
        <v>-0.00517337557079286</v>
      </c>
      <c r="M98" s="101">
        <v>0.09706362725571617</v>
      </c>
      <c r="N98" s="101">
        <v>-0.001019473290596167</v>
      </c>
      <c r="O98" s="101">
        <v>-0.01685795893778004</v>
      </c>
      <c r="P98" s="101">
        <v>-0.0005919139974587661</v>
      </c>
      <c r="Q98" s="101">
        <v>0.0019466129490738053</v>
      </c>
      <c r="R98" s="101">
        <v>-8.19873863060732E-05</v>
      </c>
      <c r="S98" s="101">
        <v>-0.00023616945643757472</v>
      </c>
      <c r="T98" s="101">
        <v>-4.215498131362792E-05</v>
      </c>
      <c r="U98" s="101">
        <v>3.858977842105502E-05</v>
      </c>
      <c r="V98" s="101">
        <v>-6.474865798298871E-06</v>
      </c>
      <c r="W98" s="101">
        <v>-1.5165783400832276E-05</v>
      </c>
      <c r="X98" s="101">
        <v>67.5</v>
      </c>
    </row>
    <row r="99" spans="1:24" s="101" customFormat="1" ht="12.75" hidden="1">
      <c r="A99" s="101">
        <v>1974</v>
      </c>
      <c r="B99" s="101">
        <v>106.81999969482422</v>
      </c>
      <c r="C99" s="101">
        <v>98.62000274658203</v>
      </c>
      <c r="D99" s="101">
        <v>8.64759349822998</v>
      </c>
      <c r="E99" s="101">
        <v>9.583516120910645</v>
      </c>
      <c r="F99" s="101">
        <v>18.922210652463967</v>
      </c>
      <c r="G99" s="101" t="s">
        <v>58</v>
      </c>
      <c r="H99" s="101">
        <v>12.724696261025642</v>
      </c>
      <c r="I99" s="101">
        <v>52.04469595584986</v>
      </c>
      <c r="J99" s="101" t="s">
        <v>61</v>
      </c>
      <c r="K99" s="101">
        <v>-0.4400677082922527</v>
      </c>
      <c r="L99" s="101">
        <v>-0.9510138941195693</v>
      </c>
      <c r="M99" s="101">
        <v>-0.10529051135142696</v>
      </c>
      <c r="N99" s="101">
        <v>-0.09859792120674932</v>
      </c>
      <c r="O99" s="101">
        <v>-0.017493228165581392</v>
      </c>
      <c r="P99" s="101">
        <v>-0.027275688231486586</v>
      </c>
      <c r="Q99" s="101">
        <v>-0.0022261935234793584</v>
      </c>
      <c r="R99" s="101">
        <v>-0.0015156064649472388</v>
      </c>
      <c r="S99" s="101">
        <v>-0.00021410106689358755</v>
      </c>
      <c r="T99" s="101">
        <v>-0.00039925027114552766</v>
      </c>
      <c r="U99" s="101">
        <v>-5.191046461239255E-05</v>
      </c>
      <c r="V99" s="101">
        <v>-5.5957086317661E-05</v>
      </c>
      <c r="W99" s="101">
        <v>-1.2853544005394114E-05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1976</v>
      </c>
      <c r="B101" s="101">
        <v>129.34</v>
      </c>
      <c r="C101" s="101">
        <v>150.54</v>
      </c>
      <c r="D101" s="101">
        <v>8.80671233304555</v>
      </c>
      <c r="E101" s="101">
        <v>9.121939166362893</v>
      </c>
      <c r="F101" s="101">
        <v>17.971366434109814</v>
      </c>
      <c r="G101" s="101" t="s">
        <v>59</v>
      </c>
      <c r="H101" s="101">
        <v>-13.257689736950908</v>
      </c>
      <c r="I101" s="101">
        <v>48.5823102630491</v>
      </c>
      <c r="J101" s="101" t="s">
        <v>73</v>
      </c>
      <c r="K101" s="101">
        <v>1.5583251000516325</v>
      </c>
      <c r="M101" s="101" t="s">
        <v>68</v>
      </c>
      <c r="N101" s="101">
        <v>0.9680123789428806</v>
      </c>
      <c r="X101" s="101">
        <v>67.5</v>
      </c>
    </row>
    <row r="102" spans="1:24" s="101" customFormat="1" ht="12.75" hidden="1">
      <c r="A102" s="101">
        <v>1975</v>
      </c>
      <c r="B102" s="101">
        <v>117.0999984741211</v>
      </c>
      <c r="C102" s="101">
        <v>128.10000610351562</v>
      </c>
      <c r="D102" s="101">
        <v>9.015819549560547</v>
      </c>
      <c r="E102" s="101">
        <v>10.191757202148438</v>
      </c>
      <c r="F102" s="101">
        <v>25.25762224623706</v>
      </c>
      <c r="G102" s="101" t="s">
        <v>56</v>
      </c>
      <c r="H102" s="101">
        <v>17.06145629093018</v>
      </c>
      <c r="I102" s="101">
        <v>66.66145476505127</v>
      </c>
      <c r="J102" s="101" t="s">
        <v>62</v>
      </c>
      <c r="K102" s="101">
        <v>1.0681158311844152</v>
      </c>
      <c r="L102" s="101">
        <v>0.5796523977034316</v>
      </c>
      <c r="M102" s="101">
        <v>0.2528622887660007</v>
      </c>
      <c r="N102" s="101">
        <v>0.12397359052506363</v>
      </c>
      <c r="O102" s="101">
        <v>0.04289722537019425</v>
      </c>
      <c r="P102" s="101">
        <v>0.01662847277735583</v>
      </c>
      <c r="Q102" s="101">
        <v>0.0052216178392463265</v>
      </c>
      <c r="R102" s="101">
        <v>0.0019082921922684356</v>
      </c>
      <c r="S102" s="101">
        <v>0.0005627909094960486</v>
      </c>
      <c r="T102" s="101">
        <v>0.00024472399780402096</v>
      </c>
      <c r="U102" s="101">
        <v>0.00011419906561647719</v>
      </c>
      <c r="V102" s="101">
        <v>7.08116247326821E-05</v>
      </c>
      <c r="W102" s="101">
        <v>3.5091170212867055E-05</v>
      </c>
      <c r="X102" s="101">
        <v>67.5</v>
      </c>
    </row>
    <row r="103" spans="1:24" s="101" customFormat="1" ht="12.75" hidden="1">
      <c r="A103" s="101">
        <v>1973</v>
      </c>
      <c r="B103" s="101">
        <v>107.4800033569336</v>
      </c>
      <c r="C103" s="101">
        <v>120.9800033569336</v>
      </c>
      <c r="D103" s="101">
        <v>8.686187744140625</v>
      </c>
      <c r="E103" s="101">
        <v>9.08912467956543</v>
      </c>
      <c r="F103" s="101">
        <v>19.822120744822875</v>
      </c>
      <c r="G103" s="101" t="s">
        <v>57</v>
      </c>
      <c r="H103" s="101">
        <v>14.299120061524967</v>
      </c>
      <c r="I103" s="101">
        <v>54.27912341845856</v>
      </c>
      <c r="J103" s="101" t="s">
        <v>60</v>
      </c>
      <c r="K103" s="101">
        <v>-1.0603988660722947</v>
      </c>
      <c r="L103" s="101">
        <v>-0.003152692177339625</v>
      </c>
      <c r="M103" s="101">
        <v>0.25067421078069474</v>
      </c>
      <c r="N103" s="101">
        <v>-0.001282287019216973</v>
      </c>
      <c r="O103" s="101">
        <v>-0.04264035240678551</v>
      </c>
      <c r="P103" s="101">
        <v>-0.0003606327045181817</v>
      </c>
      <c r="Q103" s="101">
        <v>0.005156645266132441</v>
      </c>
      <c r="R103" s="101">
        <v>-0.00010311392138341523</v>
      </c>
      <c r="S103" s="101">
        <v>-0.0005622950591180081</v>
      </c>
      <c r="T103" s="101">
        <v>-2.567847309469233E-05</v>
      </c>
      <c r="U103" s="101">
        <v>0.00011099866852992968</v>
      </c>
      <c r="V103" s="101">
        <v>-8.146591658627639E-06</v>
      </c>
      <c r="W103" s="101">
        <v>-3.5089856004607335E-05</v>
      </c>
      <c r="X103" s="101">
        <v>67.5</v>
      </c>
    </row>
    <row r="104" spans="1:24" s="101" customFormat="1" ht="12.75" hidden="1">
      <c r="A104" s="101">
        <v>1974</v>
      </c>
      <c r="B104" s="101">
        <v>96.73999786376953</v>
      </c>
      <c r="C104" s="101">
        <v>100.83999633789062</v>
      </c>
      <c r="D104" s="101">
        <v>8.443500518798828</v>
      </c>
      <c r="E104" s="101">
        <v>9.170804023742676</v>
      </c>
      <c r="F104" s="101">
        <v>15.222262637444254</v>
      </c>
      <c r="G104" s="101" t="s">
        <v>58</v>
      </c>
      <c r="H104" s="101">
        <v>13.622004167103533</v>
      </c>
      <c r="I104" s="101">
        <v>42.862002030873064</v>
      </c>
      <c r="J104" s="101" t="s">
        <v>61</v>
      </c>
      <c r="K104" s="101">
        <v>-0.1281626843483144</v>
      </c>
      <c r="L104" s="101">
        <v>-0.5796438239948496</v>
      </c>
      <c r="M104" s="101">
        <v>-0.03319302832608306</v>
      </c>
      <c r="N104" s="101">
        <v>-0.12396695885467424</v>
      </c>
      <c r="O104" s="101">
        <v>-0.004687461049051831</v>
      </c>
      <c r="P104" s="101">
        <v>-0.01662456167722012</v>
      </c>
      <c r="Q104" s="101">
        <v>-0.0008211592162360215</v>
      </c>
      <c r="R104" s="101">
        <v>-0.0019055042929076824</v>
      </c>
      <c r="S104" s="101">
        <v>-2.3619362880176336E-05</v>
      </c>
      <c r="T104" s="101">
        <v>-0.00024337306983458054</v>
      </c>
      <c r="U104" s="101">
        <v>-2.6846269242843756E-05</v>
      </c>
      <c r="V104" s="101">
        <v>-7.034144753720792E-05</v>
      </c>
      <c r="W104" s="101">
        <v>-3.036980150254079E-07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1976</v>
      </c>
      <c r="B106" s="101">
        <v>132.42</v>
      </c>
      <c r="C106" s="101">
        <v>144.62</v>
      </c>
      <c r="D106" s="101">
        <v>8.575959955705882</v>
      </c>
      <c r="E106" s="101">
        <v>9.263622416522143</v>
      </c>
      <c r="F106" s="101">
        <v>20.71440533797116</v>
      </c>
      <c r="G106" s="101" t="s">
        <v>59</v>
      </c>
      <c r="H106" s="101">
        <v>-7.4082236280522835</v>
      </c>
      <c r="I106" s="101">
        <v>57.511776371947704</v>
      </c>
      <c r="J106" s="101" t="s">
        <v>73</v>
      </c>
      <c r="K106" s="101">
        <v>0.49833320924373337</v>
      </c>
      <c r="M106" s="101" t="s">
        <v>68</v>
      </c>
      <c r="N106" s="101">
        <v>0.30557921467487437</v>
      </c>
      <c r="X106" s="101">
        <v>67.5</v>
      </c>
    </row>
    <row r="107" spans="1:24" s="101" customFormat="1" ht="12.75" hidden="1">
      <c r="A107" s="101">
        <v>1975</v>
      </c>
      <c r="B107" s="101">
        <v>123.5199966430664</v>
      </c>
      <c r="C107" s="101">
        <v>126.91999816894531</v>
      </c>
      <c r="D107" s="101">
        <v>9.223196983337402</v>
      </c>
      <c r="E107" s="101">
        <v>10.108074188232422</v>
      </c>
      <c r="F107" s="101">
        <v>25.841156272658893</v>
      </c>
      <c r="G107" s="101" t="s">
        <v>56</v>
      </c>
      <c r="H107" s="101">
        <v>10.666077488412327</v>
      </c>
      <c r="I107" s="101">
        <v>66.68607413147873</v>
      </c>
      <c r="J107" s="101" t="s">
        <v>62</v>
      </c>
      <c r="K107" s="101">
        <v>0.6103159880781185</v>
      </c>
      <c r="L107" s="101">
        <v>0.3162287965910528</v>
      </c>
      <c r="M107" s="101">
        <v>0.1444843209885456</v>
      </c>
      <c r="N107" s="101">
        <v>0.06540713536076627</v>
      </c>
      <c r="O107" s="101">
        <v>0.024511260006306483</v>
      </c>
      <c r="P107" s="101">
        <v>0.009071658207348798</v>
      </c>
      <c r="Q107" s="101">
        <v>0.0029836200000599453</v>
      </c>
      <c r="R107" s="101">
        <v>0.0010067997569790312</v>
      </c>
      <c r="S107" s="101">
        <v>0.00032158101065541864</v>
      </c>
      <c r="T107" s="101">
        <v>0.00013351021133732978</v>
      </c>
      <c r="U107" s="101">
        <v>6.52537849556118E-05</v>
      </c>
      <c r="V107" s="101">
        <v>3.735910381510393E-05</v>
      </c>
      <c r="W107" s="101">
        <v>2.005118328056003E-05</v>
      </c>
      <c r="X107" s="101">
        <v>67.5</v>
      </c>
    </row>
    <row r="108" spans="1:24" s="101" customFormat="1" ht="12.75" hidden="1">
      <c r="A108" s="101">
        <v>1973</v>
      </c>
      <c r="B108" s="101">
        <v>121.5999984741211</v>
      </c>
      <c r="C108" s="101">
        <v>123.69999694824219</v>
      </c>
      <c r="D108" s="101">
        <v>8.46004581451416</v>
      </c>
      <c r="E108" s="101">
        <v>9.074228286743164</v>
      </c>
      <c r="F108" s="101">
        <v>21.9650240933919</v>
      </c>
      <c r="G108" s="101" t="s">
        <v>57</v>
      </c>
      <c r="H108" s="101">
        <v>7.691485737787367</v>
      </c>
      <c r="I108" s="101">
        <v>61.79148421190846</v>
      </c>
      <c r="J108" s="101" t="s">
        <v>60</v>
      </c>
      <c r="K108" s="101">
        <v>-0.5814917056822196</v>
      </c>
      <c r="L108" s="101">
        <v>-0.0017199324885416355</v>
      </c>
      <c r="M108" s="101">
        <v>0.13715279382256854</v>
      </c>
      <c r="N108" s="101">
        <v>-0.0006765054742824752</v>
      </c>
      <c r="O108" s="101">
        <v>-0.023432563841711593</v>
      </c>
      <c r="P108" s="101">
        <v>-0.00019673660010257897</v>
      </c>
      <c r="Q108" s="101">
        <v>0.0028066009729063135</v>
      </c>
      <c r="R108" s="101">
        <v>-5.4400897114821924E-05</v>
      </c>
      <c r="S108" s="101">
        <v>-0.0003130928192328082</v>
      </c>
      <c r="T108" s="101">
        <v>-1.4008574956569017E-05</v>
      </c>
      <c r="U108" s="101">
        <v>5.9432645917793565E-05</v>
      </c>
      <c r="V108" s="101">
        <v>-4.29834434743339E-06</v>
      </c>
      <c r="W108" s="101">
        <v>-1.9663470153838636E-05</v>
      </c>
      <c r="X108" s="101">
        <v>67.5</v>
      </c>
    </row>
    <row r="109" spans="1:24" s="101" customFormat="1" ht="12.75" hidden="1">
      <c r="A109" s="101">
        <v>1974</v>
      </c>
      <c r="B109" s="101">
        <v>114.77999877929688</v>
      </c>
      <c r="C109" s="101">
        <v>111.77999877929688</v>
      </c>
      <c r="D109" s="101">
        <v>8.616719245910645</v>
      </c>
      <c r="E109" s="101">
        <v>9.533915519714355</v>
      </c>
      <c r="F109" s="101">
        <v>19.21907430048231</v>
      </c>
      <c r="G109" s="101" t="s">
        <v>58</v>
      </c>
      <c r="H109" s="101">
        <v>5.788366750725942</v>
      </c>
      <c r="I109" s="101">
        <v>53.06836553002282</v>
      </c>
      <c r="J109" s="101" t="s">
        <v>61</v>
      </c>
      <c r="K109" s="101">
        <v>-0.18534562721184694</v>
      </c>
      <c r="L109" s="101">
        <v>-0.3162241192977859</v>
      </c>
      <c r="M109" s="101">
        <v>-0.04544040226698136</v>
      </c>
      <c r="N109" s="101">
        <v>-0.06540363672185873</v>
      </c>
      <c r="O109" s="101">
        <v>-0.007191440669356176</v>
      </c>
      <c r="P109" s="101">
        <v>-0.009069524648025325</v>
      </c>
      <c r="Q109" s="101">
        <v>-0.0010124126054327075</v>
      </c>
      <c r="R109" s="101">
        <v>-0.0010053289476813741</v>
      </c>
      <c r="S109" s="101">
        <v>-7.339777216654841E-05</v>
      </c>
      <c r="T109" s="101">
        <v>-0.00013277325166999808</v>
      </c>
      <c r="U109" s="101">
        <v>-2.6940992005555503E-05</v>
      </c>
      <c r="V109" s="101">
        <v>-3.7111007447098505E-05</v>
      </c>
      <c r="W109" s="101">
        <v>-3.924014839384172E-06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1976</v>
      </c>
      <c r="B111" s="101">
        <v>126.92</v>
      </c>
      <c r="C111" s="101">
        <v>143.92</v>
      </c>
      <c r="D111" s="101">
        <v>8.563775705293958</v>
      </c>
      <c r="E111" s="101">
        <v>8.874070051825843</v>
      </c>
      <c r="F111" s="101">
        <v>20.678738494053107</v>
      </c>
      <c r="G111" s="101" t="s">
        <v>59</v>
      </c>
      <c r="H111" s="101">
        <v>-1.9388453677562154</v>
      </c>
      <c r="I111" s="101">
        <v>57.481154632243786</v>
      </c>
      <c r="J111" s="101" t="s">
        <v>73</v>
      </c>
      <c r="K111" s="101">
        <v>0.2845090685158228</v>
      </c>
      <c r="M111" s="101" t="s">
        <v>68</v>
      </c>
      <c r="N111" s="101">
        <v>0.22623779219556087</v>
      </c>
      <c r="X111" s="101">
        <v>67.5</v>
      </c>
    </row>
    <row r="112" spans="1:24" s="101" customFormat="1" ht="12.75" hidden="1">
      <c r="A112" s="101">
        <v>1975</v>
      </c>
      <c r="B112" s="101">
        <v>116.73999786376953</v>
      </c>
      <c r="C112" s="101">
        <v>120.13999938964844</v>
      </c>
      <c r="D112" s="101">
        <v>9.06441593170166</v>
      </c>
      <c r="E112" s="101">
        <v>10.02515983581543</v>
      </c>
      <c r="F112" s="101">
        <v>23.66695454002415</v>
      </c>
      <c r="G112" s="101" t="s">
        <v>56</v>
      </c>
      <c r="H112" s="101">
        <v>12.88745017748738</v>
      </c>
      <c r="I112" s="101">
        <v>62.12744804125691</v>
      </c>
      <c r="J112" s="101" t="s">
        <v>62</v>
      </c>
      <c r="K112" s="101">
        <v>0.34332295434070675</v>
      </c>
      <c r="L112" s="101">
        <v>0.38266733306229944</v>
      </c>
      <c r="M112" s="101">
        <v>0.08127735414152279</v>
      </c>
      <c r="N112" s="101">
        <v>0.11524524534462269</v>
      </c>
      <c r="O112" s="101">
        <v>0.013788351992326841</v>
      </c>
      <c r="P112" s="101">
        <v>0.010977599688586028</v>
      </c>
      <c r="Q112" s="101">
        <v>0.001678401477343066</v>
      </c>
      <c r="R112" s="101">
        <v>0.0017739418799238656</v>
      </c>
      <c r="S112" s="101">
        <v>0.00018088854446260958</v>
      </c>
      <c r="T112" s="101">
        <v>0.00016155138516181424</v>
      </c>
      <c r="U112" s="101">
        <v>3.670548566893324E-05</v>
      </c>
      <c r="V112" s="101">
        <v>6.583226039096936E-05</v>
      </c>
      <c r="W112" s="101">
        <v>1.1278108363528053E-05</v>
      </c>
      <c r="X112" s="101">
        <v>67.5</v>
      </c>
    </row>
    <row r="113" spans="1:24" s="101" customFormat="1" ht="12.75" hidden="1">
      <c r="A113" s="101">
        <v>1973</v>
      </c>
      <c r="B113" s="101">
        <v>113.37999725341797</v>
      </c>
      <c r="C113" s="101">
        <v>131.3800048828125</v>
      </c>
      <c r="D113" s="101">
        <v>8.68542766571045</v>
      </c>
      <c r="E113" s="101">
        <v>9.315882682800293</v>
      </c>
      <c r="F113" s="101">
        <v>19.2682630132933</v>
      </c>
      <c r="G113" s="101" t="s">
        <v>57</v>
      </c>
      <c r="H113" s="101">
        <v>6.900197905663639</v>
      </c>
      <c r="I113" s="101">
        <v>52.78019515908161</v>
      </c>
      <c r="J113" s="101" t="s">
        <v>60</v>
      </c>
      <c r="K113" s="101">
        <v>-0.340151426653899</v>
      </c>
      <c r="L113" s="101">
        <v>-0.0020808981367154444</v>
      </c>
      <c r="M113" s="101">
        <v>0.08039602011829501</v>
      </c>
      <c r="N113" s="101">
        <v>-0.0011918143993210149</v>
      </c>
      <c r="O113" s="101">
        <v>-0.013680362224666726</v>
      </c>
      <c r="P113" s="101">
        <v>-0.0002381203560488438</v>
      </c>
      <c r="Q113" s="101">
        <v>0.001653145075995697</v>
      </c>
      <c r="R113" s="101">
        <v>-9.582502258741174E-05</v>
      </c>
      <c r="S113" s="101">
        <v>-0.00018058655664803067</v>
      </c>
      <c r="T113" s="101">
        <v>-1.6960799850919754E-05</v>
      </c>
      <c r="U113" s="101">
        <v>3.5535004898071055E-05</v>
      </c>
      <c r="V113" s="101">
        <v>-7.5646052093278925E-06</v>
      </c>
      <c r="W113" s="101">
        <v>-1.127479594688146E-05</v>
      </c>
      <c r="X113" s="101">
        <v>67.5</v>
      </c>
    </row>
    <row r="114" spans="1:24" s="101" customFormat="1" ht="12.75" hidden="1">
      <c r="A114" s="101">
        <v>1974</v>
      </c>
      <c r="B114" s="101">
        <v>111.9800033569336</v>
      </c>
      <c r="C114" s="101">
        <v>117.87999725341797</v>
      </c>
      <c r="D114" s="101">
        <v>8.663922309875488</v>
      </c>
      <c r="E114" s="101">
        <v>9.405192375183105</v>
      </c>
      <c r="F114" s="101">
        <v>20.43891854181765</v>
      </c>
      <c r="G114" s="101" t="s">
        <v>58</v>
      </c>
      <c r="H114" s="101">
        <v>11.642552456597365</v>
      </c>
      <c r="I114" s="101">
        <v>56.12255581353096</v>
      </c>
      <c r="J114" s="101" t="s">
        <v>61</v>
      </c>
      <c r="K114" s="101">
        <v>-0.04655811339120342</v>
      </c>
      <c r="L114" s="101">
        <v>-0.38266167518574085</v>
      </c>
      <c r="M114" s="101">
        <v>-0.011936844029525315</v>
      </c>
      <c r="N114" s="101">
        <v>-0.11523908257609417</v>
      </c>
      <c r="O114" s="101">
        <v>-0.0017223066121382841</v>
      </c>
      <c r="P114" s="101">
        <v>-0.01097501679355796</v>
      </c>
      <c r="Q114" s="101">
        <v>-0.00029007391619821355</v>
      </c>
      <c r="R114" s="101">
        <v>-0.0017713518448896424</v>
      </c>
      <c r="S114" s="101">
        <v>-1.0448017793299197E-05</v>
      </c>
      <c r="T114" s="101">
        <v>-0.00016065858618859402</v>
      </c>
      <c r="U114" s="101">
        <v>-9.195439363419757E-06</v>
      </c>
      <c r="V114" s="101">
        <v>-6.539620215434076E-05</v>
      </c>
      <c r="W114" s="101">
        <v>-2.7332145116485414E-07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1976</v>
      </c>
      <c r="B116" s="101">
        <v>132.7</v>
      </c>
      <c r="C116" s="101">
        <v>137.5</v>
      </c>
      <c r="D116" s="101">
        <v>8.707495240548504</v>
      </c>
      <c r="E116" s="101">
        <v>9.075675670484241</v>
      </c>
      <c r="F116" s="101">
        <v>21.810658217339764</v>
      </c>
      <c r="G116" s="101" t="s">
        <v>59</v>
      </c>
      <c r="H116" s="101">
        <v>-5.558619181639827</v>
      </c>
      <c r="I116" s="101">
        <v>59.64138081836016</v>
      </c>
      <c r="J116" s="101" t="s">
        <v>73</v>
      </c>
      <c r="K116" s="101">
        <v>0.3085137946491873</v>
      </c>
      <c r="M116" s="101" t="s">
        <v>68</v>
      </c>
      <c r="N116" s="101">
        <v>0.27218221247786734</v>
      </c>
      <c r="X116" s="101">
        <v>67.5</v>
      </c>
    </row>
    <row r="117" spans="1:24" s="101" customFormat="1" ht="12.75" hidden="1">
      <c r="A117" s="101">
        <v>1975</v>
      </c>
      <c r="B117" s="101">
        <v>115.27999877929688</v>
      </c>
      <c r="C117" s="101">
        <v>111.58000183105469</v>
      </c>
      <c r="D117" s="101">
        <v>8.994291305541992</v>
      </c>
      <c r="E117" s="101">
        <v>10.176185607910156</v>
      </c>
      <c r="F117" s="101">
        <v>22.351360302428244</v>
      </c>
      <c r="G117" s="101" t="s">
        <v>56</v>
      </c>
      <c r="H117" s="101">
        <v>11.347747472549557</v>
      </c>
      <c r="I117" s="101">
        <v>59.12774625184643</v>
      </c>
      <c r="J117" s="101" t="s">
        <v>62</v>
      </c>
      <c r="K117" s="101">
        <v>0.2133268678119785</v>
      </c>
      <c r="L117" s="101">
        <v>0.5079456865052323</v>
      </c>
      <c r="M117" s="101">
        <v>0.050502394044112144</v>
      </c>
      <c r="N117" s="101">
        <v>0.04646226582610191</v>
      </c>
      <c r="O117" s="101">
        <v>0.008567536908451497</v>
      </c>
      <c r="P117" s="101">
        <v>0.014571409951454525</v>
      </c>
      <c r="Q117" s="101">
        <v>0.0010429015378577808</v>
      </c>
      <c r="R117" s="101">
        <v>0.0007152058816180038</v>
      </c>
      <c r="S117" s="101">
        <v>0.00011242276336378417</v>
      </c>
      <c r="T117" s="101">
        <v>0.00021442200134775817</v>
      </c>
      <c r="U117" s="101">
        <v>2.2812183587690028E-05</v>
      </c>
      <c r="V117" s="101">
        <v>2.654438718635096E-05</v>
      </c>
      <c r="W117" s="101">
        <v>7.012110767662376E-06</v>
      </c>
      <c r="X117" s="101">
        <v>67.5</v>
      </c>
    </row>
    <row r="118" spans="1:24" s="101" customFormat="1" ht="12.75" hidden="1">
      <c r="A118" s="101">
        <v>1973</v>
      </c>
      <c r="B118" s="101">
        <v>122.45999908447266</v>
      </c>
      <c r="C118" s="101">
        <v>130.66000366210938</v>
      </c>
      <c r="D118" s="101">
        <v>8.67457103729248</v>
      </c>
      <c r="E118" s="101">
        <v>9.321959495544434</v>
      </c>
      <c r="F118" s="101">
        <v>19.490406324068836</v>
      </c>
      <c r="G118" s="101" t="s">
        <v>57</v>
      </c>
      <c r="H118" s="101">
        <v>-1.4840826284711142</v>
      </c>
      <c r="I118" s="101">
        <v>53.47591645600154</v>
      </c>
      <c r="J118" s="101" t="s">
        <v>60</v>
      </c>
      <c r="K118" s="101">
        <v>-0.15727677977696988</v>
      </c>
      <c r="L118" s="101">
        <v>-0.0027631944426790137</v>
      </c>
      <c r="M118" s="101">
        <v>0.03684298358802837</v>
      </c>
      <c r="N118" s="101">
        <v>-0.0004803553076599871</v>
      </c>
      <c r="O118" s="101">
        <v>-0.006378451095619492</v>
      </c>
      <c r="P118" s="101">
        <v>-0.0003161597746280811</v>
      </c>
      <c r="Q118" s="101">
        <v>0.0007418263145154929</v>
      </c>
      <c r="R118" s="101">
        <v>-3.8632160565319245E-05</v>
      </c>
      <c r="S118" s="101">
        <v>-8.856384428465399E-05</v>
      </c>
      <c r="T118" s="101">
        <v>-2.2516354192354732E-05</v>
      </c>
      <c r="U118" s="101">
        <v>1.4908441851431738E-05</v>
      </c>
      <c r="V118" s="101">
        <v>-3.0506096930911306E-06</v>
      </c>
      <c r="W118" s="101">
        <v>-5.665204690699444E-06</v>
      </c>
      <c r="X118" s="101">
        <v>67.5</v>
      </c>
    </row>
    <row r="119" spans="1:24" s="101" customFormat="1" ht="12.75" hidden="1">
      <c r="A119" s="101">
        <v>1974</v>
      </c>
      <c r="B119" s="101">
        <v>120.45999908447266</v>
      </c>
      <c r="C119" s="101">
        <v>117.16000366210938</v>
      </c>
      <c r="D119" s="101">
        <v>8.553183555603027</v>
      </c>
      <c r="E119" s="101">
        <v>9.398787498474121</v>
      </c>
      <c r="F119" s="101">
        <v>21.759785163546262</v>
      </c>
      <c r="G119" s="101" t="s">
        <v>58</v>
      </c>
      <c r="H119" s="101">
        <v>7.584635955435289</v>
      </c>
      <c r="I119" s="101">
        <v>60.544635039907945</v>
      </c>
      <c r="J119" s="101" t="s">
        <v>61</v>
      </c>
      <c r="K119" s="101">
        <v>-0.14412621924360558</v>
      </c>
      <c r="L119" s="101">
        <v>-0.5079381706425927</v>
      </c>
      <c r="M119" s="101">
        <v>-0.034541082271970655</v>
      </c>
      <c r="N119" s="101">
        <v>-0.046459782656333645</v>
      </c>
      <c r="O119" s="101">
        <v>-0.005719969431602685</v>
      </c>
      <c r="P119" s="101">
        <v>-0.014567979646136766</v>
      </c>
      <c r="Q119" s="101">
        <v>-0.0007330329711264598</v>
      </c>
      <c r="R119" s="101">
        <v>-0.0007141617528760844</v>
      </c>
      <c r="S119" s="101">
        <v>-6.92482722374571E-05</v>
      </c>
      <c r="T119" s="101">
        <v>-0.00021323650826221677</v>
      </c>
      <c r="U119" s="101">
        <v>-1.726655963418749E-05</v>
      </c>
      <c r="V119" s="101">
        <v>-2.63685090894296E-05</v>
      </c>
      <c r="W119" s="101">
        <v>-4.132209243303594E-06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15.160286617249067</v>
      </c>
      <c r="G120" s="102"/>
      <c r="H120" s="102"/>
      <c r="I120" s="115"/>
      <c r="J120" s="115" t="s">
        <v>159</v>
      </c>
      <c r="K120" s="102">
        <f>AVERAGE(K118,K113,K108,K103,K98,K93)</f>
        <v>-0.49223474150913954</v>
      </c>
      <c r="L120" s="102">
        <f>AVERAGE(L118,L113,L108,L103,L98,L93)</f>
        <v>-0.0029499261970763815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25.841156272658893</v>
      </c>
      <c r="G121" s="102"/>
      <c r="H121" s="102"/>
      <c r="I121" s="115"/>
      <c r="J121" s="115" t="s">
        <v>160</v>
      </c>
      <c r="K121" s="102">
        <f>AVERAGE(K119,K114,K109,K104,K99,K94)</f>
        <v>-0.1978371599217107</v>
      </c>
      <c r="L121" s="102">
        <f>AVERAGE(L119,L114,L109,L104,L99,L94)</f>
        <v>-0.5423369318098313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0.3076467134432122</v>
      </c>
      <c r="L122" s="102">
        <f>ABS(L120/$H$33)</f>
        <v>0.008194239436323282</v>
      </c>
      <c r="M122" s="115" t="s">
        <v>111</v>
      </c>
      <c r="N122" s="102">
        <f>K122+L122+L123+K123</f>
        <v>0.7672090124889248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0.1124074772282447</v>
      </c>
      <c r="L123" s="102">
        <f>ABS(L121/$H$34)</f>
        <v>0.33896058238114457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1976</v>
      </c>
      <c r="B126" s="101">
        <v>113.56</v>
      </c>
      <c r="C126" s="101">
        <v>141.56</v>
      </c>
      <c r="D126" s="101">
        <v>8.900948816156669</v>
      </c>
      <c r="E126" s="101">
        <v>9.129062157717698</v>
      </c>
      <c r="F126" s="101">
        <v>18.508787134690532</v>
      </c>
      <c r="G126" s="101" t="s">
        <v>59</v>
      </c>
      <c r="H126" s="101">
        <v>3.4125819390069694</v>
      </c>
      <c r="I126" s="101">
        <v>49.47258193900697</v>
      </c>
      <c r="J126" s="101" t="s">
        <v>73</v>
      </c>
      <c r="K126" s="101">
        <v>0.7896304366893884</v>
      </c>
      <c r="M126" s="101" t="s">
        <v>68</v>
      </c>
      <c r="N126" s="101">
        <v>0.536732886604051</v>
      </c>
      <c r="X126" s="101">
        <v>67.5</v>
      </c>
    </row>
    <row r="127" spans="1:24" s="101" customFormat="1" ht="12.75" hidden="1">
      <c r="A127" s="101">
        <v>1974</v>
      </c>
      <c r="B127" s="101">
        <v>101</v>
      </c>
      <c r="C127" s="101">
        <v>99.5999984741211</v>
      </c>
      <c r="D127" s="101">
        <v>8.838324546813965</v>
      </c>
      <c r="E127" s="101">
        <v>9.577503204345703</v>
      </c>
      <c r="F127" s="101">
        <v>20.295705732213154</v>
      </c>
      <c r="G127" s="101" t="s">
        <v>56</v>
      </c>
      <c r="H127" s="101">
        <v>21.10442010813783</v>
      </c>
      <c r="I127" s="101">
        <v>54.60442010813783</v>
      </c>
      <c r="J127" s="101" t="s">
        <v>62</v>
      </c>
      <c r="K127" s="101">
        <v>0.6920487987487844</v>
      </c>
      <c r="L127" s="101">
        <v>0.5227064579534003</v>
      </c>
      <c r="M127" s="101">
        <v>0.1638328566674905</v>
      </c>
      <c r="N127" s="101">
        <v>0.09810388187668476</v>
      </c>
      <c r="O127" s="101">
        <v>0.027794114618270915</v>
      </c>
      <c r="P127" s="101">
        <v>0.014994956778145037</v>
      </c>
      <c r="Q127" s="101">
        <v>0.003383226196366199</v>
      </c>
      <c r="R127" s="101">
        <v>0.0015101381578942023</v>
      </c>
      <c r="S127" s="101">
        <v>0.00036468633843798664</v>
      </c>
      <c r="T127" s="101">
        <v>0.00022065118902128808</v>
      </c>
      <c r="U127" s="101">
        <v>7.39998467305927E-05</v>
      </c>
      <c r="V127" s="101">
        <v>5.60486183080923E-05</v>
      </c>
      <c r="W127" s="101">
        <v>2.273799659842431E-05</v>
      </c>
      <c r="X127" s="101">
        <v>67.5</v>
      </c>
    </row>
    <row r="128" spans="1:24" s="101" customFormat="1" ht="12.75" hidden="1">
      <c r="A128" s="101">
        <v>1975</v>
      </c>
      <c r="B128" s="101">
        <v>110.63999938964844</v>
      </c>
      <c r="C128" s="101">
        <v>113.13999938964844</v>
      </c>
      <c r="D128" s="101">
        <v>8.944263458251953</v>
      </c>
      <c r="E128" s="101">
        <v>10.156269073486328</v>
      </c>
      <c r="F128" s="101">
        <v>14.631571760725748</v>
      </c>
      <c r="G128" s="101" t="s">
        <v>57</v>
      </c>
      <c r="H128" s="101">
        <v>-4.225090983186362</v>
      </c>
      <c r="I128" s="101">
        <v>38.91490840646208</v>
      </c>
      <c r="J128" s="101" t="s">
        <v>60</v>
      </c>
      <c r="K128" s="101">
        <v>0.2913214943138073</v>
      </c>
      <c r="L128" s="101">
        <v>-0.00284271340569793</v>
      </c>
      <c r="M128" s="101">
        <v>-0.07065079686139393</v>
      </c>
      <c r="N128" s="101">
        <v>-0.0010141404589062222</v>
      </c>
      <c r="O128" s="101">
        <v>0.011427483071689089</v>
      </c>
      <c r="P128" s="101">
        <v>-0.0003253670083768045</v>
      </c>
      <c r="Q128" s="101">
        <v>-0.0015385245003426782</v>
      </c>
      <c r="R128" s="101">
        <v>-8.153560111339476E-05</v>
      </c>
      <c r="S128" s="101">
        <v>0.000127141517620429</v>
      </c>
      <c r="T128" s="101">
        <v>-2.3181178575288966E-05</v>
      </c>
      <c r="U128" s="101">
        <v>-3.876542593812299E-05</v>
      </c>
      <c r="V128" s="101">
        <v>-6.43242954611806E-06</v>
      </c>
      <c r="W128" s="101">
        <v>7.21267311055516E-06</v>
      </c>
      <c r="X128" s="101">
        <v>67.5</v>
      </c>
    </row>
    <row r="129" spans="1:24" s="101" customFormat="1" ht="12.75" hidden="1">
      <c r="A129" s="101">
        <v>1973</v>
      </c>
      <c r="B129" s="101">
        <v>110.22000122070312</v>
      </c>
      <c r="C129" s="101">
        <v>117.91999816894531</v>
      </c>
      <c r="D129" s="101">
        <v>8.722366333007812</v>
      </c>
      <c r="E129" s="101">
        <v>9.369449615478516</v>
      </c>
      <c r="F129" s="101">
        <v>17.428782736418125</v>
      </c>
      <c r="G129" s="101" t="s">
        <v>58</v>
      </c>
      <c r="H129" s="101">
        <v>4.812939068497215</v>
      </c>
      <c r="I129" s="101">
        <v>47.53294028920034</v>
      </c>
      <c r="J129" s="101" t="s">
        <v>61</v>
      </c>
      <c r="K129" s="101">
        <v>-0.6277446350231962</v>
      </c>
      <c r="L129" s="101">
        <v>-0.5226987279176054</v>
      </c>
      <c r="M129" s="101">
        <v>-0.14781633815881295</v>
      </c>
      <c r="N129" s="101">
        <v>-0.09809863994166344</v>
      </c>
      <c r="O129" s="101">
        <v>-0.025336247513391565</v>
      </c>
      <c r="P129" s="101">
        <v>-0.01499142638604805</v>
      </c>
      <c r="Q129" s="101">
        <v>-0.003013164757795997</v>
      </c>
      <c r="R129" s="101">
        <v>-0.0015079354103141062</v>
      </c>
      <c r="S129" s="101">
        <v>-0.000341805734212403</v>
      </c>
      <c r="T129" s="101">
        <v>-0.00021943012595441119</v>
      </c>
      <c r="U129" s="101">
        <v>-6.303347577269647E-05</v>
      </c>
      <c r="V129" s="101">
        <v>-5.567828539368329E-05</v>
      </c>
      <c r="W129" s="101">
        <v>-2.1563715725964993E-05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1976</v>
      </c>
      <c r="B131" s="101">
        <v>124.68</v>
      </c>
      <c r="C131" s="101">
        <v>151.78</v>
      </c>
      <c r="D131" s="101">
        <v>8.839663591010126</v>
      </c>
      <c r="E131" s="101">
        <v>9.022002522037283</v>
      </c>
      <c r="F131" s="101">
        <v>22.539302601991412</v>
      </c>
      <c r="G131" s="101" t="s">
        <v>59</v>
      </c>
      <c r="H131" s="101">
        <v>3.5118806054996483</v>
      </c>
      <c r="I131" s="101">
        <v>60.691880605499655</v>
      </c>
      <c r="J131" s="101" t="s">
        <v>73</v>
      </c>
      <c r="K131" s="101">
        <v>1.1298704192926243</v>
      </c>
      <c r="M131" s="101" t="s">
        <v>68</v>
      </c>
      <c r="N131" s="101">
        <v>0.6680949213512358</v>
      </c>
      <c r="X131" s="101">
        <v>67.5</v>
      </c>
    </row>
    <row r="132" spans="1:24" s="101" customFormat="1" ht="12.75" hidden="1">
      <c r="A132" s="101">
        <v>1974</v>
      </c>
      <c r="B132" s="101">
        <v>106.81999969482422</v>
      </c>
      <c r="C132" s="101">
        <v>98.62000274658203</v>
      </c>
      <c r="D132" s="101">
        <v>8.64759349822998</v>
      </c>
      <c r="E132" s="101">
        <v>9.583516120910645</v>
      </c>
      <c r="F132" s="101">
        <v>22.923905248362388</v>
      </c>
      <c r="G132" s="101" t="s">
        <v>56</v>
      </c>
      <c r="H132" s="101">
        <v>23.7311786629421</v>
      </c>
      <c r="I132" s="101">
        <v>63.05117835776632</v>
      </c>
      <c r="J132" s="101" t="s">
        <v>62</v>
      </c>
      <c r="K132" s="101">
        <v>0.9486589278631107</v>
      </c>
      <c r="L132" s="101">
        <v>0.4097477737291831</v>
      </c>
      <c r="M132" s="101">
        <v>0.22458196647086984</v>
      </c>
      <c r="N132" s="101">
        <v>0.09986196035645407</v>
      </c>
      <c r="O132" s="101">
        <v>0.038100046413239955</v>
      </c>
      <c r="P132" s="101">
        <v>0.011754558346683203</v>
      </c>
      <c r="Q132" s="101">
        <v>0.004637725276933788</v>
      </c>
      <c r="R132" s="101">
        <v>0.0015372047190303764</v>
      </c>
      <c r="S132" s="101">
        <v>0.0004999014470015205</v>
      </c>
      <c r="T132" s="101">
        <v>0.00017297691027895403</v>
      </c>
      <c r="U132" s="101">
        <v>0.00010144278188696927</v>
      </c>
      <c r="V132" s="101">
        <v>5.7049771876648564E-05</v>
      </c>
      <c r="W132" s="101">
        <v>3.116997336106488E-05</v>
      </c>
      <c r="X132" s="101">
        <v>67.5</v>
      </c>
    </row>
    <row r="133" spans="1:24" s="101" customFormat="1" ht="12.75" hidden="1">
      <c r="A133" s="101">
        <v>1975</v>
      </c>
      <c r="B133" s="101">
        <v>102.81999969482422</v>
      </c>
      <c r="C133" s="101">
        <v>102.81999969482422</v>
      </c>
      <c r="D133" s="101">
        <v>9.085688591003418</v>
      </c>
      <c r="E133" s="101">
        <v>10.299626350402832</v>
      </c>
      <c r="F133" s="101">
        <v>13.031579304011501</v>
      </c>
      <c r="G133" s="101" t="s">
        <v>57</v>
      </c>
      <c r="H133" s="101">
        <v>-1.211231973321162</v>
      </c>
      <c r="I133" s="101">
        <v>34.10876772150305</v>
      </c>
      <c r="J133" s="101" t="s">
        <v>60</v>
      </c>
      <c r="K133" s="101">
        <v>0.17803758534164074</v>
      </c>
      <c r="L133" s="101">
        <v>-0.002228007349953808</v>
      </c>
      <c r="M133" s="101">
        <v>-0.04465219429747491</v>
      </c>
      <c r="N133" s="101">
        <v>-0.0010323532349811766</v>
      </c>
      <c r="O133" s="101">
        <v>0.006746335355750485</v>
      </c>
      <c r="P133" s="101">
        <v>-0.0002550116350867031</v>
      </c>
      <c r="Q133" s="101">
        <v>-0.0010410094516460537</v>
      </c>
      <c r="R133" s="101">
        <v>-8.299730089526555E-05</v>
      </c>
      <c r="S133" s="101">
        <v>5.509539565306402E-05</v>
      </c>
      <c r="T133" s="101">
        <v>-1.8170667819904473E-05</v>
      </c>
      <c r="U133" s="101">
        <v>-3.053378881199356E-05</v>
      </c>
      <c r="V133" s="101">
        <v>-6.548970438721005E-06</v>
      </c>
      <c r="W133" s="101">
        <v>2.402412199554409E-06</v>
      </c>
      <c r="X133" s="101">
        <v>67.5</v>
      </c>
    </row>
    <row r="134" spans="1:24" s="101" customFormat="1" ht="12.75" hidden="1">
      <c r="A134" s="101">
        <v>1973</v>
      </c>
      <c r="B134" s="101">
        <v>109.72000122070312</v>
      </c>
      <c r="C134" s="101">
        <v>128.4199981689453</v>
      </c>
      <c r="D134" s="101">
        <v>8.835115432739258</v>
      </c>
      <c r="E134" s="101">
        <v>9.346763610839844</v>
      </c>
      <c r="F134" s="101">
        <v>15.503945951272804</v>
      </c>
      <c r="G134" s="101" t="s">
        <v>58</v>
      </c>
      <c r="H134" s="101">
        <v>-0.47708025825541256</v>
      </c>
      <c r="I134" s="101">
        <v>41.74292096244771</v>
      </c>
      <c r="J134" s="101" t="s">
        <v>61</v>
      </c>
      <c r="K134" s="101">
        <v>-0.9318027578946655</v>
      </c>
      <c r="L134" s="101">
        <v>-0.409741716279012</v>
      </c>
      <c r="M134" s="101">
        <v>-0.22009825353315154</v>
      </c>
      <c r="N134" s="101">
        <v>-0.09985662408189168</v>
      </c>
      <c r="O134" s="101">
        <v>-0.03749800655979981</v>
      </c>
      <c r="P134" s="101">
        <v>-0.01175179182046509</v>
      </c>
      <c r="Q134" s="101">
        <v>-0.004519379942635291</v>
      </c>
      <c r="R134" s="101">
        <v>-0.0015349624738909286</v>
      </c>
      <c r="S134" s="101">
        <v>-0.0004968560697949119</v>
      </c>
      <c r="T134" s="101">
        <v>-0.00017201987769043436</v>
      </c>
      <c r="U134" s="101">
        <v>-9.673843981454217E-05</v>
      </c>
      <c r="V134" s="101">
        <v>-5.6672634113568426E-05</v>
      </c>
      <c r="W134" s="101">
        <v>-3.107725301491311E-05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1976</v>
      </c>
      <c r="B136" s="101">
        <v>129.34</v>
      </c>
      <c r="C136" s="101">
        <v>150.54</v>
      </c>
      <c r="D136" s="101">
        <v>8.80671233304555</v>
      </c>
      <c r="E136" s="101">
        <v>9.121939166362893</v>
      </c>
      <c r="F136" s="101">
        <v>21.66968920910965</v>
      </c>
      <c r="G136" s="101" t="s">
        <v>59</v>
      </c>
      <c r="H136" s="101">
        <v>-3.2599488769725724</v>
      </c>
      <c r="I136" s="101">
        <v>58.58005112302743</v>
      </c>
      <c r="J136" s="101" t="s">
        <v>73</v>
      </c>
      <c r="K136" s="101">
        <v>1.5155553016691719</v>
      </c>
      <c r="M136" s="101" t="s">
        <v>68</v>
      </c>
      <c r="N136" s="101">
        <v>1.2845757372027473</v>
      </c>
      <c r="X136" s="101">
        <v>67.5</v>
      </c>
    </row>
    <row r="137" spans="1:24" s="101" customFormat="1" ht="12.75" hidden="1">
      <c r="A137" s="101">
        <v>1974</v>
      </c>
      <c r="B137" s="101">
        <v>96.73999786376953</v>
      </c>
      <c r="C137" s="101">
        <v>100.83999633789062</v>
      </c>
      <c r="D137" s="101">
        <v>8.443500518798828</v>
      </c>
      <c r="E137" s="101">
        <v>9.170804023742676</v>
      </c>
      <c r="F137" s="101">
        <v>20.68545853107701</v>
      </c>
      <c r="G137" s="101" t="s">
        <v>56</v>
      </c>
      <c r="H137" s="101">
        <v>29.004967860814936</v>
      </c>
      <c r="I137" s="101">
        <v>58.24496572458447</v>
      </c>
      <c r="J137" s="101" t="s">
        <v>62</v>
      </c>
      <c r="K137" s="101">
        <v>0.5915358478725123</v>
      </c>
      <c r="L137" s="101">
        <v>1.06236088838849</v>
      </c>
      <c r="M137" s="101">
        <v>0.14003793379519702</v>
      </c>
      <c r="N137" s="101">
        <v>0.12614959953017058</v>
      </c>
      <c r="O137" s="101">
        <v>0.02375742501999878</v>
      </c>
      <c r="P137" s="101">
        <v>0.030475956049881278</v>
      </c>
      <c r="Q137" s="101">
        <v>0.002891883064917632</v>
      </c>
      <c r="R137" s="101">
        <v>0.0019418582927855218</v>
      </c>
      <c r="S137" s="101">
        <v>0.0003117465623413221</v>
      </c>
      <c r="T137" s="101">
        <v>0.0004484524106266844</v>
      </c>
      <c r="U137" s="101">
        <v>6.324641715842484E-05</v>
      </c>
      <c r="V137" s="101">
        <v>7.207396200736034E-05</v>
      </c>
      <c r="W137" s="101">
        <v>1.943741066088832E-05</v>
      </c>
      <c r="X137" s="101">
        <v>67.5</v>
      </c>
    </row>
    <row r="138" spans="1:24" s="101" customFormat="1" ht="12.75" hidden="1">
      <c r="A138" s="101">
        <v>1975</v>
      </c>
      <c r="B138" s="101">
        <v>117.0999984741211</v>
      </c>
      <c r="C138" s="101">
        <v>128.10000610351562</v>
      </c>
      <c r="D138" s="101">
        <v>9.015819549560547</v>
      </c>
      <c r="E138" s="101">
        <v>10.191757202148438</v>
      </c>
      <c r="F138" s="101">
        <v>15.852003512377655</v>
      </c>
      <c r="G138" s="101" t="s">
        <v>57</v>
      </c>
      <c r="H138" s="101">
        <v>-7.7624254526452034</v>
      </c>
      <c r="I138" s="101">
        <v>41.8375730214759</v>
      </c>
      <c r="J138" s="101" t="s">
        <v>60</v>
      </c>
      <c r="K138" s="101">
        <v>0.17097374760730313</v>
      </c>
      <c r="L138" s="101">
        <v>-0.0057786930228729706</v>
      </c>
      <c r="M138" s="101">
        <v>-0.04199660367476428</v>
      </c>
      <c r="N138" s="101">
        <v>-0.00130404973087657</v>
      </c>
      <c r="O138" s="101">
        <v>0.0066211416447902105</v>
      </c>
      <c r="P138" s="101">
        <v>-0.0006612913902345076</v>
      </c>
      <c r="Q138" s="101">
        <v>-0.0009393145847082904</v>
      </c>
      <c r="R138" s="101">
        <v>-0.00010485883834037613</v>
      </c>
      <c r="S138" s="101">
        <v>6.645205813047028E-05</v>
      </c>
      <c r="T138" s="101">
        <v>-4.710376703198401E-05</v>
      </c>
      <c r="U138" s="101">
        <v>-2.5210154672604474E-05</v>
      </c>
      <c r="V138" s="101">
        <v>-8.274584990846878E-06</v>
      </c>
      <c r="W138" s="101">
        <v>3.5045454384440197E-06</v>
      </c>
      <c r="X138" s="101">
        <v>67.5</v>
      </c>
    </row>
    <row r="139" spans="1:24" s="101" customFormat="1" ht="12.75" hidden="1">
      <c r="A139" s="101">
        <v>1973</v>
      </c>
      <c r="B139" s="101">
        <v>107.4800033569336</v>
      </c>
      <c r="C139" s="101">
        <v>120.9800033569336</v>
      </c>
      <c r="D139" s="101">
        <v>8.686187744140625</v>
      </c>
      <c r="E139" s="101">
        <v>9.08912467956543</v>
      </c>
      <c r="F139" s="101">
        <v>19.822120744822875</v>
      </c>
      <c r="G139" s="101" t="s">
        <v>58</v>
      </c>
      <c r="H139" s="101">
        <v>14.299120061524967</v>
      </c>
      <c r="I139" s="101">
        <v>54.27912341845856</v>
      </c>
      <c r="J139" s="101" t="s">
        <v>61</v>
      </c>
      <c r="K139" s="101">
        <v>-0.5662884750260827</v>
      </c>
      <c r="L139" s="101">
        <v>-1.0623451717236396</v>
      </c>
      <c r="M139" s="101">
        <v>-0.1335923208175259</v>
      </c>
      <c r="N139" s="101">
        <v>-0.1261428591554901</v>
      </c>
      <c r="O139" s="101">
        <v>-0.022816128657169008</v>
      </c>
      <c r="P139" s="101">
        <v>-0.030468780593445106</v>
      </c>
      <c r="Q139" s="101">
        <v>-0.0027350824068228165</v>
      </c>
      <c r="R139" s="101">
        <v>-0.0019390250780435534</v>
      </c>
      <c r="S139" s="101">
        <v>-0.0003045817510978891</v>
      </c>
      <c r="T139" s="101">
        <v>-0.00044597174767947007</v>
      </c>
      <c r="U139" s="101">
        <v>-5.8004804842020235E-05</v>
      </c>
      <c r="V139" s="101">
        <v>-7.159739689868392E-05</v>
      </c>
      <c r="W139" s="101">
        <v>-1.911886749966891E-05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1976</v>
      </c>
      <c r="B141" s="101">
        <v>132.42</v>
      </c>
      <c r="C141" s="101">
        <v>144.62</v>
      </c>
      <c r="D141" s="101">
        <v>8.575959955705882</v>
      </c>
      <c r="E141" s="101">
        <v>9.263622416522143</v>
      </c>
      <c r="F141" s="101">
        <v>22.432061440273042</v>
      </c>
      <c r="G141" s="101" t="s">
        <v>59</v>
      </c>
      <c r="H141" s="101">
        <v>-2.6392982339732214</v>
      </c>
      <c r="I141" s="101">
        <v>62.28070176602676</v>
      </c>
      <c r="J141" s="101" t="s">
        <v>73</v>
      </c>
      <c r="K141" s="101">
        <v>0.5568220458305101</v>
      </c>
      <c r="M141" s="101" t="s">
        <v>68</v>
      </c>
      <c r="N141" s="101">
        <v>0.4655563059173065</v>
      </c>
      <c r="X141" s="101">
        <v>67.5</v>
      </c>
    </row>
    <row r="142" spans="1:24" s="101" customFormat="1" ht="12.75" hidden="1">
      <c r="A142" s="101">
        <v>1974</v>
      </c>
      <c r="B142" s="101">
        <v>114.77999877929688</v>
      </c>
      <c r="C142" s="101">
        <v>111.77999877929688</v>
      </c>
      <c r="D142" s="101">
        <v>8.616719245910645</v>
      </c>
      <c r="E142" s="101">
        <v>9.533915519714355</v>
      </c>
      <c r="F142" s="101">
        <v>23.327046567990095</v>
      </c>
      <c r="G142" s="101" t="s">
        <v>56</v>
      </c>
      <c r="H142" s="101">
        <v>17.131440328095337</v>
      </c>
      <c r="I142" s="101">
        <v>64.41143910739221</v>
      </c>
      <c r="J142" s="101" t="s">
        <v>62</v>
      </c>
      <c r="K142" s="101">
        <v>0.3745144262392953</v>
      </c>
      <c r="L142" s="101">
        <v>0.6353284570727663</v>
      </c>
      <c r="M142" s="101">
        <v>0.08866114398382888</v>
      </c>
      <c r="N142" s="101">
        <v>0.06704472267556631</v>
      </c>
      <c r="O142" s="101">
        <v>0.015041351016707605</v>
      </c>
      <c r="P142" s="101">
        <v>0.01822566931217079</v>
      </c>
      <c r="Q142" s="101">
        <v>0.0018309087992916641</v>
      </c>
      <c r="R142" s="101">
        <v>0.0010320458038719767</v>
      </c>
      <c r="S142" s="101">
        <v>0.00019737210334666377</v>
      </c>
      <c r="T142" s="101">
        <v>0.0002681897867950066</v>
      </c>
      <c r="U142" s="101">
        <v>4.004219188918811E-05</v>
      </c>
      <c r="V142" s="101">
        <v>3.830581604374081E-05</v>
      </c>
      <c r="W142" s="101">
        <v>1.2306759563035433E-05</v>
      </c>
      <c r="X142" s="101">
        <v>67.5</v>
      </c>
    </row>
    <row r="143" spans="1:24" s="101" customFormat="1" ht="12.75" hidden="1">
      <c r="A143" s="101">
        <v>1975</v>
      </c>
      <c r="B143" s="101">
        <v>123.5199966430664</v>
      </c>
      <c r="C143" s="101">
        <v>126.91999816894531</v>
      </c>
      <c r="D143" s="101">
        <v>9.223196983337402</v>
      </c>
      <c r="E143" s="101">
        <v>10.108074188232422</v>
      </c>
      <c r="F143" s="101">
        <v>19.760064882404485</v>
      </c>
      <c r="G143" s="101" t="s">
        <v>57</v>
      </c>
      <c r="H143" s="101">
        <v>-5.026877848879025</v>
      </c>
      <c r="I143" s="101">
        <v>50.993118794187374</v>
      </c>
      <c r="J143" s="101" t="s">
        <v>60</v>
      </c>
      <c r="K143" s="101">
        <v>0.0904185822929083</v>
      </c>
      <c r="L143" s="101">
        <v>-0.003455940316010185</v>
      </c>
      <c r="M143" s="101">
        <v>-0.022381785370892686</v>
      </c>
      <c r="N143" s="101">
        <v>-0.0006930279558311097</v>
      </c>
      <c r="O143" s="101">
        <v>0.003473870446963787</v>
      </c>
      <c r="P143" s="101">
        <v>-0.00039547529472068075</v>
      </c>
      <c r="Q143" s="101">
        <v>-0.0005085095573345109</v>
      </c>
      <c r="R143" s="101">
        <v>-5.572840780197206E-05</v>
      </c>
      <c r="S143" s="101">
        <v>3.2503151383865936E-05</v>
      </c>
      <c r="T143" s="101">
        <v>-2.8169135912248745E-05</v>
      </c>
      <c r="U143" s="101">
        <v>-1.4128822702704521E-05</v>
      </c>
      <c r="V143" s="101">
        <v>-4.397818789013155E-06</v>
      </c>
      <c r="W143" s="101">
        <v>1.618612100911699E-06</v>
      </c>
      <c r="X143" s="101">
        <v>67.5</v>
      </c>
    </row>
    <row r="144" spans="1:24" s="101" customFormat="1" ht="12.75" hidden="1">
      <c r="A144" s="101">
        <v>1973</v>
      </c>
      <c r="B144" s="101">
        <v>121.5999984741211</v>
      </c>
      <c r="C144" s="101">
        <v>123.69999694824219</v>
      </c>
      <c r="D144" s="101">
        <v>8.46004581451416</v>
      </c>
      <c r="E144" s="101">
        <v>9.074228286743164</v>
      </c>
      <c r="F144" s="101">
        <v>21.9650240933919</v>
      </c>
      <c r="G144" s="101" t="s">
        <v>58</v>
      </c>
      <c r="H144" s="101">
        <v>7.691485737787367</v>
      </c>
      <c r="I144" s="101">
        <v>61.79148421190846</v>
      </c>
      <c r="J144" s="101" t="s">
        <v>61</v>
      </c>
      <c r="K144" s="101">
        <v>-0.3634357376999256</v>
      </c>
      <c r="L144" s="101">
        <v>-0.6353190575159807</v>
      </c>
      <c r="M144" s="101">
        <v>-0.08578959223666079</v>
      </c>
      <c r="N144" s="101">
        <v>-0.06704114073385112</v>
      </c>
      <c r="O144" s="101">
        <v>-0.014634700698187255</v>
      </c>
      <c r="P144" s="101">
        <v>-0.01822137813580163</v>
      </c>
      <c r="Q144" s="101">
        <v>-0.001758876079041131</v>
      </c>
      <c r="R144" s="101">
        <v>-0.0010305400942484536</v>
      </c>
      <c r="S144" s="101">
        <v>-0.00019467740580150439</v>
      </c>
      <c r="T144" s="101">
        <v>-0.000266706320740826</v>
      </c>
      <c r="U144" s="101">
        <v>-3.746669855119482E-05</v>
      </c>
      <c r="V144" s="101">
        <v>-3.805252596971604E-05</v>
      </c>
      <c r="W144" s="101">
        <v>-1.219985351588888E-05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1976</v>
      </c>
      <c r="B146" s="101">
        <v>126.92</v>
      </c>
      <c r="C146" s="101">
        <v>143.92</v>
      </c>
      <c r="D146" s="101">
        <v>8.563775705293958</v>
      </c>
      <c r="E146" s="101">
        <v>8.874070051825843</v>
      </c>
      <c r="F146" s="101">
        <v>23.109336404421477</v>
      </c>
      <c r="G146" s="101" t="s">
        <v>59</v>
      </c>
      <c r="H146" s="101">
        <v>4.817542328469671</v>
      </c>
      <c r="I146" s="101">
        <v>64.23754232846967</v>
      </c>
      <c r="J146" s="101" t="s">
        <v>73</v>
      </c>
      <c r="K146" s="101">
        <v>0.2936815747504033</v>
      </c>
      <c r="M146" s="101" t="s">
        <v>68</v>
      </c>
      <c r="N146" s="101">
        <v>0.21747109943244022</v>
      </c>
      <c r="X146" s="101">
        <v>67.5</v>
      </c>
    </row>
    <row r="147" spans="1:24" s="101" customFormat="1" ht="12.75" hidden="1">
      <c r="A147" s="101">
        <v>1974</v>
      </c>
      <c r="B147" s="101">
        <v>111.9800033569336</v>
      </c>
      <c r="C147" s="101">
        <v>117.87999725341797</v>
      </c>
      <c r="D147" s="101">
        <v>8.663922309875488</v>
      </c>
      <c r="E147" s="101">
        <v>9.405192375183105</v>
      </c>
      <c r="F147" s="101">
        <v>22.263929196064304</v>
      </c>
      <c r="G147" s="101" t="s">
        <v>56</v>
      </c>
      <c r="H147" s="101">
        <v>16.65378933264285</v>
      </c>
      <c r="I147" s="101">
        <v>61.133792689576445</v>
      </c>
      <c r="J147" s="101" t="s">
        <v>62</v>
      </c>
      <c r="K147" s="101">
        <v>0.3964027529969804</v>
      </c>
      <c r="L147" s="101">
        <v>0.33729934344473955</v>
      </c>
      <c r="M147" s="101">
        <v>0.09384276983326845</v>
      </c>
      <c r="N147" s="101">
        <v>0.11668326149505402</v>
      </c>
      <c r="O147" s="101">
        <v>0.015920287858237042</v>
      </c>
      <c r="P147" s="101">
        <v>0.009676188590560325</v>
      </c>
      <c r="Q147" s="101">
        <v>0.0019379443481307647</v>
      </c>
      <c r="R147" s="101">
        <v>0.001796099180215963</v>
      </c>
      <c r="S147" s="101">
        <v>0.00020889741294112364</v>
      </c>
      <c r="T147" s="101">
        <v>0.00014239178778157095</v>
      </c>
      <c r="U147" s="101">
        <v>4.2394736992927916E-05</v>
      </c>
      <c r="V147" s="101">
        <v>6.665822790349519E-05</v>
      </c>
      <c r="W147" s="101">
        <v>1.3022619158370358E-05</v>
      </c>
      <c r="X147" s="101">
        <v>67.5</v>
      </c>
    </row>
    <row r="148" spans="1:24" s="101" customFormat="1" ht="12.75" hidden="1">
      <c r="A148" s="101">
        <v>1975</v>
      </c>
      <c r="B148" s="101">
        <v>116.73999786376953</v>
      </c>
      <c r="C148" s="101">
        <v>120.13999938964844</v>
      </c>
      <c r="D148" s="101">
        <v>9.06441593170166</v>
      </c>
      <c r="E148" s="101">
        <v>10.02515983581543</v>
      </c>
      <c r="F148" s="101">
        <v>19.324361993715815</v>
      </c>
      <c r="G148" s="101" t="s">
        <v>57</v>
      </c>
      <c r="H148" s="101">
        <v>1.487834213850789</v>
      </c>
      <c r="I148" s="101">
        <v>50.72783207762033</v>
      </c>
      <c r="J148" s="101" t="s">
        <v>60</v>
      </c>
      <c r="K148" s="101">
        <v>0.1266075965652028</v>
      </c>
      <c r="L148" s="101">
        <v>-0.0018338413550910582</v>
      </c>
      <c r="M148" s="101">
        <v>-0.030981126413563743</v>
      </c>
      <c r="N148" s="101">
        <v>-0.001206455568464503</v>
      </c>
      <c r="O148" s="101">
        <v>0.004921830180000813</v>
      </c>
      <c r="P148" s="101">
        <v>-0.00020992796988349768</v>
      </c>
      <c r="Q148" s="101">
        <v>-0.0006875258790417528</v>
      </c>
      <c r="R148" s="101">
        <v>-9.699321585685676E-05</v>
      </c>
      <c r="S148" s="101">
        <v>5.102506667286932E-05</v>
      </c>
      <c r="T148" s="101">
        <v>-1.4959037951214303E-05</v>
      </c>
      <c r="U148" s="101">
        <v>-1.8135202053829497E-05</v>
      </c>
      <c r="V148" s="101">
        <v>-7.652937458946729E-06</v>
      </c>
      <c r="W148" s="101">
        <v>2.7601758099577466E-06</v>
      </c>
      <c r="X148" s="101">
        <v>67.5</v>
      </c>
    </row>
    <row r="149" spans="1:24" s="101" customFormat="1" ht="12.75" hidden="1">
      <c r="A149" s="101">
        <v>1973</v>
      </c>
      <c r="B149" s="101">
        <v>113.37999725341797</v>
      </c>
      <c r="C149" s="101">
        <v>131.3800048828125</v>
      </c>
      <c r="D149" s="101">
        <v>8.68542766571045</v>
      </c>
      <c r="E149" s="101">
        <v>9.315882682800293</v>
      </c>
      <c r="F149" s="101">
        <v>19.2682630132933</v>
      </c>
      <c r="G149" s="101" t="s">
        <v>58</v>
      </c>
      <c r="H149" s="101">
        <v>6.900197905663639</v>
      </c>
      <c r="I149" s="101">
        <v>52.78019515908161</v>
      </c>
      <c r="J149" s="101" t="s">
        <v>61</v>
      </c>
      <c r="K149" s="101">
        <v>-0.3756403320672155</v>
      </c>
      <c r="L149" s="101">
        <v>-0.3372943582601653</v>
      </c>
      <c r="M149" s="101">
        <v>-0.08858123534996891</v>
      </c>
      <c r="N149" s="101">
        <v>-0.11667702420821538</v>
      </c>
      <c r="O149" s="101">
        <v>-0.015140381539722272</v>
      </c>
      <c r="P149" s="101">
        <v>-0.009673911095702214</v>
      </c>
      <c r="Q149" s="101">
        <v>-0.0018118875412397536</v>
      </c>
      <c r="R149" s="101">
        <v>-0.0017934783470257454</v>
      </c>
      <c r="S149" s="101">
        <v>-0.0002025699180641676</v>
      </c>
      <c r="T149" s="101">
        <v>-0.0001416038432077536</v>
      </c>
      <c r="U149" s="101">
        <v>-3.83200753022004E-05</v>
      </c>
      <c r="V149" s="101">
        <v>-6.621745914397316E-05</v>
      </c>
      <c r="W149" s="101">
        <v>-1.2726745037207228E-05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1976</v>
      </c>
      <c r="B151" s="101">
        <v>132.7</v>
      </c>
      <c r="C151" s="101">
        <v>137.5</v>
      </c>
      <c r="D151" s="101">
        <v>8.707495240548504</v>
      </c>
      <c r="E151" s="101">
        <v>9.075675670484241</v>
      </c>
      <c r="F151" s="101">
        <v>24.27131981669084</v>
      </c>
      <c r="G151" s="101" t="s">
        <v>59</v>
      </c>
      <c r="H151" s="101">
        <v>1.1700752965185188</v>
      </c>
      <c r="I151" s="101">
        <v>66.37007529651851</v>
      </c>
      <c r="J151" s="101" t="s">
        <v>73</v>
      </c>
      <c r="K151" s="101">
        <v>0.23357586167009173</v>
      </c>
      <c r="M151" s="101" t="s">
        <v>68</v>
      </c>
      <c r="N151" s="101">
        <v>0.1287119447356132</v>
      </c>
      <c r="X151" s="101">
        <v>67.5</v>
      </c>
    </row>
    <row r="152" spans="1:24" s="101" customFormat="1" ht="12.75" hidden="1">
      <c r="A152" s="101">
        <v>1974</v>
      </c>
      <c r="B152" s="101">
        <v>120.45999908447266</v>
      </c>
      <c r="C152" s="101">
        <v>117.16000366210938</v>
      </c>
      <c r="D152" s="101">
        <v>8.553183555603027</v>
      </c>
      <c r="E152" s="101">
        <v>9.398787498474121</v>
      </c>
      <c r="F152" s="101">
        <v>22.742944983157514</v>
      </c>
      <c r="G152" s="101" t="s">
        <v>56</v>
      </c>
      <c r="H152" s="101">
        <v>10.320189271650293</v>
      </c>
      <c r="I152" s="101">
        <v>63.28018835612295</v>
      </c>
      <c r="J152" s="101" t="s">
        <v>62</v>
      </c>
      <c r="K152" s="101">
        <v>0.45516476148867757</v>
      </c>
      <c r="L152" s="101">
        <v>0.11061394329750239</v>
      </c>
      <c r="M152" s="101">
        <v>0.10775414283972386</v>
      </c>
      <c r="N152" s="101">
        <v>0.046954514933656974</v>
      </c>
      <c r="O152" s="101">
        <v>0.018280289203922367</v>
      </c>
      <c r="P152" s="101">
        <v>0.0031732497867575545</v>
      </c>
      <c r="Q152" s="101">
        <v>0.0022251806447567053</v>
      </c>
      <c r="R152" s="101">
        <v>0.0007227785857626699</v>
      </c>
      <c r="S152" s="101">
        <v>0.00023984734114854914</v>
      </c>
      <c r="T152" s="101">
        <v>4.6703081195737725E-05</v>
      </c>
      <c r="U152" s="101">
        <v>4.8673139788193715E-05</v>
      </c>
      <c r="V152" s="101">
        <v>2.68221286407181E-05</v>
      </c>
      <c r="W152" s="101">
        <v>1.4954774103031045E-05</v>
      </c>
      <c r="X152" s="101">
        <v>67.5</v>
      </c>
    </row>
    <row r="153" spans="1:24" s="101" customFormat="1" ht="12.75" hidden="1">
      <c r="A153" s="101">
        <v>1975</v>
      </c>
      <c r="B153" s="101">
        <v>115.27999877929688</v>
      </c>
      <c r="C153" s="101">
        <v>111.58000183105469</v>
      </c>
      <c r="D153" s="101">
        <v>8.994291305541992</v>
      </c>
      <c r="E153" s="101">
        <v>10.176185607910156</v>
      </c>
      <c r="F153" s="101">
        <v>18.82133995263636</v>
      </c>
      <c r="G153" s="101" t="s">
        <v>57</v>
      </c>
      <c r="H153" s="101">
        <v>2.0095172851156065</v>
      </c>
      <c r="I153" s="101">
        <v>49.789516064412474</v>
      </c>
      <c r="J153" s="101" t="s">
        <v>60</v>
      </c>
      <c r="K153" s="101">
        <v>-0.0340525783349138</v>
      </c>
      <c r="L153" s="101">
        <v>-0.0006011973728676908</v>
      </c>
      <c r="M153" s="101">
        <v>0.0068398230879692734</v>
      </c>
      <c r="N153" s="101">
        <v>-0.0004854796624588978</v>
      </c>
      <c r="O153" s="101">
        <v>-0.0015641213931494931</v>
      </c>
      <c r="P153" s="101">
        <v>-6.880971513107001E-05</v>
      </c>
      <c r="Q153" s="101">
        <v>8.292372284586555E-05</v>
      </c>
      <c r="R153" s="101">
        <v>-3.902998028961931E-05</v>
      </c>
      <c r="S153" s="101">
        <v>-3.6603600820569466E-05</v>
      </c>
      <c r="T153" s="101">
        <v>-4.903868325783702E-06</v>
      </c>
      <c r="U153" s="101">
        <v>-2.050631493428989E-06</v>
      </c>
      <c r="V153" s="101">
        <v>-3.0806322950791007E-06</v>
      </c>
      <c r="W153" s="101">
        <v>-2.7721535230593007E-06</v>
      </c>
      <c r="X153" s="101">
        <v>67.5</v>
      </c>
    </row>
    <row r="154" spans="1:24" s="101" customFormat="1" ht="12.75" hidden="1">
      <c r="A154" s="101">
        <v>1973</v>
      </c>
      <c r="B154" s="101">
        <v>122.45999908447266</v>
      </c>
      <c r="C154" s="101">
        <v>130.66000366210938</v>
      </c>
      <c r="D154" s="101">
        <v>8.67457103729248</v>
      </c>
      <c r="E154" s="101">
        <v>9.321959495544434</v>
      </c>
      <c r="F154" s="101">
        <v>19.490406324068836</v>
      </c>
      <c r="G154" s="101" t="s">
        <v>58</v>
      </c>
      <c r="H154" s="101">
        <v>-1.4840826284711142</v>
      </c>
      <c r="I154" s="101">
        <v>53.47591645600154</v>
      </c>
      <c r="J154" s="101" t="s">
        <v>61</v>
      </c>
      <c r="K154" s="101">
        <v>-0.45388917370850485</v>
      </c>
      <c r="L154" s="101">
        <v>-0.11061230950279417</v>
      </c>
      <c r="M154" s="101">
        <v>-0.10753684075352453</v>
      </c>
      <c r="N154" s="101">
        <v>-0.04695200509192717</v>
      </c>
      <c r="O154" s="101">
        <v>-0.01821325060626281</v>
      </c>
      <c r="P154" s="101">
        <v>-0.0031725036536244438</v>
      </c>
      <c r="Q154" s="101">
        <v>-0.002223634987579852</v>
      </c>
      <c r="R154" s="101">
        <v>-0.0007217240086595963</v>
      </c>
      <c r="S154" s="101">
        <v>-0.00023703781019701674</v>
      </c>
      <c r="T154" s="101">
        <v>-4.644491219303839E-05</v>
      </c>
      <c r="U154" s="101">
        <v>-4.862992337356911E-05</v>
      </c>
      <c r="V154" s="101">
        <v>-2.6644629655556218E-05</v>
      </c>
      <c r="W154" s="101">
        <v>-1.4695592309168007E-05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13.031579304011501</v>
      </c>
      <c r="G155" s="102"/>
      <c r="H155" s="102"/>
      <c r="I155" s="115"/>
      <c r="J155" s="115" t="s">
        <v>159</v>
      </c>
      <c r="K155" s="102">
        <f>AVERAGE(K153,K148,K143,K138,K133,K128)</f>
        <v>0.13721773796432477</v>
      </c>
      <c r="L155" s="102">
        <f>AVERAGE(L153,L148,L143,L138,L133,L128)</f>
        <v>-0.002790065470415607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24.27131981669084</v>
      </c>
      <c r="G156" s="102"/>
      <c r="H156" s="102"/>
      <c r="I156" s="115"/>
      <c r="J156" s="115" t="s">
        <v>160</v>
      </c>
      <c r="K156" s="102">
        <f>AVERAGE(K154,K149,K144,K139,K134,K129)</f>
        <v>-0.5531335185699316</v>
      </c>
      <c r="L156" s="102">
        <f>AVERAGE(L154,L149,L144,L139,L134,L129)</f>
        <v>-0.5130018901998662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0.08576108622770297</v>
      </c>
      <c r="L157" s="102">
        <f>ABS(L155/$H$33)</f>
        <v>0.007750181862265576</v>
      </c>
      <c r="M157" s="115" t="s">
        <v>111</v>
      </c>
      <c r="N157" s="102">
        <f>K157+L157+L158+K158</f>
        <v>0.7284178577432551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0.3142804082783702</v>
      </c>
      <c r="L158" s="102">
        <f>ABS(L156/$H$34)</f>
        <v>0.32062618137491633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1976</v>
      </c>
      <c r="B161" s="101">
        <v>113.56</v>
      </c>
      <c r="C161" s="101">
        <v>141.56</v>
      </c>
      <c r="D161" s="101">
        <v>8.900948816156669</v>
      </c>
      <c r="E161" s="101">
        <v>9.129062157717698</v>
      </c>
      <c r="F161" s="101">
        <v>18.283569910064625</v>
      </c>
      <c r="G161" s="101" t="s">
        <v>59</v>
      </c>
      <c r="H161" s="101">
        <v>2.810593406841207</v>
      </c>
      <c r="I161" s="101">
        <v>48.87059340684121</v>
      </c>
      <c r="J161" s="101" t="s">
        <v>73</v>
      </c>
      <c r="K161" s="101">
        <v>0.7631804285785364</v>
      </c>
      <c r="M161" s="101" t="s">
        <v>68</v>
      </c>
      <c r="N161" s="101">
        <v>0.5216182486907099</v>
      </c>
      <c r="X161" s="101">
        <v>67.5</v>
      </c>
    </row>
    <row r="162" spans="1:24" s="101" customFormat="1" ht="12.75" hidden="1">
      <c r="A162" s="101">
        <v>1974</v>
      </c>
      <c r="B162" s="101">
        <v>101</v>
      </c>
      <c r="C162" s="101">
        <v>99.5999984741211</v>
      </c>
      <c r="D162" s="101">
        <v>8.838324546813965</v>
      </c>
      <c r="E162" s="101">
        <v>9.577503204345703</v>
      </c>
      <c r="F162" s="101">
        <v>20.295705732213154</v>
      </c>
      <c r="G162" s="101" t="s">
        <v>56</v>
      </c>
      <c r="H162" s="101">
        <v>21.10442010813783</v>
      </c>
      <c r="I162" s="101">
        <v>54.60442010813783</v>
      </c>
      <c r="J162" s="101" t="s">
        <v>62</v>
      </c>
      <c r="K162" s="101">
        <v>0.6760890747040155</v>
      </c>
      <c r="L162" s="101">
        <v>0.5195075270807401</v>
      </c>
      <c r="M162" s="101">
        <v>0.1600546597227898</v>
      </c>
      <c r="N162" s="101">
        <v>0.09800839051692145</v>
      </c>
      <c r="O162" s="101">
        <v>0.027153136883984495</v>
      </c>
      <c r="P162" s="101">
        <v>0.014903188119275858</v>
      </c>
      <c r="Q162" s="101">
        <v>0.003305211373665079</v>
      </c>
      <c r="R162" s="101">
        <v>0.0015086672068994802</v>
      </c>
      <c r="S162" s="101">
        <v>0.0003562776827872478</v>
      </c>
      <c r="T162" s="101">
        <v>0.00021930230735733004</v>
      </c>
      <c r="U162" s="101">
        <v>7.229404230453266E-05</v>
      </c>
      <c r="V162" s="101">
        <v>5.5993442752141E-05</v>
      </c>
      <c r="W162" s="101">
        <v>2.2213851884562653E-05</v>
      </c>
      <c r="X162" s="101">
        <v>67.5</v>
      </c>
    </row>
    <row r="163" spans="1:24" s="101" customFormat="1" ht="12.75" hidden="1">
      <c r="A163" s="101">
        <v>1973</v>
      </c>
      <c r="B163" s="101">
        <v>110.22000122070312</v>
      </c>
      <c r="C163" s="101">
        <v>117.91999816894531</v>
      </c>
      <c r="D163" s="101">
        <v>8.722366333007812</v>
      </c>
      <c r="E163" s="101">
        <v>9.369449615478516</v>
      </c>
      <c r="F163" s="101">
        <v>14.361070485847247</v>
      </c>
      <c r="G163" s="101" t="s">
        <v>57</v>
      </c>
      <c r="H163" s="101">
        <v>-3.5535306635594424</v>
      </c>
      <c r="I163" s="101">
        <v>39.16647055714368</v>
      </c>
      <c r="J163" s="101" t="s">
        <v>60</v>
      </c>
      <c r="K163" s="101">
        <v>0.24232443182889407</v>
      </c>
      <c r="L163" s="101">
        <v>-0.002825316729450722</v>
      </c>
      <c r="M163" s="101">
        <v>-0.05906137363927863</v>
      </c>
      <c r="N163" s="101">
        <v>-0.0010131731869768644</v>
      </c>
      <c r="O163" s="101">
        <v>0.009458307104379698</v>
      </c>
      <c r="P163" s="101">
        <v>-0.00032336806088774394</v>
      </c>
      <c r="Q163" s="101">
        <v>-0.0012997971049988793</v>
      </c>
      <c r="R163" s="101">
        <v>-8.145844246724033E-05</v>
      </c>
      <c r="S163" s="101">
        <v>0.00010126255930839086</v>
      </c>
      <c r="T163" s="101">
        <v>-2.3038312805807476E-05</v>
      </c>
      <c r="U163" s="101">
        <v>-3.360554551883778E-05</v>
      </c>
      <c r="V163" s="101">
        <v>-6.426779107931855E-06</v>
      </c>
      <c r="W163" s="101">
        <v>5.600488581348236E-06</v>
      </c>
      <c r="X163" s="101">
        <v>67.5</v>
      </c>
    </row>
    <row r="164" spans="1:24" s="101" customFormat="1" ht="12.75" hidden="1">
      <c r="A164" s="101">
        <v>1975</v>
      </c>
      <c r="B164" s="101">
        <v>110.63999938964844</v>
      </c>
      <c r="C164" s="101">
        <v>113.13999938964844</v>
      </c>
      <c r="D164" s="101">
        <v>8.944263458251953</v>
      </c>
      <c r="E164" s="101">
        <v>10.156269073486328</v>
      </c>
      <c r="F164" s="101">
        <v>17.994423596941687</v>
      </c>
      <c r="G164" s="101" t="s">
        <v>58</v>
      </c>
      <c r="H164" s="101">
        <v>4.7189290668068935</v>
      </c>
      <c r="I164" s="101">
        <v>47.85892845645533</v>
      </c>
      <c r="J164" s="101" t="s">
        <v>61</v>
      </c>
      <c r="K164" s="101">
        <v>-0.6311697922690339</v>
      </c>
      <c r="L164" s="101">
        <v>-0.5194998443492781</v>
      </c>
      <c r="M164" s="101">
        <v>-0.14875902743302524</v>
      </c>
      <c r="N164" s="101">
        <v>-0.0980031534789089</v>
      </c>
      <c r="O164" s="101">
        <v>-0.02545256901296291</v>
      </c>
      <c r="P164" s="101">
        <v>-0.014899679500436335</v>
      </c>
      <c r="Q164" s="101">
        <v>-0.003038906005529215</v>
      </c>
      <c r="R164" s="101">
        <v>-0.001506466482642309</v>
      </c>
      <c r="S164" s="101">
        <v>-0.0003415840765237241</v>
      </c>
      <c r="T164" s="101">
        <v>-0.0002180888308816172</v>
      </c>
      <c r="U164" s="101">
        <v>-6.400856085798899E-05</v>
      </c>
      <c r="V164" s="101">
        <v>-5.5623395631111394E-05</v>
      </c>
      <c r="W164" s="101">
        <v>-2.149627277458759E-05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1976</v>
      </c>
      <c r="B166" s="101">
        <v>124.68</v>
      </c>
      <c r="C166" s="101">
        <v>151.78</v>
      </c>
      <c r="D166" s="101">
        <v>8.839663591010126</v>
      </c>
      <c r="E166" s="101">
        <v>9.022002522037283</v>
      </c>
      <c r="F166" s="101">
        <v>18.4940279705948</v>
      </c>
      <c r="G166" s="101" t="s">
        <v>59</v>
      </c>
      <c r="H166" s="101">
        <v>-7.380884325190266</v>
      </c>
      <c r="I166" s="101">
        <v>49.79911567480975</v>
      </c>
      <c r="J166" s="101" t="s">
        <v>73</v>
      </c>
      <c r="K166" s="101">
        <v>1.0973596582134566</v>
      </c>
      <c r="M166" s="101" t="s">
        <v>68</v>
      </c>
      <c r="N166" s="101">
        <v>0.9653463394867965</v>
      </c>
      <c r="X166" s="101">
        <v>67.5</v>
      </c>
    </row>
    <row r="167" spans="1:24" s="101" customFormat="1" ht="12.75" hidden="1">
      <c r="A167" s="101">
        <v>1974</v>
      </c>
      <c r="B167" s="101">
        <v>106.81999969482422</v>
      </c>
      <c r="C167" s="101">
        <v>98.62000274658203</v>
      </c>
      <c r="D167" s="101">
        <v>8.64759349822998</v>
      </c>
      <c r="E167" s="101">
        <v>9.583516120910645</v>
      </c>
      <c r="F167" s="101">
        <v>22.923905248362388</v>
      </c>
      <c r="G167" s="101" t="s">
        <v>56</v>
      </c>
      <c r="H167" s="101">
        <v>23.7311786629421</v>
      </c>
      <c r="I167" s="101">
        <v>63.05117835776632</v>
      </c>
      <c r="J167" s="101" t="s">
        <v>62</v>
      </c>
      <c r="K167" s="101">
        <v>0.4154458318694635</v>
      </c>
      <c r="L167" s="101">
        <v>0.9507541260231733</v>
      </c>
      <c r="M167" s="101">
        <v>0.09835137342047176</v>
      </c>
      <c r="N167" s="101">
        <v>0.10064293217467699</v>
      </c>
      <c r="O167" s="101">
        <v>0.0166851247253869</v>
      </c>
      <c r="P167" s="101">
        <v>0.027274260775149127</v>
      </c>
      <c r="Q167" s="101">
        <v>0.002031041337106783</v>
      </c>
      <c r="R167" s="101">
        <v>0.0015492236098812253</v>
      </c>
      <c r="S167" s="101">
        <v>0.0002189530123010071</v>
      </c>
      <c r="T167" s="101">
        <v>0.000401345486512366</v>
      </c>
      <c r="U167" s="101">
        <v>4.442288038004792E-05</v>
      </c>
      <c r="V167" s="101">
        <v>5.749910968235116E-05</v>
      </c>
      <c r="W167" s="101">
        <v>1.365459173986921E-05</v>
      </c>
      <c r="X167" s="101">
        <v>67.5</v>
      </c>
    </row>
    <row r="168" spans="1:24" s="101" customFormat="1" ht="12.75" hidden="1">
      <c r="A168" s="101">
        <v>1973</v>
      </c>
      <c r="B168" s="101">
        <v>109.72000122070312</v>
      </c>
      <c r="C168" s="101">
        <v>128.4199981689453</v>
      </c>
      <c r="D168" s="101">
        <v>8.835115432739258</v>
      </c>
      <c r="E168" s="101">
        <v>9.346763610839844</v>
      </c>
      <c r="F168" s="101">
        <v>14.176371223364278</v>
      </c>
      <c r="G168" s="101" t="s">
        <v>57</v>
      </c>
      <c r="H168" s="101">
        <v>-4.051450751612251</v>
      </c>
      <c r="I168" s="101">
        <v>38.168550469090874</v>
      </c>
      <c r="J168" s="101" t="s">
        <v>60</v>
      </c>
      <c r="K168" s="101">
        <v>-0.12959288784288248</v>
      </c>
      <c r="L168" s="101">
        <v>-0.005171828813406692</v>
      </c>
      <c r="M168" s="101">
        <v>0.029615449604771794</v>
      </c>
      <c r="N168" s="101">
        <v>-0.0010404604216526381</v>
      </c>
      <c r="O168" s="101">
        <v>-0.005375130875182772</v>
      </c>
      <c r="P168" s="101">
        <v>-0.0005917882014307845</v>
      </c>
      <c r="Q168" s="101">
        <v>0.0005605276809390798</v>
      </c>
      <c r="R168" s="101">
        <v>-8.367054139394166E-05</v>
      </c>
      <c r="S168" s="101">
        <v>-8.435807840358989E-05</v>
      </c>
      <c r="T168" s="101">
        <v>-4.2149034533992405E-05</v>
      </c>
      <c r="U168" s="101">
        <v>8.84624687683308E-06</v>
      </c>
      <c r="V168" s="101">
        <v>-6.605059716325416E-06</v>
      </c>
      <c r="W168" s="101">
        <v>-5.680489674322333E-06</v>
      </c>
      <c r="X168" s="101">
        <v>67.5</v>
      </c>
    </row>
    <row r="169" spans="1:24" s="101" customFormat="1" ht="12.75" hidden="1">
      <c r="A169" s="101">
        <v>1975</v>
      </c>
      <c r="B169" s="101">
        <v>102.81999969482422</v>
      </c>
      <c r="C169" s="101">
        <v>102.81999969482422</v>
      </c>
      <c r="D169" s="101">
        <v>9.085688591003418</v>
      </c>
      <c r="E169" s="101">
        <v>10.299626350402832</v>
      </c>
      <c r="F169" s="101">
        <v>18.635213925648756</v>
      </c>
      <c r="G169" s="101" t="s">
        <v>58</v>
      </c>
      <c r="H169" s="101">
        <v>13.455683466986315</v>
      </c>
      <c r="I169" s="101">
        <v>48.775683161810534</v>
      </c>
      <c r="J169" s="101" t="s">
        <v>61</v>
      </c>
      <c r="K169" s="101">
        <v>-0.394716255857613</v>
      </c>
      <c r="L169" s="101">
        <v>-0.9507400592889799</v>
      </c>
      <c r="M169" s="101">
        <v>-0.09378655446491412</v>
      </c>
      <c r="N169" s="101">
        <v>-0.10063755381977249</v>
      </c>
      <c r="O169" s="101">
        <v>-0.015795611896231628</v>
      </c>
      <c r="P169" s="101">
        <v>-0.02726783980361271</v>
      </c>
      <c r="Q169" s="101">
        <v>-0.0019521622965157292</v>
      </c>
      <c r="R169" s="101">
        <v>-0.0015469625185880426</v>
      </c>
      <c r="S169" s="101">
        <v>-0.0002020498359408855</v>
      </c>
      <c r="T169" s="101">
        <v>-0.00039912611845342825</v>
      </c>
      <c r="U169" s="101">
        <v>-4.353316227261888E-05</v>
      </c>
      <c r="V169" s="101">
        <v>-5.71184803755039E-05</v>
      </c>
      <c r="W169" s="101">
        <v>-1.2416920417012498E-05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1976</v>
      </c>
      <c r="B171" s="101">
        <v>129.34</v>
      </c>
      <c r="C171" s="101">
        <v>150.54</v>
      </c>
      <c r="D171" s="101">
        <v>8.80671233304555</v>
      </c>
      <c r="E171" s="101">
        <v>9.121939166362893</v>
      </c>
      <c r="F171" s="101">
        <v>24.29781474908017</v>
      </c>
      <c r="G171" s="101" t="s">
        <v>59</v>
      </c>
      <c r="H171" s="101">
        <v>3.8447090165280997</v>
      </c>
      <c r="I171" s="101">
        <v>65.6847090165281</v>
      </c>
      <c r="J171" s="101" t="s">
        <v>73</v>
      </c>
      <c r="K171" s="101">
        <v>1.540540955637391</v>
      </c>
      <c r="M171" s="101" t="s">
        <v>68</v>
      </c>
      <c r="N171" s="101">
        <v>0.9598341401563425</v>
      </c>
      <c r="X171" s="101">
        <v>67.5</v>
      </c>
    </row>
    <row r="172" spans="1:24" s="101" customFormat="1" ht="12.75" hidden="1">
      <c r="A172" s="101">
        <v>1974</v>
      </c>
      <c r="B172" s="101">
        <v>96.73999786376953</v>
      </c>
      <c r="C172" s="101">
        <v>100.83999633789062</v>
      </c>
      <c r="D172" s="101">
        <v>8.443500518798828</v>
      </c>
      <c r="E172" s="101">
        <v>9.170804023742676</v>
      </c>
      <c r="F172" s="101">
        <v>20.68545853107701</v>
      </c>
      <c r="G172" s="101" t="s">
        <v>56</v>
      </c>
      <c r="H172" s="101">
        <v>29.004967860814936</v>
      </c>
      <c r="I172" s="101">
        <v>58.24496572458447</v>
      </c>
      <c r="J172" s="101" t="s">
        <v>62</v>
      </c>
      <c r="K172" s="101">
        <v>1.0599734936825917</v>
      </c>
      <c r="L172" s="101">
        <v>0.579315719352108</v>
      </c>
      <c r="M172" s="101">
        <v>0.25093411708279567</v>
      </c>
      <c r="N172" s="101">
        <v>0.1276830268187498</v>
      </c>
      <c r="O172" s="101">
        <v>0.04257067960183563</v>
      </c>
      <c r="P172" s="101">
        <v>0.01661896327818048</v>
      </c>
      <c r="Q172" s="101">
        <v>0.005181917810413881</v>
      </c>
      <c r="R172" s="101">
        <v>0.0019654586618671464</v>
      </c>
      <c r="S172" s="101">
        <v>0.0005585646517736032</v>
      </c>
      <c r="T172" s="101">
        <v>0.0002445564550362323</v>
      </c>
      <c r="U172" s="101">
        <v>0.00011334555268615676</v>
      </c>
      <c r="V172" s="101">
        <v>7.294451298192792E-05</v>
      </c>
      <c r="W172" s="101">
        <v>3.482737915498178E-05</v>
      </c>
      <c r="X172" s="101">
        <v>67.5</v>
      </c>
    </row>
    <row r="173" spans="1:24" s="101" customFormat="1" ht="12.75" hidden="1">
      <c r="A173" s="101">
        <v>1973</v>
      </c>
      <c r="B173" s="101">
        <v>107.4800033569336</v>
      </c>
      <c r="C173" s="101">
        <v>120.9800033569336</v>
      </c>
      <c r="D173" s="101">
        <v>8.686187744140625</v>
      </c>
      <c r="E173" s="101">
        <v>9.08912467956543</v>
      </c>
      <c r="F173" s="101">
        <v>13.753012539893353</v>
      </c>
      <c r="G173" s="101" t="s">
        <v>57</v>
      </c>
      <c r="H173" s="101">
        <v>-2.3199832895323738</v>
      </c>
      <c r="I173" s="101">
        <v>37.66002006740122</v>
      </c>
      <c r="J173" s="101" t="s">
        <v>60</v>
      </c>
      <c r="K173" s="101">
        <v>0.23308664122533318</v>
      </c>
      <c r="L173" s="101">
        <v>-0.003150278687914261</v>
      </c>
      <c r="M173" s="101">
        <v>-0.057958470180238725</v>
      </c>
      <c r="N173" s="101">
        <v>-0.001319968140798806</v>
      </c>
      <c r="O173" s="101">
        <v>0.008912827425246522</v>
      </c>
      <c r="P173" s="101">
        <v>-0.0003605635035833188</v>
      </c>
      <c r="Q173" s="101">
        <v>-0.0013287191727100068</v>
      </c>
      <c r="R173" s="101">
        <v>-0.00010612237341605848</v>
      </c>
      <c r="S173" s="101">
        <v>7.979686644128195E-05</v>
      </c>
      <c r="T173" s="101">
        <v>-2.5689908706462176E-05</v>
      </c>
      <c r="U173" s="101">
        <v>-3.7653730903977086E-05</v>
      </c>
      <c r="V173" s="101">
        <v>-8.373518923196117E-06</v>
      </c>
      <c r="W173" s="101">
        <v>3.825057816448165E-06</v>
      </c>
      <c r="X173" s="101">
        <v>67.5</v>
      </c>
    </row>
    <row r="174" spans="1:24" s="101" customFormat="1" ht="12.75" hidden="1">
      <c r="A174" s="101">
        <v>1975</v>
      </c>
      <c r="B174" s="101">
        <v>117.0999984741211</v>
      </c>
      <c r="C174" s="101">
        <v>128.10000610351562</v>
      </c>
      <c r="D174" s="101">
        <v>9.015819549560547</v>
      </c>
      <c r="E174" s="101">
        <v>10.191757202148438</v>
      </c>
      <c r="F174" s="101">
        <v>19.605670553300993</v>
      </c>
      <c r="G174" s="101" t="s">
        <v>58</v>
      </c>
      <c r="H174" s="101">
        <v>2.1444811916987305</v>
      </c>
      <c r="I174" s="101">
        <v>51.74447966581983</v>
      </c>
      <c r="J174" s="101" t="s">
        <v>61</v>
      </c>
      <c r="K174" s="101">
        <v>-1.0340282515444017</v>
      </c>
      <c r="L174" s="101">
        <v>-0.5793071537903177</v>
      </c>
      <c r="M174" s="101">
        <v>-0.24414902590526258</v>
      </c>
      <c r="N174" s="101">
        <v>-0.1276762038192899</v>
      </c>
      <c r="O174" s="101">
        <v>-0.04162720587608443</v>
      </c>
      <c r="P174" s="101">
        <v>-0.016615051441430898</v>
      </c>
      <c r="Q174" s="101">
        <v>-0.005008670238092884</v>
      </c>
      <c r="R174" s="101">
        <v>-0.0019625916012683676</v>
      </c>
      <c r="S174" s="101">
        <v>-0.0005528353555237931</v>
      </c>
      <c r="T174" s="101">
        <v>-0.00024320338873161772</v>
      </c>
      <c r="U174" s="101">
        <v>-0.00010690842278670666</v>
      </c>
      <c r="V174" s="101">
        <v>-7.24623085128643E-05</v>
      </c>
      <c r="W174" s="101">
        <v>-3.461669064924734E-05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1976</v>
      </c>
      <c r="B176" s="101">
        <v>132.42</v>
      </c>
      <c r="C176" s="101">
        <v>144.62</v>
      </c>
      <c r="D176" s="101">
        <v>8.575959955705882</v>
      </c>
      <c r="E176" s="101">
        <v>9.263622416522143</v>
      </c>
      <c r="F176" s="101">
        <v>24.23094556426665</v>
      </c>
      <c r="G176" s="101" t="s">
        <v>59</v>
      </c>
      <c r="H176" s="101">
        <v>2.3551498213867035</v>
      </c>
      <c r="I176" s="101">
        <v>67.27514982138669</v>
      </c>
      <c r="J176" s="101" t="s">
        <v>73</v>
      </c>
      <c r="K176" s="101">
        <v>0.615388474577286</v>
      </c>
      <c r="M176" s="101" t="s">
        <v>68</v>
      </c>
      <c r="N176" s="101">
        <v>0.36742040646706126</v>
      </c>
      <c r="X176" s="101">
        <v>67.5</v>
      </c>
    </row>
    <row r="177" spans="1:24" s="101" customFormat="1" ht="12.75" hidden="1">
      <c r="A177" s="101">
        <v>1974</v>
      </c>
      <c r="B177" s="101">
        <v>114.77999877929688</v>
      </c>
      <c r="C177" s="101">
        <v>111.77999877929688</v>
      </c>
      <c r="D177" s="101">
        <v>8.616719245910645</v>
      </c>
      <c r="E177" s="101">
        <v>9.533915519714355</v>
      </c>
      <c r="F177" s="101">
        <v>23.327046567990095</v>
      </c>
      <c r="G177" s="101" t="s">
        <v>56</v>
      </c>
      <c r="H177" s="101">
        <v>17.131440328095337</v>
      </c>
      <c r="I177" s="101">
        <v>64.41143910739221</v>
      </c>
      <c r="J177" s="101" t="s">
        <v>62</v>
      </c>
      <c r="K177" s="101">
        <v>0.6932312997815561</v>
      </c>
      <c r="L177" s="101">
        <v>0.3201863955999525</v>
      </c>
      <c r="M177" s="101">
        <v>0.16411295420639463</v>
      </c>
      <c r="N177" s="101">
        <v>0.06703892752605292</v>
      </c>
      <c r="O177" s="101">
        <v>0.027841577419407768</v>
      </c>
      <c r="P177" s="101">
        <v>0.009185270862033655</v>
      </c>
      <c r="Q177" s="101">
        <v>0.0033890040515441857</v>
      </c>
      <c r="R177" s="101">
        <v>0.0010319555122027598</v>
      </c>
      <c r="S177" s="101">
        <v>0.0003653025778744783</v>
      </c>
      <c r="T177" s="101">
        <v>0.00013516566142113864</v>
      </c>
      <c r="U177" s="101">
        <v>7.412782460335365E-05</v>
      </c>
      <c r="V177" s="101">
        <v>3.8299365597423314E-05</v>
      </c>
      <c r="W177" s="101">
        <v>2.2777660263667998E-05</v>
      </c>
      <c r="X177" s="101">
        <v>67.5</v>
      </c>
    </row>
    <row r="178" spans="1:24" s="101" customFormat="1" ht="12.75" hidden="1">
      <c r="A178" s="101">
        <v>1973</v>
      </c>
      <c r="B178" s="101">
        <v>121.5999984741211</v>
      </c>
      <c r="C178" s="101">
        <v>123.69999694824219</v>
      </c>
      <c r="D178" s="101">
        <v>8.46004581451416</v>
      </c>
      <c r="E178" s="101">
        <v>9.074228286743164</v>
      </c>
      <c r="F178" s="101">
        <v>18.532697545865542</v>
      </c>
      <c r="G178" s="101" t="s">
        <v>57</v>
      </c>
      <c r="H178" s="101">
        <v>-1.9642538038503687</v>
      </c>
      <c r="I178" s="101">
        <v>52.13574467027073</v>
      </c>
      <c r="J178" s="101" t="s">
        <v>60</v>
      </c>
      <c r="K178" s="101">
        <v>0.1635140795722615</v>
      </c>
      <c r="L178" s="101">
        <v>-0.0017411474545027505</v>
      </c>
      <c r="M178" s="101">
        <v>-0.040519711192494895</v>
      </c>
      <c r="N178" s="101">
        <v>-0.0006929933729321658</v>
      </c>
      <c r="O178" s="101">
        <v>0.006274878306902484</v>
      </c>
      <c r="P178" s="101">
        <v>-0.00019928332176198576</v>
      </c>
      <c r="Q178" s="101">
        <v>-0.0009226150717799865</v>
      </c>
      <c r="R178" s="101">
        <v>-5.5714623187057536E-05</v>
      </c>
      <c r="S178" s="101">
        <v>5.810983674786459E-05</v>
      </c>
      <c r="T178" s="101">
        <v>-1.4199239123428489E-05</v>
      </c>
      <c r="U178" s="101">
        <v>-2.5769062842373615E-05</v>
      </c>
      <c r="V178" s="101">
        <v>-4.395948328545509E-06</v>
      </c>
      <c r="W178" s="101">
        <v>2.8725319698264414E-06</v>
      </c>
      <c r="X178" s="101">
        <v>67.5</v>
      </c>
    </row>
    <row r="179" spans="1:24" s="101" customFormat="1" ht="12.75" hidden="1">
      <c r="A179" s="101">
        <v>1975</v>
      </c>
      <c r="B179" s="101">
        <v>123.5199966430664</v>
      </c>
      <c r="C179" s="101">
        <v>126.91999816894531</v>
      </c>
      <c r="D179" s="101">
        <v>9.223196983337402</v>
      </c>
      <c r="E179" s="101">
        <v>10.108074188232422</v>
      </c>
      <c r="F179" s="101">
        <v>21.565776220608644</v>
      </c>
      <c r="G179" s="101" t="s">
        <v>58</v>
      </c>
      <c r="H179" s="101">
        <v>-0.3670321790883406</v>
      </c>
      <c r="I179" s="101">
        <v>55.652964463978066</v>
      </c>
      <c r="J179" s="101" t="s">
        <v>61</v>
      </c>
      <c r="K179" s="101">
        <v>-0.6736711221200311</v>
      </c>
      <c r="L179" s="101">
        <v>-0.3201816614561661</v>
      </c>
      <c r="M179" s="101">
        <v>-0.15903211859000996</v>
      </c>
      <c r="N179" s="101">
        <v>-0.0670353456321995</v>
      </c>
      <c r="O179" s="101">
        <v>-0.02712525272572481</v>
      </c>
      <c r="P179" s="101">
        <v>-0.009183108785514413</v>
      </c>
      <c r="Q179" s="101">
        <v>-0.003261001363186976</v>
      </c>
      <c r="R179" s="101">
        <v>-0.0010304504160457138</v>
      </c>
      <c r="S179" s="101">
        <v>-0.00036065110602197774</v>
      </c>
      <c r="T179" s="101">
        <v>-0.0001344177727673301</v>
      </c>
      <c r="U179" s="101">
        <v>-6.950460258609757E-05</v>
      </c>
      <c r="V179" s="101">
        <v>-3.8046248743573266E-05</v>
      </c>
      <c r="W179" s="101">
        <v>-2.259580419390744E-05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1976</v>
      </c>
      <c r="B181" s="101">
        <v>126.92</v>
      </c>
      <c r="C181" s="101">
        <v>143.92</v>
      </c>
      <c r="D181" s="101">
        <v>8.563775705293958</v>
      </c>
      <c r="E181" s="101">
        <v>8.874070051825843</v>
      </c>
      <c r="F181" s="101">
        <v>21.744175569913548</v>
      </c>
      <c r="G181" s="101" t="s">
        <v>59</v>
      </c>
      <c r="H181" s="101">
        <v>1.0227740427350085</v>
      </c>
      <c r="I181" s="101">
        <v>60.44277404273501</v>
      </c>
      <c r="J181" s="101" t="s">
        <v>73</v>
      </c>
      <c r="K181" s="101">
        <v>0.29041729054542675</v>
      </c>
      <c r="M181" s="101" t="s">
        <v>68</v>
      </c>
      <c r="N181" s="101">
        <v>0.22963677953942976</v>
      </c>
      <c r="X181" s="101">
        <v>67.5</v>
      </c>
    </row>
    <row r="182" spans="1:24" s="101" customFormat="1" ht="12.75" hidden="1">
      <c r="A182" s="101">
        <v>1974</v>
      </c>
      <c r="B182" s="101">
        <v>111.9800033569336</v>
      </c>
      <c r="C182" s="101">
        <v>117.87999725341797</v>
      </c>
      <c r="D182" s="101">
        <v>8.663922309875488</v>
      </c>
      <c r="E182" s="101">
        <v>9.405192375183105</v>
      </c>
      <c r="F182" s="101">
        <v>22.263929196064304</v>
      </c>
      <c r="G182" s="101" t="s">
        <v>56</v>
      </c>
      <c r="H182" s="101">
        <v>16.65378933264285</v>
      </c>
      <c r="I182" s="101">
        <v>61.133792689576445</v>
      </c>
      <c r="J182" s="101" t="s">
        <v>62</v>
      </c>
      <c r="K182" s="101">
        <v>0.3512834311298384</v>
      </c>
      <c r="L182" s="101">
        <v>0.3822453683339177</v>
      </c>
      <c r="M182" s="101">
        <v>0.08316179754629269</v>
      </c>
      <c r="N182" s="101">
        <v>0.11689439489686478</v>
      </c>
      <c r="O182" s="101">
        <v>0.014108134429072564</v>
      </c>
      <c r="P182" s="101">
        <v>0.010965535215878704</v>
      </c>
      <c r="Q182" s="101">
        <v>0.001717395427818104</v>
      </c>
      <c r="R182" s="101">
        <v>0.0017993439321235558</v>
      </c>
      <c r="S182" s="101">
        <v>0.00018511493579146334</v>
      </c>
      <c r="T182" s="101">
        <v>0.00016137068341777241</v>
      </c>
      <c r="U182" s="101">
        <v>3.756766410489285E-05</v>
      </c>
      <c r="V182" s="101">
        <v>6.67764366784908E-05</v>
      </c>
      <c r="W182" s="101">
        <v>1.1539837557133479E-05</v>
      </c>
      <c r="X182" s="101">
        <v>67.5</v>
      </c>
    </row>
    <row r="183" spans="1:24" s="101" customFormat="1" ht="12.75" hidden="1">
      <c r="A183" s="101">
        <v>1973</v>
      </c>
      <c r="B183" s="101">
        <v>113.37999725341797</v>
      </c>
      <c r="C183" s="101">
        <v>131.3800048828125</v>
      </c>
      <c r="D183" s="101">
        <v>8.68542766571045</v>
      </c>
      <c r="E183" s="101">
        <v>9.315882682800293</v>
      </c>
      <c r="F183" s="101">
        <v>18.268050410061125</v>
      </c>
      <c r="G183" s="101" t="s">
        <v>57</v>
      </c>
      <c r="H183" s="101">
        <v>4.160386000317203</v>
      </c>
      <c r="I183" s="101">
        <v>50.04038325373517</v>
      </c>
      <c r="J183" s="101" t="s">
        <v>60</v>
      </c>
      <c r="K183" s="101">
        <v>-0.12196121738110634</v>
      </c>
      <c r="L183" s="101">
        <v>-0.0020784484834786305</v>
      </c>
      <c r="M183" s="101">
        <v>0.02798468102570863</v>
      </c>
      <c r="N183" s="101">
        <v>-0.0012087317521302244</v>
      </c>
      <c r="O183" s="101">
        <v>-0.005040511656472537</v>
      </c>
      <c r="P183" s="101">
        <v>-0.0002378734038218629</v>
      </c>
      <c r="Q183" s="101">
        <v>0.0005352586274246452</v>
      </c>
      <c r="R183" s="101">
        <v>-9.718117973937164E-05</v>
      </c>
      <c r="S183" s="101">
        <v>-7.764090402554826E-05</v>
      </c>
      <c r="T183" s="101">
        <v>-1.694639146331825E-05</v>
      </c>
      <c r="U183" s="101">
        <v>8.836396285124864E-06</v>
      </c>
      <c r="V183" s="101">
        <v>-7.670009158164811E-06</v>
      </c>
      <c r="W183" s="101">
        <v>-5.186479868676663E-06</v>
      </c>
      <c r="X183" s="101">
        <v>67.5</v>
      </c>
    </row>
    <row r="184" spans="1:24" s="101" customFormat="1" ht="12.75" hidden="1">
      <c r="A184" s="101">
        <v>1975</v>
      </c>
      <c r="B184" s="101">
        <v>116.73999786376953</v>
      </c>
      <c r="C184" s="101">
        <v>120.13999938964844</v>
      </c>
      <c r="D184" s="101">
        <v>9.06441593170166</v>
      </c>
      <c r="E184" s="101">
        <v>10.02515983581543</v>
      </c>
      <c r="F184" s="101">
        <v>21.83423407953191</v>
      </c>
      <c r="G184" s="101" t="s">
        <v>58</v>
      </c>
      <c r="H184" s="101">
        <v>8.076427914744485</v>
      </c>
      <c r="I184" s="101">
        <v>57.31642577851402</v>
      </c>
      <c r="J184" s="101" t="s">
        <v>61</v>
      </c>
      <c r="K184" s="101">
        <v>-0.3294321029305894</v>
      </c>
      <c r="L184" s="101">
        <v>-0.382239717539444</v>
      </c>
      <c r="M184" s="101">
        <v>-0.07831182668677775</v>
      </c>
      <c r="N184" s="101">
        <v>-0.11688814536066332</v>
      </c>
      <c r="O184" s="101">
        <v>-0.013176976106442142</v>
      </c>
      <c r="P184" s="101">
        <v>-0.01096295483956904</v>
      </c>
      <c r="Q184" s="101">
        <v>-0.0016318533197741802</v>
      </c>
      <c r="R184" s="101">
        <v>-0.0017967176751995076</v>
      </c>
      <c r="S184" s="101">
        <v>-0.00016804591478275572</v>
      </c>
      <c r="T184" s="101">
        <v>-0.0001604784012977787</v>
      </c>
      <c r="U184" s="101">
        <v>-3.6513661648625246E-05</v>
      </c>
      <c r="V184" s="101">
        <v>-6.633448164409035E-05</v>
      </c>
      <c r="W184" s="101">
        <v>-1.0308650610862708E-05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1976</v>
      </c>
      <c r="B186" s="101">
        <v>132.7</v>
      </c>
      <c r="C186" s="101">
        <v>137.5</v>
      </c>
      <c r="D186" s="101">
        <v>8.707495240548504</v>
      </c>
      <c r="E186" s="101">
        <v>9.075675670484241</v>
      </c>
      <c r="F186" s="101">
        <v>21.544568918249105</v>
      </c>
      <c r="G186" s="101" t="s">
        <v>59</v>
      </c>
      <c r="H186" s="101">
        <v>-6.286242028259821</v>
      </c>
      <c r="I186" s="101">
        <v>58.91375797174017</v>
      </c>
      <c r="J186" s="101" t="s">
        <v>73</v>
      </c>
      <c r="K186" s="101">
        <v>0.3131889303948537</v>
      </c>
      <c r="M186" s="101" t="s">
        <v>68</v>
      </c>
      <c r="N186" s="101">
        <v>0.2734000720100961</v>
      </c>
      <c r="X186" s="101">
        <v>67.5</v>
      </c>
    </row>
    <row r="187" spans="1:24" s="101" customFormat="1" ht="12.75" hidden="1">
      <c r="A187" s="101">
        <v>1974</v>
      </c>
      <c r="B187" s="101">
        <v>120.45999908447266</v>
      </c>
      <c r="C187" s="101">
        <v>117.16000366210938</v>
      </c>
      <c r="D187" s="101">
        <v>8.553183555603027</v>
      </c>
      <c r="E187" s="101">
        <v>9.398787498474121</v>
      </c>
      <c r="F187" s="101">
        <v>22.742944983157514</v>
      </c>
      <c r="G187" s="101" t="s">
        <v>56</v>
      </c>
      <c r="H187" s="101">
        <v>10.320189271650293</v>
      </c>
      <c r="I187" s="101">
        <v>63.28018835612295</v>
      </c>
      <c r="J187" s="101" t="s">
        <v>62</v>
      </c>
      <c r="K187" s="101">
        <v>0.22970617295224685</v>
      </c>
      <c r="L187" s="101">
        <v>0.5048917424362817</v>
      </c>
      <c r="M187" s="101">
        <v>0.054379926023379425</v>
      </c>
      <c r="N187" s="101">
        <v>0.047480666136472706</v>
      </c>
      <c r="O187" s="101">
        <v>0.009225292274281599</v>
      </c>
      <c r="P187" s="101">
        <v>0.014483791325495952</v>
      </c>
      <c r="Q187" s="101">
        <v>0.00112295525112417</v>
      </c>
      <c r="R187" s="101">
        <v>0.0007308765790406559</v>
      </c>
      <c r="S187" s="101">
        <v>0.00012104156711314852</v>
      </c>
      <c r="T187" s="101">
        <v>0.0002131338132898398</v>
      </c>
      <c r="U187" s="101">
        <v>2.4564666733256164E-05</v>
      </c>
      <c r="V187" s="101">
        <v>2.712547672292802E-05</v>
      </c>
      <c r="W187" s="101">
        <v>7.5495869497038646E-06</v>
      </c>
      <c r="X187" s="101">
        <v>67.5</v>
      </c>
    </row>
    <row r="188" spans="1:24" s="101" customFormat="1" ht="12.75" hidden="1">
      <c r="A188" s="101">
        <v>1973</v>
      </c>
      <c r="B188" s="101">
        <v>122.45999908447266</v>
      </c>
      <c r="C188" s="101">
        <v>130.66000366210938</v>
      </c>
      <c r="D188" s="101">
        <v>8.67457103729248</v>
      </c>
      <c r="E188" s="101">
        <v>9.321959495544434</v>
      </c>
      <c r="F188" s="101">
        <v>19.83155508848876</v>
      </c>
      <c r="G188" s="101" t="s">
        <v>57</v>
      </c>
      <c r="H188" s="101">
        <v>-0.548071212297657</v>
      </c>
      <c r="I188" s="101">
        <v>54.411927872175006</v>
      </c>
      <c r="J188" s="101" t="s">
        <v>60</v>
      </c>
      <c r="K188" s="101">
        <v>-0.22094784112816462</v>
      </c>
      <c r="L188" s="101">
        <v>-0.002746606627314044</v>
      </c>
      <c r="M188" s="101">
        <v>0.05213402483097447</v>
      </c>
      <c r="N188" s="101">
        <v>-0.0004909281741716928</v>
      </c>
      <c r="O188" s="101">
        <v>-0.008900225092614154</v>
      </c>
      <c r="P188" s="101">
        <v>-0.00031425332833753014</v>
      </c>
      <c r="Q188" s="101">
        <v>0.0010678131865945197</v>
      </c>
      <c r="R188" s="101">
        <v>-3.9483123306181375E-05</v>
      </c>
      <c r="S188" s="101">
        <v>-0.00011865590797029977</v>
      </c>
      <c r="T188" s="101">
        <v>-2.2379755007209184E-05</v>
      </c>
      <c r="U188" s="101">
        <v>2.2683724854541688E-05</v>
      </c>
      <c r="V188" s="101">
        <v>-3.1182166656984115E-06</v>
      </c>
      <c r="W188" s="101">
        <v>-7.446333287963256E-06</v>
      </c>
      <c r="X188" s="101">
        <v>67.5</v>
      </c>
    </row>
    <row r="189" spans="1:24" s="101" customFormat="1" ht="12.75" hidden="1">
      <c r="A189" s="101">
        <v>1975</v>
      </c>
      <c r="B189" s="101">
        <v>115.27999877929688</v>
      </c>
      <c r="C189" s="101">
        <v>111.58000183105469</v>
      </c>
      <c r="D189" s="101">
        <v>8.994291305541992</v>
      </c>
      <c r="E189" s="101">
        <v>10.176185607910156</v>
      </c>
      <c r="F189" s="101">
        <v>21.337012107550105</v>
      </c>
      <c r="G189" s="101" t="s">
        <v>58</v>
      </c>
      <c r="H189" s="101">
        <v>8.664415368093387</v>
      </c>
      <c r="I189" s="101">
        <v>56.44441414739026</v>
      </c>
      <c r="J189" s="101" t="s">
        <v>61</v>
      </c>
      <c r="K189" s="101">
        <v>-0.06282497427911021</v>
      </c>
      <c r="L189" s="101">
        <v>-0.5048842716230912</v>
      </c>
      <c r="M189" s="101">
        <v>-0.015466732338524407</v>
      </c>
      <c r="N189" s="101">
        <v>-0.04747812808326578</v>
      </c>
      <c r="O189" s="101">
        <v>-0.0024273464620282684</v>
      </c>
      <c r="P189" s="101">
        <v>-0.014480381763135272</v>
      </c>
      <c r="Q189" s="101">
        <v>-0.00034756797113975424</v>
      </c>
      <c r="R189" s="101">
        <v>-0.0007298093290470882</v>
      </c>
      <c r="S189" s="101">
        <v>-2.3913102537115317E-05</v>
      </c>
      <c r="T189" s="101">
        <v>-0.00021195558245369617</v>
      </c>
      <c r="U189" s="101">
        <v>-9.427167042085855E-06</v>
      </c>
      <c r="V189" s="101">
        <v>-2.6945652938310296E-05</v>
      </c>
      <c r="W189" s="101">
        <v>-1.2443406590275939E-06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13.753012539893353</v>
      </c>
      <c r="G190" s="102"/>
      <c r="H190" s="102"/>
      <c r="I190" s="115"/>
      <c r="J190" s="115" t="s">
        <v>159</v>
      </c>
      <c r="K190" s="102">
        <f>AVERAGE(K188,K183,K178,K173,K168,K163)</f>
        <v>0.027737201045722554</v>
      </c>
      <c r="L190" s="102">
        <f>AVERAGE(L188,L183,L178,L173,L168,L163)</f>
        <v>-0.0029522711326778503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24.29781474908017</v>
      </c>
      <c r="G191" s="102"/>
      <c r="H191" s="102"/>
      <c r="I191" s="115"/>
      <c r="J191" s="115" t="s">
        <v>160</v>
      </c>
      <c r="K191" s="102">
        <f>AVERAGE(K189,K184,K179,K174,K169,K164)</f>
        <v>-0.5209737498334632</v>
      </c>
      <c r="L191" s="102">
        <f>AVERAGE(L189,L184,L179,L174,L169,L164)</f>
        <v>-0.5428087846745462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0.017335750653576596</v>
      </c>
      <c r="L192" s="102">
        <f>ABS(L190/$H$33)</f>
        <v>0.008200753146327362</v>
      </c>
      <c r="M192" s="115" t="s">
        <v>111</v>
      </c>
      <c r="N192" s="102">
        <f>K192+L192+L193+K193</f>
        <v>0.6607998066268721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0.2960078124053768</v>
      </c>
      <c r="L193" s="102">
        <f>ABS(L191/$H$34)</f>
        <v>0.33925549042159137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1976</v>
      </c>
      <c r="B196" s="101">
        <v>113.56</v>
      </c>
      <c r="C196" s="101">
        <v>141.56</v>
      </c>
      <c r="D196" s="101">
        <v>8.900948816156669</v>
      </c>
      <c r="E196" s="101">
        <v>9.129062157717698</v>
      </c>
      <c r="F196" s="101">
        <v>15.160286617249067</v>
      </c>
      <c r="G196" s="101" t="s">
        <v>59</v>
      </c>
      <c r="H196" s="101">
        <v>-5.537705565863618</v>
      </c>
      <c r="I196" s="101">
        <v>40.522294434136384</v>
      </c>
      <c r="J196" s="101" t="s">
        <v>73</v>
      </c>
      <c r="K196" s="101">
        <v>0.5487102210850633</v>
      </c>
      <c r="M196" s="101" t="s">
        <v>68</v>
      </c>
      <c r="N196" s="101">
        <v>0.4108243942438626</v>
      </c>
      <c r="X196" s="101">
        <v>67.5</v>
      </c>
    </row>
    <row r="197" spans="1:24" s="101" customFormat="1" ht="12.75" hidden="1">
      <c r="A197" s="101">
        <v>1973</v>
      </c>
      <c r="B197" s="101">
        <v>110.22000122070312</v>
      </c>
      <c r="C197" s="101">
        <v>117.91999816894531</v>
      </c>
      <c r="D197" s="101">
        <v>8.722366333007812</v>
      </c>
      <c r="E197" s="101">
        <v>9.369449615478516</v>
      </c>
      <c r="F197" s="101">
        <v>21.8833882936787</v>
      </c>
      <c r="G197" s="101" t="s">
        <v>56</v>
      </c>
      <c r="H197" s="101">
        <v>16.961836852549965</v>
      </c>
      <c r="I197" s="101">
        <v>59.68183807325309</v>
      </c>
      <c r="J197" s="101" t="s">
        <v>62</v>
      </c>
      <c r="K197" s="101">
        <v>0.5040204768221065</v>
      </c>
      <c r="L197" s="101">
        <v>0.519894836958118</v>
      </c>
      <c r="M197" s="101">
        <v>0.11932040587148267</v>
      </c>
      <c r="N197" s="101">
        <v>0.09749331889678142</v>
      </c>
      <c r="O197" s="101">
        <v>0.020242255708655725</v>
      </c>
      <c r="P197" s="101">
        <v>0.01491424068963163</v>
      </c>
      <c r="Q197" s="101">
        <v>0.0024640279857323422</v>
      </c>
      <c r="R197" s="101">
        <v>0.0015007107977450078</v>
      </c>
      <c r="S197" s="101">
        <v>0.0002655868221059194</v>
      </c>
      <c r="T197" s="101">
        <v>0.00021948004459873064</v>
      </c>
      <c r="U197" s="101">
        <v>5.389330670262812E-05</v>
      </c>
      <c r="V197" s="101">
        <v>5.569213002136012E-05</v>
      </c>
      <c r="W197" s="101">
        <v>1.656015766050756E-05</v>
      </c>
      <c r="X197" s="101">
        <v>67.5</v>
      </c>
    </row>
    <row r="198" spans="1:24" s="101" customFormat="1" ht="12.75" hidden="1">
      <c r="A198" s="101">
        <v>1975</v>
      </c>
      <c r="B198" s="101">
        <v>110.63999938964844</v>
      </c>
      <c r="C198" s="101">
        <v>113.13999938964844</v>
      </c>
      <c r="D198" s="101">
        <v>8.944263458251953</v>
      </c>
      <c r="E198" s="101">
        <v>10.156269073486328</v>
      </c>
      <c r="F198" s="101">
        <v>17.994423596941687</v>
      </c>
      <c r="G198" s="101" t="s">
        <v>57</v>
      </c>
      <c r="H198" s="101">
        <v>4.7189290668068935</v>
      </c>
      <c r="I198" s="101">
        <v>47.85892845645533</v>
      </c>
      <c r="J198" s="101" t="s">
        <v>60</v>
      </c>
      <c r="K198" s="101">
        <v>-0.3957086939940491</v>
      </c>
      <c r="L198" s="101">
        <v>-0.002827653000122519</v>
      </c>
      <c r="M198" s="101">
        <v>0.0928328455381578</v>
      </c>
      <c r="N198" s="101">
        <v>-0.001008159594596933</v>
      </c>
      <c r="O198" s="101">
        <v>-0.016026526071589515</v>
      </c>
      <c r="P198" s="101">
        <v>-0.00032353198333782057</v>
      </c>
      <c r="Q198" s="101">
        <v>0.0018757171445968673</v>
      </c>
      <c r="R198" s="101">
        <v>-8.106531566711147E-05</v>
      </c>
      <c r="S198" s="101">
        <v>-0.00022073265803959345</v>
      </c>
      <c r="T198" s="101">
        <v>-2.3042343575731725E-05</v>
      </c>
      <c r="U198" s="101">
        <v>3.8124233428525474E-05</v>
      </c>
      <c r="V198" s="101">
        <v>-6.4010739377677755E-06</v>
      </c>
      <c r="W198" s="101">
        <v>-1.406275907819144E-05</v>
      </c>
      <c r="X198" s="101">
        <v>67.5</v>
      </c>
    </row>
    <row r="199" spans="1:24" s="101" customFormat="1" ht="12.75" hidden="1">
      <c r="A199" s="101">
        <v>1974</v>
      </c>
      <c r="B199" s="101">
        <v>101</v>
      </c>
      <c r="C199" s="101">
        <v>99.5999984741211</v>
      </c>
      <c r="D199" s="101">
        <v>8.838324546813965</v>
      </c>
      <c r="E199" s="101">
        <v>9.577503204345703</v>
      </c>
      <c r="F199" s="101">
        <v>15.724376565125757</v>
      </c>
      <c r="G199" s="101" t="s">
        <v>58</v>
      </c>
      <c r="H199" s="101">
        <v>8.805523898973846</v>
      </c>
      <c r="I199" s="101">
        <v>42.305523898973846</v>
      </c>
      <c r="J199" s="101" t="s">
        <v>61</v>
      </c>
      <c r="K199" s="101">
        <v>-0.3121718606048719</v>
      </c>
      <c r="L199" s="101">
        <v>-0.5198871472485341</v>
      </c>
      <c r="M199" s="101">
        <v>-0.07496280442075184</v>
      </c>
      <c r="N199" s="101">
        <v>-0.09748810616552843</v>
      </c>
      <c r="O199" s="101">
        <v>-0.012365248814773879</v>
      </c>
      <c r="P199" s="101">
        <v>-0.0149107311156771</v>
      </c>
      <c r="Q199" s="101">
        <v>-0.0015978482743795042</v>
      </c>
      <c r="R199" s="101">
        <v>-0.0014985197072658902</v>
      </c>
      <c r="S199" s="101">
        <v>-0.0001476937837253051</v>
      </c>
      <c r="T199" s="101">
        <v>-0.0002182671307815236</v>
      </c>
      <c r="U199" s="101">
        <v>-3.809240518569078E-05</v>
      </c>
      <c r="V199" s="101">
        <v>-5.532304762718076E-05</v>
      </c>
      <c r="W199" s="101">
        <v>-8.745148875211414E-06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1976</v>
      </c>
      <c r="B201" s="101">
        <v>124.68</v>
      </c>
      <c r="C201" s="101">
        <v>151.78</v>
      </c>
      <c r="D201" s="101">
        <v>8.839663591010126</v>
      </c>
      <c r="E201" s="101">
        <v>9.022002522037283</v>
      </c>
      <c r="F201" s="101">
        <v>17.067074608752392</v>
      </c>
      <c r="G201" s="101" t="s">
        <v>59</v>
      </c>
      <c r="H201" s="101">
        <v>-11.22326066645752</v>
      </c>
      <c r="I201" s="101">
        <v>45.95673933354248</v>
      </c>
      <c r="J201" s="101" t="s">
        <v>73</v>
      </c>
      <c r="K201" s="101">
        <v>1.7757798919662688</v>
      </c>
      <c r="M201" s="101" t="s">
        <v>68</v>
      </c>
      <c r="N201" s="101">
        <v>0.9994949237905435</v>
      </c>
      <c r="X201" s="101">
        <v>67.5</v>
      </c>
    </row>
    <row r="202" spans="1:24" s="101" customFormat="1" ht="12.75" hidden="1">
      <c r="A202" s="101">
        <v>1973</v>
      </c>
      <c r="B202" s="101">
        <v>109.72000122070312</v>
      </c>
      <c r="C202" s="101">
        <v>128.4199981689453</v>
      </c>
      <c r="D202" s="101">
        <v>8.835115432739258</v>
      </c>
      <c r="E202" s="101">
        <v>9.346763610839844</v>
      </c>
      <c r="F202" s="101">
        <v>23.71710926926503</v>
      </c>
      <c r="G202" s="101" t="s">
        <v>56</v>
      </c>
      <c r="H202" s="101">
        <v>21.636091982678423</v>
      </c>
      <c r="I202" s="101">
        <v>63.85609320338155</v>
      </c>
      <c r="J202" s="101" t="s">
        <v>62</v>
      </c>
      <c r="K202" s="101">
        <v>1.2309996888355235</v>
      </c>
      <c r="L202" s="101">
        <v>0.4040226491122248</v>
      </c>
      <c r="M202" s="101">
        <v>0.29142324070546494</v>
      </c>
      <c r="N202" s="101">
        <v>0.09818517132118756</v>
      </c>
      <c r="O202" s="101">
        <v>0.049439029369038344</v>
      </c>
      <c r="P202" s="101">
        <v>0.011590265206604404</v>
      </c>
      <c r="Q202" s="101">
        <v>0.006017967616673591</v>
      </c>
      <c r="R202" s="101">
        <v>0.0015113627507033294</v>
      </c>
      <c r="S202" s="101">
        <v>0.0006486425236816436</v>
      </c>
      <c r="T202" s="101">
        <v>0.00017059050084806043</v>
      </c>
      <c r="U202" s="101">
        <v>0.0001316203705647705</v>
      </c>
      <c r="V202" s="101">
        <v>5.6078603830380195E-05</v>
      </c>
      <c r="W202" s="101">
        <v>4.0444052479985406E-05</v>
      </c>
      <c r="X202" s="101">
        <v>67.5</v>
      </c>
    </row>
    <row r="203" spans="1:24" s="101" customFormat="1" ht="12.75" hidden="1">
      <c r="A203" s="101">
        <v>1975</v>
      </c>
      <c r="B203" s="101">
        <v>102.81999969482422</v>
      </c>
      <c r="C203" s="101">
        <v>102.81999969482422</v>
      </c>
      <c r="D203" s="101">
        <v>9.085688591003418</v>
      </c>
      <c r="E203" s="101">
        <v>10.299626350402832</v>
      </c>
      <c r="F203" s="101">
        <v>18.635213925648756</v>
      </c>
      <c r="G203" s="101" t="s">
        <v>57</v>
      </c>
      <c r="H203" s="101">
        <v>13.455683466986315</v>
      </c>
      <c r="I203" s="101">
        <v>48.775683161810534</v>
      </c>
      <c r="J203" s="101" t="s">
        <v>60</v>
      </c>
      <c r="K203" s="101">
        <v>-0.9522457647906778</v>
      </c>
      <c r="L203" s="101">
        <v>-0.002197128466786311</v>
      </c>
      <c r="M203" s="101">
        <v>0.22331785106258134</v>
      </c>
      <c r="N203" s="101">
        <v>-0.0010154968355302338</v>
      </c>
      <c r="O203" s="101">
        <v>-0.03857943757665518</v>
      </c>
      <c r="P203" s="101">
        <v>-0.0002512872212598708</v>
      </c>
      <c r="Q203" s="101">
        <v>0.004508453908229682</v>
      </c>
      <c r="R203" s="101">
        <v>-8.165860469429421E-05</v>
      </c>
      <c r="S203" s="101">
        <v>-0.0005323761393789484</v>
      </c>
      <c r="T203" s="101">
        <v>-1.7892987852395134E-05</v>
      </c>
      <c r="U203" s="101">
        <v>9.137683449183444E-05</v>
      </c>
      <c r="V203" s="101">
        <v>-6.453261830724617E-06</v>
      </c>
      <c r="W203" s="101">
        <v>-3.3944364372377416E-05</v>
      </c>
      <c r="X203" s="101">
        <v>67.5</v>
      </c>
    </row>
    <row r="204" spans="1:24" s="101" customFormat="1" ht="12.75" hidden="1">
      <c r="A204" s="101">
        <v>1974</v>
      </c>
      <c r="B204" s="101">
        <v>106.81999969482422</v>
      </c>
      <c r="C204" s="101">
        <v>98.62000274658203</v>
      </c>
      <c r="D204" s="101">
        <v>8.64759349822998</v>
      </c>
      <c r="E204" s="101">
        <v>9.583516120910645</v>
      </c>
      <c r="F204" s="101">
        <v>14.752863886786608</v>
      </c>
      <c r="G204" s="101" t="s">
        <v>58</v>
      </c>
      <c r="H204" s="101">
        <v>1.2570940479655945</v>
      </c>
      <c r="I204" s="101">
        <v>40.57709374278981</v>
      </c>
      <c r="J204" s="101" t="s">
        <v>61</v>
      </c>
      <c r="K204" s="101">
        <v>-0.7801206556369168</v>
      </c>
      <c r="L204" s="101">
        <v>-0.4040166749308256</v>
      </c>
      <c r="M204" s="101">
        <v>-0.1872341919096672</v>
      </c>
      <c r="N204" s="101">
        <v>-0.09817991970636349</v>
      </c>
      <c r="O204" s="101">
        <v>-0.030916736910961383</v>
      </c>
      <c r="P204" s="101">
        <v>-0.01158754082158316</v>
      </c>
      <c r="Q204" s="101">
        <v>-0.003986198388527661</v>
      </c>
      <c r="R204" s="101">
        <v>-0.0015091551399683582</v>
      </c>
      <c r="S204" s="101">
        <v>-0.0003705573771334988</v>
      </c>
      <c r="T204" s="101">
        <v>-0.00016964952096986936</v>
      </c>
      <c r="U204" s="101">
        <v>-9.473223351034959E-05</v>
      </c>
      <c r="V204" s="101">
        <v>-5.570606088487001E-05</v>
      </c>
      <c r="W204" s="101">
        <v>-2.198866772587845E-05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1976</v>
      </c>
      <c r="B206" s="101">
        <v>129.34</v>
      </c>
      <c r="C206" s="101">
        <v>150.54</v>
      </c>
      <c r="D206" s="101">
        <v>8.80671233304555</v>
      </c>
      <c r="E206" s="101">
        <v>9.121939166362893</v>
      </c>
      <c r="F206" s="101">
        <v>17.971366434109814</v>
      </c>
      <c r="G206" s="101" t="s">
        <v>59</v>
      </c>
      <c r="H206" s="101">
        <v>-13.257689736950908</v>
      </c>
      <c r="I206" s="101">
        <v>48.5823102630491</v>
      </c>
      <c r="J206" s="101" t="s">
        <v>73</v>
      </c>
      <c r="K206" s="101">
        <v>1.5159850314799406</v>
      </c>
      <c r="M206" s="101" t="s">
        <v>68</v>
      </c>
      <c r="N206" s="101">
        <v>1.2776025469930323</v>
      </c>
      <c r="X206" s="101">
        <v>67.5</v>
      </c>
    </row>
    <row r="207" spans="1:24" s="101" customFormat="1" ht="12.75" hidden="1">
      <c r="A207" s="101">
        <v>1973</v>
      </c>
      <c r="B207" s="101">
        <v>107.4800033569336</v>
      </c>
      <c r="C207" s="101">
        <v>120.9800033569336</v>
      </c>
      <c r="D207" s="101">
        <v>8.686187744140625</v>
      </c>
      <c r="E207" s="101">
        <v>9.08912467956543</v>
      </c>
      <c r="F207" s="101">
        <v>22.992099610499096</v>
      </c>
      <c r="G207" s="101" t="s">
        <v>56</v>
      </c>
      <c r="H207" s="101">
        <v>22.97950680212559</v>
      </c>
      <c r="I207" s="101">
        <v>62.959510159059185</v>
      </c>
      <c r="J207" s="101" t="s">
        <v>62</v>
      </c>
      <c r="K207" s="101">
        <v>0.6043905696186549</v>
      </c>
      <c r="L207" s="101">
        <v>1.055145089912076</v>
      </c>
      <c r="M207" s="101">
        <v>0.14308154294919367</v>
      </c>
      <c r="N207" s="101">
        <v>0.12399802260787833</v>
      </c>
      <c r="O207" s="101">
        <v>0.02427313193865523</v>
      </c>
      <c r="P207" s="101">
        <v>0.03026887928333473</v>
      </c>
      <c r="Q207" s="101">
        <v>0.0029546543837221653</v>
      </c>
      <c r="R207" s="101">
        <v>0.0019087028550443142</v>
      </c>
      <c r="S207" s="101">
        <v>0.0003184654777145145</v>
      </c>
      <c r="T207" s="101">
        <v>0.00044542259870124397</v>
      </c>
      <c r="U207" s="101">
        <v>6.462906263403502E-05</v>
      </c>
      <c r="V207" s="101">
        <v>7.083645165569854E-05</v>
      </c>
      <c r="W207" s="101">
        <v>1.986109000181279E-05</v>
      </c>
      <c r="X207" s="101">
        <v>67.5</v>
      </c>
    </row>
    <row r="208" spans="1:24" s="101" customFormat="1" ht="12.75" hidden="1">
      <c r="A208" s="101">
        <v>1975</v>
      </c>
      <c r="B208" s="101">
        <v>117.0999984741211</v>
      </c>
      <c r="C208" s="101">
        <v>128.10000610351562</v>
      </c>
      <c r="D208" s="101">
        <v>9.015819549560547</v>
      </c>
      <c r="E208" s="101">
        <v>10.191757202148438</v>
      </c>
      <c r="F208" s="101">
        <v>19.605670553300993</v>
      </c>
      <c r="G208" s="101" t="s">
        <v>57</v>
      </c>
      <c r="H208" s="101">
        <v>2.1444811916987305</v>
      </c>
      <c r="I208" s="101">
        <v>51.74447966581983</v>
      </c>
      <c r="J208" s="101" t="s">
        <v>60</v>
      </c>
      <c r="K208" s="101">
        <v>-0.5928606392170479</v>
      </c>
      <c r="L208" s="101">
        <v>-0.005739745591646476</v>
      </c>
      <c r="M208" s="101">
        <v>0.14002667052378504</v>
      </c>
      <c r="N208" s="101">
        <v>-0.001282188217426595</v>
      </c>
      <c r="O208" s="101">
        <v>-0.023859568579248168</v>
      </c>
      <c r="P208" s="101">
        <v>-0.0006567114417240759</v>
      </c>
      <c r="Q208" s="101">
        <v>0.0028746152366561444</v>
      </c>
      <c r="R208" s="101">
        <v>-0.00010311321050833484</v>
      </c>
      <c r="S208" s="101">
        <v>-0.0003162715993226095</v>
      </c>
      <c r="T208" s="101">
        <v>-4.676818816659715E-05</v>
      </c>
      <c r="U208" s="101">
        <v>6.149751548255604E-05</v>
      </c>
      <c r="V208" s="101">
        <v>-8.143115196861685E-06</v>
      </c>
      <c r="W208" s="101">
        <v>-1.9790842717229626E-05</v>
      </c>
      <c r="X208" s="101">
        <v>67.5</v>
      </c>
    </row>
    <row r="209" spans="1:24" s="101" customFormat="1" ht="12.75" hidden="1">
      <c r="A209" s="101">
        <v>1974</v>
      </c>
      <c r="B209" s="101">
        <v>96.73999786376953</v>
      </c>
      <c r="C209" s="101">
        <v>100.83999633789062</v>
      </c>
      <c r="D209" s="101">
        <v>8.443500518798828</v>
      </c>
      <c r="E209" s="101">
        <v>9.170804023742676</v>
      </c>
      <c r="F209" s="101">
        <v>17.439366604473367</v>
      </c>
      <c r="G209" s="101" t="s">
        <v>58</v>
      </c>
      <c r="H209" s="101">
        <v>19.864802429150444</v>
      </c>
      <c r="I209" s="101">
        <v>49.104800292919975</v>
      </c>
      <c r="J209" s="101" t="s">
        <v>61</v>
      </c>
      <c r="K209" s="101">
        <v>-0.1174913746243333</v>
      </c>
      <c r="L209" s="101">
        <v>-1.055129478351404</v>
      </c>
      <c r="M209" s="101">
        <v>-0.029408493241669165</v>
      </c>
      <c r="N209" s="101">
        <v>-0.12399139326598035</v>
      </c>
      <c r="O209" s="101">
        <v>-0.004461605240663733</v>
      </c>
      <c r="P209" s="101">
        <v>-0.030261754462545608</v>
      </c>
      <c r="Q209" s="101">
        <v>-0.0006830591251370182</v>
      </c>
      <c r="R209" s="101">
        <v>-0.0019059155948448977</v>
      </c>
      <c r="S209" s="101">
        <v>-3.731669811026561E-05</v>
      </c>
      <c r="T209" s="101">
        <v>-0.00044296052646864955</v>
      </c>
      <c r="U209" s="101">
        <v>-1.9873885539239716E-05</v>
      </c>
      <c r="V209" s="101">
        <v>-7.036684274614541E-05</v>
      </c>
      <c r="W209" s="101">
        <v>-1.668963930702833E-06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1976</v>
      </c>
      <c r="B211" s="101">
        <v>132.42</v>
      </c>
      <c r="C211" s="101">
        <v>144.62</v>
      </c>
      <c r="D211" s="101">
        <v>8.575959955705882</v>
      </c>
      <c r="E211" s="101">
        <v>9.263622416522143</v>
      </c>
      <c r="F211" s="101">
        <v>20.71440533797116</v>
      </c>
      <c r="G211" s="101" t="s">
        <v>59</v>
      </c>
      <c r="H211" s="101">
        <v>-7.4082236280522835</v>
      </c>
      <c r="I211" s="101">
        <v>57.511776371947704</v>
      </c>
      <c r="J211" s="101" t="s">
        <v>73</v>
      </c>
      <c r="K211" s="101">
        <v>0.5139819456900527</v>
      </c>
      <c r="M211" s="101" t="s">
        <v>68</v>
      </c>
      <c r="N211" s="101">
        <v>0.44377702709309325</v>
      </c>
      <c r="X211" s="101">
        <v>67.5</v>
      </c>
    </row>
    <row r="212" spans="1:24" s="101" customFormat="1" ht="12.75" hidden="1">
      <c r="A212" s="101">
        <v>1973</v>
      </c>
      <c r="B212" s="101">
        <v>121.5999984741211</v>
      </c>
      <c r="C212" s="101">
        <v>123.69999694824219</v>
      </c>
      <c r="D212" s="101">
        <v>8.46004581451416</v>
      </c>
      <c r="E212" s="101">
        <v>9.074228286743164</v>
      </c>
      <c r="F212" s="101">
        <v>24.36855926872187</v>
      </c>
      <c r="G212" s="101" t="s">
        <v>56</v>
      </c>
      <c r="H212" s="101">
        <v>14.453053820193858</v>
      </c>
      <c r="I212" s="101">
        <v>68.55305229431495</v>
      </c>
      <c r="J212" s="101" t="s">
        <v>62</v>
      </c>
      <c r="K212" s="101">
        <v>0.3143075334990003</v>
      </c>
      <c r="L212" s="101">
        <v>0.6362040336649755</v>
      </c>
      <c r="M212" s="101">
        <v>0.07440825642909198</v>
      </c>
      <c r="N212" s="101">
        <v>0.06636731960236814</v>
      </c>
      <c r="O212" s="101">
        <v>0.012623036825948593</v>
      </c>
      <c r="P212" s="101">
        <v>0.018250750917757207</v>
      </c>
      <c r="Q212" s="101">
        <v>0.0015365595809374907</v>
      </c>
      <c r="R212" s="101">
        <v>0.0010216018186174844</v>
      </c>
      <c r="S212" s="101">
        <v>0.00016562795696531364</v>
      </c>
      <c r="T212" s="101">
        <v>0.00026856712530116917</v>
      </c>
      <c r="U212" s="101">
        <v>3.361043835355222E-05</v>
      </c>
      <c r="V212" s="101">
        <v>3.7914889198952144E-05</v>
      </c>
      <c r="W212" s="101">
        <v>1.0329937690988154E-05</v>
      </c>
      <c r="X212" s="101">
        <v>67.5</v>
      </c>
    </row>
    <row r="213" spans="1:24" s="101" customFormat="1" ht="12.75" hidden="1">
      <c r="A213" s="101">
        <v>1975</v>
      </c>
      <c r="B213" s="101">
        <v>123.5199966430664</v>
      </c>
      <c r="C213" s="101">
        <v>126.91999816894531</v>
      </c>
      <c r="D213" s="101">
        <v>9.223196983337402</v>
      </c>
      <c r="E213" s="101">
        <v>10.108074188232422</v>
      </c>
      <c r="F213" s="101">
        <v>21.565776220608644</v>
      </c>
      <c r="G213" s="101" t="s">
        <v>57</v>
      </c>
      <c r="H213" s="101">
        <v>-0.3670321790883406</v>
      </c>
      <c r="I213" s="101">
        <v>55.652964463978066</v>
      </c>
      <c r="J213" s="101" t="s">
        <v>60</v>
      </c>
      <c r="K213" s="101">
        <v>-0.27143710005085336</v>
      </c>
      <c r="L213" s="101">
        <v>-0.003460846494651652</v>
      </c>
      <c r="M213" s="101">
        <v>0.06382859570335686</v>
      </c>
      <c r="N213" s="101">
        <v>-0.0006862040823652949</v>
      </c>
      <c r="O213" s="101">
        <v>-0.010969241301819206</v>
      </c>
      <c r="P213" s="101">
        <v>-0.0003959781394782355</v>
      </c>
      <c r="Q213" s="101">
        <v>0.0012968809905707587</v>
      </c>
      <c r="R213" s="101">
        <v>-5.518554032861027E-05</v>
      </c>
      <c r="S213" s="101">
        <v>-0.000149121927301179</v>
      </c>
      <c r="T213" s="101">
        <v>-2.820052180233436E-05</v>
      </c>
      <c r="U213" s="101">
        <v>2.6852415766409815E-05</v>
      </c>
      <c r="V213" s="101">
        <v>-4.357969637037486E-06</v>
      </c>
      <c r="W213" s="101">
        <v>-9.445236844008678E-06</v>
      </c>
      <c r="X213" s="101">
        <v>67.5</v>
      </c>
    </row>
    <row r="214" spans="1:24" s="101" customFormat="1" ht="12.75" hidden="1">
      <c r="A214" s="101">
        <v>1974</v>
      </c>
      <c r="B214" s="101">
        <v>114.77999877929688</v>
      </c>
      <c r="C214" s="101">
        <v>111.77999877929688</v>
      </c>
      <c r="D214" s="101">
        <v>8.616719245910645</v>
      </c>
      <c r="E214" s="101">
        <v>9.533915519714355</v>
      </c>
      <c r="F214" s="101">
        <v>20.855018806588276</v>
      </c>
      <c r="G214" s="101" t="s">
        <v>58</v>
      </c>
      <c r="H214" s="101">
        <v>10.305592694052748</v>
      </c>
      <c r="I214" s="101">
        <v>57.58559147334962</v>
      </c>
      <c r="J214" s="101" t="s">
        <v>61</v>
      </c>
      <c r="K214" s="101">
        <v>-0.158464905673806</v>
      </c>
      <c r="L214" s="101">
        <v>-0.6361946203742418</v>
      </c>
      <c r="M214" s="101">
        <v>-0.03824263321680297</v>
      </c>
      <c r="N214" s="101">
        <v>-0.06636377200822918</v>
      </c>
      <c r="O214" s="101">
        <v>-0.0062463432479906225</v>
      </c>
      <c r="P214" s="101">
        <v>-0.01824645473441542</v>
      </c>
      <c r="Q214" s="101">
        <v>-0.0008240843658673571</v>
      </c>
      <c r="R214" s="101">
        <v>-0.0010201102057822923</v>
      </c>
      <c r="S214" s="101">
        <v>-7.207822782564561E-05</v>
      </c>
      <c r="T214" s="101">
        <v>-0.00026708244300704227</v>
      </c>
      <c r="U214" s="101">
        <v>-2.021408750910611E-05</v>
      </c>
      <c r="V214" s="101">
        <v>-3.7663602106164476E-05</v>
      </c>
      <c r="W214" s="101">
        <v>-4.18271606259362E-06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1976</v>
      </c>
      <c r="B216" s="101">
        <v>126.92</v>
      </c>
      <c r="C216" s="101">
        <v>143.92</v>
      </c>
      <c r="D216" s="101">
        <v>8.563775705293958</v>
      </c>
      <c r="E216" s="101">
        <v>8.874070051825843</v>
      </c>
      <c r="F216" s="101">
        <v>20.678738494053107</v>
      </c>
      <c r="G216" s="101" t="s">
        <v>59</v>
      </c>
      <c r="H216" s="101">
        <v>-1.9388453677562154</v>
      </c>
      <c r="I216" s="101">
        <v>57.481154632243786</v>
      </c>
      <c r="J216" s="101" t="s">
        <v>73</v>
      </c>
      <c r="K216" s="101">
        <v>0.3929281595445057</v>
      </c>
      <c r="M216" s="101" t="s">
        <v>68</v>
      </c>
      <c r="N216" s="101">
        <v>0.26912466297943083</v>
      </c>
      <c r="X216" s="101">
        <v>67.5</v>
      </c>
    </row>
    <row r="217" spans="1:24" s="101" customFormat="1" ht="12.75" hidden="1">
      <c r="A217" s="101">
        <v>1973</v>
      </c>
      <c r="B217" s="101">
        <v>113.37999725341797</v>
      </c>
      <c r="C217" s="101">
        <v>131.3800048828125</v>
      </c>
      <c r="D217" s="101">
        <v>8.68542766571045</v>
      </c>
      <c r="E217" s="101">
        <v>9.315882682800293</v>
      </c>
      <c r="F217" s="101">
        <v>22.549303104193562</v>
      </c>
      <c r="G217" s="101" t="s">
        <v>56</v>
      </c>
      <c r="H217" s="101">
        <v>15.887719832420231</v>
      </c>
      <c r="I217" s="101">
        <v>61.7677170858382</v>
      </c>
      <c r="J217" s="101" t="s">
        <v>62</v>
      </c>
      <c r="K217" s="101">
        <v>0.4997837602313416</v>
      </c>
      <c r="L217" s="101">
        <v>0.3394527458400129</v>
      </c>
      <c r="M217" s="101">
        <v>0.11831747430682321</v>
      </c>
      <c r="N217" s="101">
        <v>0.11580241705138364</v>
      </c>
      <c r="O217" s="101">
        <v>0.02007210163725045</v>
      </c>
      <c r="P217" s="101">
        <v>0.009737937977854768</v>
      </c>
      <c r="Q217" s="101">
        <v>0.0024433339345163755</v>
      </c>
      <c r="R217" s="101">
        <v>0.0017825269425396878</v>
      </c>
      <c r="S217" s="101">
        <v>0.00026334503500111535</v>
      </c>
      <c r="T217" s="101">
        <v>0.00014331460943713253</v>
      </c>
      <c r="U217" s="101">
        <v>5.343942153706803E-05</v>
      </c>
      <c r="V217" s="101">
        <v>6.614904389742807E-05</v>
      </c>
      <c r="W217" s="101">
        <v>1.641792289623878E-05</v>
      </c>
      <c r="X217" s="101">
        <v>67.5</v>
      </c>
    </row>
    <row r="218" spans="1:24" s="101" customFormat="1" ht="12.75" hidden="1">
      <c r="A218" s="101">
        <v>1975</v>
      </c>
      <c r="B218" s="101">
        <v>116.73999786376953</v>
      </c>
      <c r="C218" s="101">
        <v>120.13999938964844</v>
      </c>
      <c r="D218" s="101">
        <v>9.06441593170166</v>
      </c>
      <c r="E218" s="101">
        <v>10.02515983581543</v>
      </c>
      <c r="F218" s="101">
        <v>21.83423407953191</v>
      </c>
      <c r="G218" s="101" t="s">
        <v>57</v>
      </c>
      <c r="H218" s="101">
        <v>8.076427914744485</v>
      </c>
      <c r="I218" s="101">
        <v>57.31642577851402</v>
      </c>
      <c r="J218" s="101" t="s">
        <v>60</v>
      </c>
      <c r="K218" s="101">
        <v>-0.3864439125165132</v>
      </c>
      <c r="L218" s="101">
        <v>-0.0018456788148430965</v>
      </c>
      <c r="M218" s="101">
        <v>0.09062695944415265</v>
      </c>
      <c r="N218" s="101">
        <v>-0.0011975626245442712</v>
      </c>
      <c r="O218" s="101">
        <v>-0.015656567082841494</v>
      </c>
      <c r="P218" s="101">
        <v>-0.00021119519771503457</v>
      </c>
      <c r="Q218" s="101">
        <v>0.0018295893669944214</v>
      </c>
      <c r="R218" s="101">
        <v>-9.628586705248534E-05</v>
      </c>
      <c r="S218" s="101">
        <v>-0.00021605494059870727</v>
      </c>
      <c r="T218" s="101">
        <v>-1.5043650485813005E-05</v>
      </c>
      <c r="U218" s="101">
        <v>3.7075307383931906E-05</v>
      </c>
      <c r="V218" s="101">
        <v>-7.601648108281387E-06</v>
      </c>
      <c r="W218" s="101">
        <v>-1.3775300834770726E-05</v>
      </c>
      <c r="X218" s="101">
        <v>67.5</v>
      </c>
    </row>
    <row r="219" spans="1:24" s="101" customFormat="1" ht="12.75" hidden="1">
      <c r="A219" s="101">
        <v>1974</v>
      </c>
      <c r="B219" s="101">
        <v>111.9800033569336</v>
      </c>
      <c r="C219" s="101">
        <v>117.87999725341797</v>
      </c>
      <c r="D219" s="101">
        <v>8.663922309875488</v>
      </c>
      <c r="E219" s="101">
        <v>9.405192375183105</v>
      </c>
      <c r="F219" s="101">
        <v>18.96983002592066</v>
      </c>
      <c r="G219" s="101" t="s">
        <v>58</v>
      </c>
      <c r="H219" s="101">
        <v>7.608630502274934</v>
      </c>
      <c r="I219" s="101">
        <v>52.08863385920853</v>
      </c>
      <c r="J219" s="101" t="s">
        <v>61</v>
      </c>
      <c r="K219" s="101">
        <v>-0.31693044894725503</v>
      </c>
      <c r="L219" s="101">
        <v>-0.3394477281232514</v>
      </c>
      <c r="M219" s="101">
        <v>-0.0760643079785367</v>
      </c>
      <c r="N219" s="101">
        <v>-0.11579622463061083</v>
      </c>
      <c r="O219" s="101">
        <v>-0.012560301402299084</v>
      </c>
      <c r="P219" s="101">
        <v>-0.009735647520787117</v>
      </c>
      <c r="Q219" s="101">
        <v>-0.0016194083684297252</v>
      </c>
      <c r="R219" s="101">
        <v>-0.0017799245300534061</v>
      </c>
      <c r="S219" s="101">
        <v>-0.00015056848974014366</v>
      </c>
      <c r="T219" s="101">
        <v>-0.00014252286082653033</v>
      </c>
      <c r="U219" s="101">
        <v>-3.848627491201785E-05</v>
      </c>
      <c r="V219" s="101">
        <v>-6.571081307198784E-05</v>
      </c>
      <c r="W219" s="101">
        <v>-8.93248448856232E-06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1976</v>
      </c>
      <c r="B221" s="101">
        <v>132.7</v>
      </c>
      <c r="C221" s="101">
        <v>137.5</v>
      </c>
      <c r="D221" s="101">
        <v>8.707495240548504</v>
      </c>
      <c r="E221" s="101">
        <v>9.075675670484241</v>
      </c>
      <c r="F221" s="101">
        <v>21.810658217339764</v>
      </c>
      <c r="G221" s="101" t="s">
        <v>59</v>
      </c>
      <c r="H221" s="101">
        <v>-5.558619181639827</v>
      </c>
      <c r="I221" s="101">
        <v>59.64138081836016</v>
      </c>
      <c r="J221" s="101" t="s">
        <v>73</v>
      </c>
      <c r="K221" s="101">
        <v>0.4612346540145847</v>
      </c>
      <c r="M221" s="101" t="s">
        <v>68</v>
      </c>
      <c r="N221" s="101">
        <v>0.24612253932742606</v>
      </c>
      <c r="X221" s="101">
        <v>67.5</v>
      </c>
    </row>
    <row r="222" spans="1:24" s="101" customFormat="1" ht="12.75" hidden="1">
      <c r="A222" s="101">
        <v>1973</v>
      </c>
      <c r="B222" s="101">
        <v>122.45999908447266</v>
      </c>
      <c r="C222" s="101">
        <v>130.66000366210938</v>
      </c>
      <c r="D222" s="101">
        <v>8.67457103729248</v>
      </c>
      <c r="E222" s="101">
        <v>9.321959495544434</v>
      </c>
      <c r="F222" s="101">
        <v>23.279526674054356</v>
      </c>
      <c r="G222" s="101" t="s">
        <v>56</v>
      </c>
      <c r="H222" s="101">
        <v>8.912144105259735</v>
      </c>
      <c r="I222" s="101">
        <v>63.87214318973239</v>
      </c>
      <c r="J222" s="101" t="s">
        <v>62</v>
      </c>
      <c r="K222" s="101">
        <v>0.6502361575435859</v>
      </c>
      <c r="L222" s="101">
        <v>0.10911419595305671</v>
      </c>
      <c r="M222" s="101">
        <v>0.1539349701108695</v>
      </c>
      <c r="N222" s="101">
        <v>0.046078282907867245</v>
      </c>
      <c r="O222" s="101">
        <v>0.026114576604174274</v>
      </c>
      <c r="P222" s="101">
        <v>0.003130196620909844</v>
      </c>
      <c r="Q222" s="101">
        <v>0.0031787881516280266</v>
      </c>
      <c r="R222" s="101">
        <v>0.0007092750934271507</v>
      </c>
      <c r="S222" s="101">
        <v>0.0003426179607080982</v>
      </c>
      <c r="T222" s="101">
        <v>4.608333389009566E-05</v>
      </c>
      <c r="U222" s="101">
        <v>6.952210637132157E-05</v>
      </c>
      <c r="V222" s="101">
        <v>2.6315602419662214E-05</v>
      </c>
      <c r="W222" s="101">
        <v>2.136204682656119E-05</v>
      </c>
      <c r="X222" s="101">
        <v>67.5</v>
      </c>
    </row>
    <row r="223" spans="1:24" s="101" customFormat="1" ht="12.75" hidden="1">
      <c r="A223" s="101">
        <v>1975</v>
      </c>
      <c r="B223" s="101">
        <v>115.27999877929688</v>
      </c>
      <c r="C223" s="101">
        <v>111.58000183105469</v>
      </c>
      <c r="D223" s="101">
        <v>8.994291305541992</v>
      </c>
      <c r="E223" s="101">
        <v>10.176185607910156</v>
      </c>
      <c r="F223" s="101">
        <v>21.337012107550105</v>
      </c>
      <c r="G223" s="101" t="s">
        <v>57</v>
      </c>
      <c r="H223" s="101">
        <v>8.664415368093387</v>
      </c>
      <c r="I223" s="101">
        <v>56.44441414739026</v>
      </c>
      <c r="J223" s="101" t="s">
        <v>60</v>
      </c>
      <c r="K223" s="101">
        <v>-0.5484109137946853</v>
      </c>
      <c r="L223" s="101">
        <v>-0.0005931741849052523</v>
      </c>
      <c r="M223" s="101">
        <v>0.12888054645134486</v>
      </c>
      <c r="N223" s="101">
        <v>-0.00047664425402879005</v>
      </c>
      <c r="O223" s="101">
        <v>-0.022175153506745943</v>
      </c>
      <c r="P223" s="101">
        <v>-6.780520613116698E-05</v>
      </c>
      <c r="Q223" s="101">
        <v>0.002614845747206664</v>
      </c>
      <c r="R223" s="101">
        <v>-3.832727890290128E-05</v>
      </c>
      <c r="S223" s="101">
        <v>-0.0003024800308760781</v>
      </c>
      <c r="T223" s="101">
        <v>-4.826563372482327E-06</v>
      </c>
      <c r="U223" s="101">
        <v>5.3870372181003773E-05</v>
      </c>
      <c r="V223" s="101">
        <v>-3.029658208763509E-06</v>
      </c>
      <c r="W223" s="101">
        <v>-1.9182565560697965E-05</v>
      </c>
      <c r="X223" s="101">
        <v>67.5</v>
      </c>
    </row>
    <row r="224" spans="1:24" s="101" customFormat="1" ht="12.75" hidden="1">
      <c r="A224" s="101">
        <v>1974</v>
      </c>
      <c r="B224" s="101">
        <v>120.45999908447266</v>
      </c>
      <c r="C224" s="101">
        <v>117.16000366210938</v>
      </c>
      <c r="D224" s="101">
        <v>8.553183555603027</v>
      </c>
      <c r="E224" s="101">
        <v>9.398787498474121</v>
      </c>
      <c r="F224" s="101">
        <v>18.95246089685373</v>
      </c>
      <c r="G224" s="101" t="s">
        <v>58</v>
      </c>
      <c r="H224" s="101">
        <v>-0.2264900225142128</v>
      </c>
      <c r="I224" s="101">
        <v>52.733509061958436</v>
      </c>
      <c r="J224" s="101" t="s">
        <v>61</v>
      </c>
      <c r="K224" s="101">
        <v>-0.3493601726126282</v>
      </c>
      <c r="L224" s="101">
        <v>-0.10911258361375382</v>
      </c>
      <c r="M224" s="101">
        <v>-0.08417707389448167</v>
      </c>
      <c r="N224" s="101">
        <v>-0.04607581758354974</v>
      </c>
      <c r="O224" s="101">
        <v>-0.013792522545478745</v>
      </c>
      <c r="P224" s="101">
        <v>-0.003129462148609073</v>
      </c>
      <c r="Q224" s="101">
        <v>-0.0018075607406795354</v>
      </c>
      <c r="R224" s="101">
        <v>-0.00070823878589639</v>
      </c>
      <c r="S224" s="101">
        <v>-0.0001609127027955927</v>
      </c>
      <c r="T224" s="101">
        <v>-4.582988051956334E-05</v>
      </c>
      <c r="U224" s="101">
        <v>-4.394662985241857E-05</v>
      </c>
      <c r="V224" s="101">
        <v>-2.6140621680591372E-05</v>
      </c>
      <c r="W224" s="101">
        <v>-9.400331011710033E-06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14.752863886786608</v>
      </c>
      <c r="G225" s="102"/>
      <c r="H225" s="102"/>
      <c r="I225" s="115"/>
      <c r="J225" s="115" t="s">
        <v>159</v>
      </c>
      <c r="K225" s="102">
        <f>AVERAGE(K223,K218,K213,K208,K203,K198)</f>
        <v>-0.5245178373939712</v>
      </c>
      <c r="L225" s="102">
        <f>AVERAGE(L223,L218,L213,L208,L203,L198)</f>
        <v>-0.002777371092159218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24.36855926872187</v>
      </c>
      <c r="G226" s="102"/>
      <c r="H226" s="102"/>
      <c r="I226" s="115"/>
      <c r="J226" s="115" t="s">
        <v>160</v>
      </c>
      <c r="K226" s="102">
        <f>AVERAGE(K224,K219,K214,K209,K204,K199)</f>
        <v>-0.3390899030166352</v>
      </c>
      <c r="L226" s="102">
        <f>AVERAGE(L224,L219,L214,L209,L204,L199)</f>
        <v>-0.5106313721070017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0.32782364837123196</v>
      </c>
      <c r="L227" s="102">
        <f>ABS(L225/$H$33)</f>
        <v>0.0077149197004422725</v>
      </c>
      <c r="M227" s="115" t="s">
        <v>111</v>
      </c>
      <c r="N227" s="102">
        <f>K227+L227+L228+K228</f>
        <v>0.8473478932616385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0.1926647176230882</v>
      </c>
      <c r="L228" s="102">
        <f>ABS(L226/$H$34)</f>
        <v>0.31914460756687607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1976</v>
      </c>
      <c r="B231" s="101">
        <v>113.56</v>
      </c>
      <c r="C231" s="101">
        <v>141.56</v>
      </c>
      <c r="D231" s="101">
        <v>8.900948816156669</v>
      </c>
      <c r="E231" s="101">
        <v>9.129062157717698</v>
      </c>
      <c r="F231" s="101">
        <v>18.283569910064625</v>
      </c>
      <c r="G231" s="101" t="s">
        <v>59</v>
      </c>
      <c r="H231" s="101">
        <v>2.810593406841207</v>
      </c>
      <c r="I231" s="101">
        <v>48.87059340684121</v>
      </c>
      <c r="J231" s="101" t="s">
        <v>73</v>
      </c>
      <c r="K231" s="101">
        <v>0.7856958810326553</v>
      </c>
      <c r="M231" s="101" t="s">
        <v>68</v>
      </c>
      <c r="N231" s="101">
        <v>0.4183134225992617</v>
      </c>
      <c r="X231" s="101">
        <v>67.5</v>
      </c>
    </row>
    <row r="232" spans="1:24" s="101" customFormat="1" ht="12.75" hidden="1">
      <c r="A232" s="101">
        <v>1973</v>
      </c>
      <c r="B232" s="101">
        <v>110.22000122070312</v>
      </c>
      <c r="C232" s="101">
        <v>117.91999816894531</v>
      </c>
      <c r="D232" s="101">
        <v>8.722366333007812</v>
      </c>
      <c r="E232" s="101">
        <v>9.369449615478516</v>
      </c>
      <c r="F232" s="101">
        <v>21.8833882936787</v>
      </c>
      <c r="G232" s="101" t="s">
        <v>56</v>
      </c>
      <c r="H232" s="101">
        <v>16.961836852549965</v>
      </c>
      <c r="I232" s="101">
        <v>59.68183807325309</v>
      </c>
      <c r="J232" s="101" t="s">
        <v>62</v>
      </c>
      <c r="K232" s="101">
        <v>0.8565282953404773</v>
      </c>
      <c r="L232" s="101">
        <v>0.0050273839429562945</v>
      </c>
      <c r="M232" s="101">
        <v>0.2027718045358149</v>
      </c>
      <c r="N232" s="101">
        <v>0.09853968038471278</v>
      </c>
      <c r="O232" s="101">
        <v>0.03439972121978795</v>
      </c>
      <c r="P232" s="101">
        <v>0.00014437237471453748</v>
      </c>
      <c r="Q232" s="101">
        <v>0.004187356674411193</v>
      </c>
      <c r="R232" s="101">
        <v>0.0015168152474790994</v>
      </c>
      <c r="S232" s="101">
        <v>0.00045132912447799284</v>
      </c>
      <c r="T232" s="101">
        <v>2.1499342736066167E-06</v>
      </c>
      <c r="U232" s="101">
        <v>9.159301777691453E-05</v>
      </c>
      <c r="V232" s="101">
        <v>5.628483892350712E-05</v>
      </c>
      <c r="W232" s="101">
        <v>2.8138751795467802E-05</v>
      </c>
      <c r="X232" s="101">
        <v>67.5</v>
      </c>
    </row>
    <row r="233" spans="1:24" s="101" customFormat="1" ht="12.75" hidden="1">
      <c r="A233" s="101">
        <v>1974</v>
      </c>
      <c r="B233" s="101">
        <v>101</v>
      </c>
      <c r="C233" s="101">
        <v>99.5999984741211</v>
      </c>
      <c r="D233" s="101">
        <v>8.838324546813965</v>
      </c>
      <c r="E233" s="101">
        <v>9.577503204345703</v>
      </c>
      <c r="F233" s="101">
        <v>16.04534528825584</v>
      </c>
      <c r="G233" s="101" t="s">
        <v>57</v>
      </c>
      <c r="H233" s="101">
        <v>9.669071647971315</v>
      </c>
      <c r="I233" s="101">
        <v>43.169071647971315</v>
      </c>
      <c r="J233" s="101" t="s">
        <v>60</v>
      </c>
      <c r="K233" s="101">
        <v>-0.26695946960495986</v>
      </c>
      <c r="L233" s="101">
        <v>-2.6076725567624424E-05</v>
      </c>
      <c r="M233" s="101">
        <v>0.06100540543900223</v>
      </c>
      <c r="N233" s="101">
        <v>-0.0010190191854338097</v>
      </c>
      <c r="O233" s="101">
        <v>-0.011073481248003409</v>
      </c>
      <c r="P233" s="101">
        <v>-3.0020559490677798E-06</v>
      </c>
      <c r="Q233" s="101">
        <v>0.0011545446375004062</v>
      </c>
      <c r="R233" s="101">
        <v>-8.192021026202805E-05</v>
      </c>
      <c r="S233" s="101">
        <v>-0.0001737841993608671</v>
      </c>
      <c r="T233" s="101">
        <v>-2.1908011578274446E-07</v>
      </c>
      <c r="U233" s="101">
        <v>1.8180596105786025E-05</v>
      </c>
      <c r="V233" s="101">
        <v>-6.4671587727647205E-06</v>
      </c>
      <c r="W233" s="101">
        <v>-1.1690664633267859E-05</v>
      </c>
      <c r="X233" s="101">
        <v>67.5</v>
      </c>
    </row>
    <row r="234" spans="1:24" s="101" customFormat="1" ht="12.75" hidden="1">
      <c r="A234" s="101">
        <v>1975</v>
      </c>
      <c r="B234" s="101">
        <v>110.63999938964844</v>
      </c>
      <c r="C234" s="101">
        <v>113.13999938964844</v>
      </c>
      <c r="D234" s="101">
        <v>8.944263458251953</v>
      </c>
      <c r="E234" s="101">
        <v>10.156269073486328</v>
      </c>
      <c r="F234" s="101">
        <v>14.631571760725748</v>
      </c>
      <c r="G234" s="101" t="s">
        <v>58</v>
      </c>
      <c r="H234" s="101">
        <v>-4.225090983186362</v>
      </c>
      <c r="I234" s="101">
        <v>38.91490840646208</v>
      </c>
      <c r="J234" s="101" t="s">
        <v>61</v>
      </c>
      <c r="K234" s="101">
        <v>-0.8138632331707228</v>
      </c>
      <c r="L234" s="101">
        <v>-0.005027316313330448</v>
      </c>
      <c r="M234" s="101">
        <v>-0.19337720967563285</v>
      </c>
      <c r="N234" s="101">
        <v>-0.09853441129991626</v>
      </c>
      <c r="O234" s="101">
        <v>-0.03256867871205779</v>
      </c>
      <c r="P234" s="101">
        <v>-0.00014434115920552076</v>
      </c>
      <c r="Q234" s="101">
        <v>-0.004025044421960461</v>
      </c>
      <c r="R234" s="101">
        <v>-0.0015146014571945012</v>
      </c>
      <c r="S234" s="101">
        <v>-0.00041652974762263254</v>
      </c>
      <c r="T234" s="101">
        <v>-2.1387429213669018E-06</v>
      </c>
      <c r="U234" s="101">
        <v>-8.977052317281246E-05</v>
      </c>
      <c r="V234" s="101">
        <v>-5.59120644409862E-05</v>
      </c>
      <c r="W234" s="101">
        <v>-2.5595267395348747E-05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1976</v>
      </c>
      <c r="B236" s="101">
        <v>124.68</v>
      </c>
      <c r="C236" s="101">
        <v>151.78</v>
      </c>
      <c r="D236" s="101">
        <v>8.839663591010126</v>
      </c>
      <c r="E236" s="101">
        <v>9.022002522037283</v>
      </c>
      <c r="F236" s="101">
        <v>18.4940279705948</v>
      </c>
      <c r="G236" s="101" t="s">
        <v>59</v>
      </c>
      <c r="H236" s="101">
        <v>-7.380884325190266</v>
      </c>
      <c r="I236" s="101">
        <v>49.79911567480975</v>
      </c>
      <c r="J236" s="101" t="s">
        <v>73</v>
      </c>
      <c r="K236" s="101">
        <v>1.5464330395659067</v>
      </c>
      <c r="M236" s="101" t="s">
        <v>68</v>
      </c>
      <c r="N236" s="101">
        <v>0.849080450684535</v>
      </c>
      <c r="X236" s="101">
        <v>67.5</v>
      </c>
    </row>
    <row r="237" spans="1:24" s="101" customFormat="1" ht="12.75" hidden="1">
      <c r="A237" s="101">
        <v>1973</v>
      </c>
      <c r="B237" s="101">
        <v>109.72000122070312</v>
      </c>
      <c r="C237" s="101">
        <v>128.4199981689453</v>
      </c>
      <c r="D237" s="101">
        <v>8.835115432739258</v>
      </c>
      <c r="E237" s="101">
        <v>9.346763610839844</v>
      </c>
      <c r="F237" s="101">
        <v>23.71710926926503</v>
      </c>
      <c r="G237" s="101" t="s">
        <v>56</v>
      </c>
      <c r="H237" s="101">
        <v>21.636091982678423</v>
      </c>
      <c r="I237" s="101">
        <v>63.85609320338155</v>
      </c>
      <c r="J237" s="101" t="s">
        <v>62</v>
      </c>
      <c r="K237" s="101">
        <v>1.1705599276931529</v>
      </c>
      <c r="L237" s="101">
        <v>0.2949109632692583</v>
      </c>
      <c r="M237" s="101">
        <v>0.2771149279431161</v>
      </c>
      <c r="N237" s="101">
        <v>0.10069802667596121</v>
      </c>
      <c r="O237" s="101">
        <v>0.047011718001461866</v>
      </c>
      <c r="P237" s="101">
        <v>0.008460212307927333</v>
      </c>
      <c r="Q237" s="101">
        <v>0.005722522402531355</v>
      </c>
      <c r="R237" s="101">
        <v>0.001550044589279992</v>
      </c>
      <c r="S237" s="101">
        <v>0.0006167987739937301</v>
      </c>
      <c r="T237" s="101">
        <v>0.00012452936087438304</v>
      </c>
      <c r="U237" s="101">
        <v>0.00012516105469213926</v>
      </c>
      <c r="V237" s="101">
        <v>5.7514765735259E-05</v>
      </c>
      <c r="W237" s="101">
        <v>3.8457854748175126E-05</v>
      </c>
      <c r="X237" s="101">
        <v>67.5</v>
      </c>
    </row>
    <row r="238" spans="1:24" s="101" customFormat="1" ht="12.75" hidden="1">
      <c r="A238" s="101">
        <v>1974</v>
      </c>
      <c r="B238" s="101">
        <v>106.81999969482422</v>
      </c>
      <c r="C238" s="101">
        <v>98.62000274658203</v>
      </c>
      <c r="D238" s="101">
        <v>8.64759349822998</v>
      </c>
      <c r="E238" s="101">
        <v>9.583516120910645</v>
      </c>
      <c r="F238" s="101">
        <v>18.922210652463967</v>
      </c>
      <c r="G238" s="101" t="s">
        <v>57</v>
      </c>
      <c r="H238" s="101">
        <v>12.724696261025642</v>
      </c>
      <c r="I238" s="101">
        <v>52.04469595584986</v>
      </c>
      <c r="J238" s="101" t="s">
        <v>60</v>
      </c>
      <c r="K238" s="101">
        <v>-0.7767153079906961</v>
      </c>
      <c r="L238" s="101">
        <v>-0.0016033661302269266</v>
      </c>
      <c r="M238" s="101">
        <v>0.1815088307049829</v>
      </c>
      <c r="N238" s="101">
        <v>-0.0010414340225713317</v>
      </c>
      <c r="O238" s="101">
        <v>-0.03157169112195392</v>
      </c>
      <c r="P238" s="101">
        <v>-0.00018338186571634674</v>
      </c>
      <c r="Q238" s="101">
        <v>0.0036333894097517537</v>
      </c>
      <c r="R238" s="101">
        <v>-8.373774390768883E-05</v>
      </c>
      <c r="S238" s="101">
        <v>-0.00044411287645685493</v>
      </c>
      <c r="T238" s="101">
        <v>-1.3059474878438333E-05</v>
      </c>
      <c r="U238" s="101">
        <v>7.15423628565912E-05</v>
      </c>
      <c r="V238" s="101">
        <v>-6.615681672156606E-06</v>
      </c>
      <c r="W238" s="101">
        <v>-2.856244003414101E-05</v>
      </c>
      <c r="X238" s="101">
        <v>67.5</v>
      </c>
    </row>
    <row r="239" spans="1:24" s="101" customFormat="1" ht="12.75" hidden="1">
      <c r="A239" s="101">
        <v>1975</v>
      </c>
      <c r="B239" s="101">
        <v>102.81999969482422</v>
      </c>
      <c r="C239" s="101">
        <v>102.81999969482422</v>
      </c>
      <c r="D239" s="101">
        <v>9.085688591003418</v>
      </c>
      <c r="E239" s="101">
        <v>10.299626350402832</v>
      </c>
      <c r="F239" s="101">
        <v>13.031579304011501</v>
      </c>
      <c r="G239" s="101" t="s">
        <v>58</v>
      </c>
      <c r="H239" s="101">
        <v>-1.211231973321162</v>
      </c>
      <c r="I239" s="101">
        <v>34.10876772150305</v>
      </c>
      <c r="J239" s="101" t="s">
        <v>61</v>
      </c>
      <c r="K239" s="101">
        <v>-0.8757418995651156</v>
      </c>
      <c r="L239" s="101">
        <v>-0.29490660466231383</v>
      </c>
      <c r="M239" s="101">
        <v>-0.20939729622186692</v>
      </c>
      <c r="N239" s="101">
        <v>-0.10069264119889411</v>
      </c>
      <c r="O239" s="101">
        <v>-0.03483288602956852</v>
      </c>
      <c r="P239" s="101">
        <v>-0.00845822460014698</v>
      </c>
      <c r="Q239" s="101">
        <v>-0.004421056892257442</v>
      </c>
      <c r="R239" s="101">
        <v>-0.0015477810630064673</v>
      </c>
      <c r="S239" s="101">
        <v>-0.0004280239252254328</v>
      </c>
      <c r="T239" s="101">
        <v>-0.00012384268987583304</v>
      </c>
      <c r="U239" s="101">
        <v>-0.00010269849039077699</v>
      </c>
      <c r="V239" s="101">
        <v>-5.713301176722975E-05</v>
      </c>
      <c r="W239" s="101">
        <v>-2.575254572130365E-05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1976</v>
      </c>
      <c r="B241" s="101">
        <v>129.34</v>
      </c>
      <c r="C241" s="101">
        <v>150.54</v>
      </c>
      <c r="D241" s="101">
        <v>8.80671233304555</v>
      </c>
      <c r="E241" s="101">
        <v>9.121939166362893</v>
      </c>
      <c r="F241" s="101">
        <v>24.29781474908017</v>
      </c>
      <c r="G241" s="101" t="s">
        <v>59</v>
      </c>
      <c r="H241" s="101">
        <v>3.8447090165280997</v>
      </c>
      <c r="I241" s="101">
        <v>65.6847090165281</v>
      </c>
      <c r="J241" s="101" t="s">
        <v>73</v>
      </c>
      <c r="K241" s="101">
        <v>1.6465453399794778</v>
      </c>
      <c r="M241" s="101" t="s">
        <v>68</v>
      </c>
      <c r="N241" s="101">
        <v>0.8723477786803244</v>
      </c>
      <c r="X241" s="101">
        <v>67.5</v>
      </c>
    </row>
    <row r="242" spans="1:24" s="101" customFormat="1" ht="12.75" hidden="1">
      <c r="A242" s="101">
        <v>1973</v>
      </c>
      <c r="B242" s="101">
        <v>107.4800033569336</v>
      </c>
      <c r="C242" s="101">
        <v>120.9800033569336</v>
      </c>
      <c r="D242" s="101">
        <v>8.686187744140625</v>
      </c>
      <c r="E242" s="101">
        <v>9.08912467956543</v>
      </c>
      <c r="F242" s="101">
        <v>22.992099610499096</v>
      </c>
      <c r="G242" s="101" t="s">
        <v>56</v>
      </c>
      <c r="H242" s="101">
        <v>22.97950680212559</v>
      </c>
      <c r="I242" s="101">
        <v>62.959510159059185</v>
      </c>
      <c r="J242" s="101" t="s">
        <v>62</v>
      </c>
      <c r="K242" s="101">
        <v>1.2407626364323139</v>
      </c>
      <c r="L242" s="101">
        <v>0.04399168035932625</v>
      </c>
      <c r="M242" s="101">
        <v>0.2937342135382905</v>
      </c>
      <c r="N242" s="101">
        <v>0.12772041540832335</v>
      </c>
      <c r="O242" s="101">
        <v>0.049831277140462656</v>
      </c>
      <c r="P242" s="101">
        <v>0.00126177259772372</v>
      </c>
      <c r="Q242" s="101">
        <v>0.006065772501315373</v>
      </c>
      <c r="R242" s="101">
        <v>0.0019659947064258007</v>
      </c>
      <c r="S242" s="101">
        <v>0.0006537915775224777</v>
      </c>
      <c r="T242" s="101">
        <v>1.8530938558695085E-05</v>
      </c>
      <c r="U242" s="101">
        <v>0.00013268048540150326</v>
      </c>
      <c r="V242" s="101">
        <v>7.295138282498242E-05</v>
      </c>
      <c r="W242" s="101">
        <v>4.076202024274777E-05</v>
      </c>
      <c r="X242" s="101">
        <v>67.5</v>
      </c>
    </row>
    <row r="243" spans="1:24" s="101" customFormat="1" ht="12.75" hidden="1">
      <c r="A243" s="101">
        <v>1974</v>
      </c>
      <c r="B243" s="101">
        <v>96.73999786376953</v>
      </c>
      <c r="C243" s="101">
        <v>100.83999633789062</v>
      </c>
      <c r="D243" s="101">
        <v>8.443500518798828</v>
      </c>
      <c r="E243" s="101">
        <v>9.170804023742676</v>
      </c>
      <c r="F243" s="101">
        <v>15.222262637444254</v>
      </c>
      <c r="G243" s="101" t="s">
        <v>57</v>
      </c>
      <c r="H243" s="101">
        <v>13.622004167103533</v>
      </c>
      <c r="I243" s="101">
        <v>42.862002030873064</v>
      </c>
      <c r="J243" s="101" t="s">
        <v>60</v>
      </c>
      <c r="K243" s="101">
        <v>-0.3806521283178841</v>
      </c>
      <c r="L243" s="101">
        <v>0.00024104910805728994</v>
      </c>
      <c r="M243" s="101">
        <v>0.08693130210942845</v>
      </c>
      <c r="N243" s="101">
        <v>-0.001320792542504475</v>
      </c>
      <c r="O243" s="101">
        <v>-0.01579832636635754</v>
      </c>
      <c r="P243" s="101">
        <v>2.7564019646016533E-05</v>
      </c>
      <c r="Q243" s="101">
        <v>0.0016424789975351627</v>
      </c>
      <c r="R243" s="101">
        <v>-0.00010617885908534397</v>
      </c>
      <c r="S243" s="101">
        <v>-0.0002486404739397411</v>
      </c>
      <c r="T243" s="101">
        <v>1.9560900845413653E-06</v>
      </c>
      <c r="U243" s="101">
        <v>2.56681047720252E-05</v>
      </c>
      <c r="V243" s="101">
        <v>-8.382632932247087E-06</v>
      </c>
      <c r="W243" s="101">
        <v>-1.67443918115138E-05</v>
      </c>
      <c r="X243" s="101">
        <v>67.5</v>
      </c>
    </row>
    <row r="244" spans="1:24" s="101" customFormat="1" ht="12.75" hidden="1">
      <c r="A244" s="101">
        <v>1975</v>
      </c>
      <c r="B244" s="101">
        <v>117.0999984741211</v>
      </c>
      <c r="C244" s="101">
        <v>128.10000610351562</v>
      </c>
      <c r="D244" s="101">
        <v>9.015819549560547</v>
      </c>
      <c r="E244" s="101">
        <v>10.191757202148438</v>
      </c>
      <c r="F244" s="101">
        <v>15.852003512377655</v>
      </c>
      <c r="G244" s="101" t="s">
        <v>58</v>
      </c>
      <c r="H244" s="101">
        <v>-7.7624254526452034</v>
      </c>
      <c r="I244" s="101">
        <v>41.8375730214759</v>
      </c>
      <c r="J244" s="101" t="s">
        <v>61</v>
      </c>
      <c r="K244" s="101">
        <v>-1.180930089875574</v>
      </c>
      <c r="L244" s="101">
        <v>0.04399101994912866</v>
      </c>
      <c r="M244" s="101">
        <v>-0.2805757240327775</v>
      </c>
      <c r="N244" s="101">
        <v>-0.12771358588315632</v>
      </c>
      <c r="O244" s="101">
        <v>-0.047260650286169874</v>
      </c>
      <c r="P244" s="101">
        <v>0.0012614714872669212</v>
      </c>
      <c r="Q244" s="101">
        <v>-0.005839165931909252</v>
      </c>
      <c r="R244" s="101">
        <v>-0.0019631253743909493</v>
      </c>
      <c r="S244" s="101">
        <v>-0.0006046663059558974</v>
      </c>
      <c r="T244" s="101">
        <v>1.8427408809903015E-05</v>
      </c>
      <c r="U244" s="101">
        <v>-0.00013017395900790163</v>
      </c>
      <c r="V244" s="101">
        <v>-7.246817040053065E-05</v>
      </c>
      <c r="W244" s="101">
        <v>-3.716406378657599E-05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1976</v>
      </c>
      <c r="B246" s="101">
        <v>132.42</v>
      </c>
      <c r="C246" s="101">
        <v>144.62</v>
      </c>
      <c r="D246" s="101">
        <v>8.575959955705882</v>
      </c>
      <c r="E246" s="101">
        <v>9.263622416522143</v>
      </c>
      <c r="F246" s="101">
        <v>24.23094556426665</v>
      </c>
      <c r="G246" s="101" t="s">
        <v>59</v>
      </c>
      <c r="H246" s="101">
        <v>2.3551498213867035</v>
      </c>
      <c r="I246" s="101">
        <v>67.27514982138669</v>
      </c>
      <c r="J246" s="101" t="s">
        <v>73</v>
      </c>
      <c r="K246" s="101">
        <v>0.6175294123219393</v>
      </c>
      <c r="M246" s="101" t="s">
        <v>68</v>
      </c>
      <c r="N246" s="101">
        <v>0.3253569678181437</v>
      </c>
      <c r="X246" s="101">
        <v>67.5</v>
      </c>
    </row>
    <row r="247" spans="1:24" s="101" customFormat="1" ht="12.75" hidden="1">
      <c r="A247" s="101">
        <v>1973</v>
      </c>
      <c r="B247" s="101">
        <v>121.5999984741211</v>
      </c>
      <c r="C247" s="101">
        <v>123.69999694824219</v>
      </c>
      <c r="D247" s="101">
        <v>8.46004581451416</v>
      </c>
      <c r="E247" s="101">
        <v>9.074228286743164</v>
      </c>
      <c r="F247" s="101">
        <v>24.36855926872187</v>
      </c>
      <c r="G247" s="101" t="s">
        <v>56</v>
      </c>
      <c r="H247" s="101">
        <v>14.453053820193858</v>
      </c>
      <c r="I247" s="101">
        <v>68.55305229431495</v>
      </c>
      <c r="J247" s="101" t="s">
        <v>62</v>
      </c>
      <c r="K247" s="101">
        <v>0.7607882467795615</v>
      </c>
      <c r="L247" s="101">
        <v>0.02508269275195337</v>
      </c>
      <c r="M247" s="101">
        <v>0.18010648331300588</v>
      </c>
      <c r="N247" s="101">
        <v>0.06865816145887892</v>
      </c>
      <c r="O247" s="101">
        <v>0.030554677798064186</v>
      </c>
      <c r="P247" s="101">
        <v>0.0007196719731819609</v>
      </c>
      <c r="Q247" s="101">
        <v>0.003719290280351648</v>
      </c>
      <c r="R247" s="101">
        <v>0.001056861165768228</v>
      </c>
      <c r="S247" s="101">
        <v>0.0004008856368964725</v>
      </c>
      <c r="T247" s="101">
        <v>1.0607895841129829E-05</v>
      </c>
      <c r="U247" s="101">
        <v>8.135509679896406E-05</v>
      </c>
      <c r="V247" s="101">
        <v>3.921736626979721E-05</v>
      </c>
      <c r="W247" s="101">
        <v>2.499518355282689E-05</v>
      </c>
      <c r="X247" s="101">
        <v>67.5</v>
      </c>
    </row>
    <row r="248" spans="1:24" s="101" customFormat="1" ht="12.75" hidden="1">
      <c r="A248" s="101">
        <v>1974</v>
      </c>
      <c r="B248" s="101">
        <v>114.77999877929688</v>
      </c>
      <c r="C248" s="101">
        <v>111.77999877929688</v>
      </c>
      <c r="D248" s="101">
        <v>8.616719245910645</v>
      </c>
      <c r="E248" s="101">
        <v>9.533915519714355</v>
      </c>
      <c r="F248" s="101">
        <v>19.21907430048231</v>
      </c>
      <c r="G248" s="101" t="s">
        <v>57</v>
      </c>
      <c r="H248" s="101">
        <v>5.788366750725942</v>
      </c>
      <c r="I248" s="101">
        <v>53.06836553002282</v>
      </c>
      <c r="J248" s="101" t="s">
        <v>60</v>
      </c>
      <c r="K248" s="101">
        <v>-0.13496236154298005</v>
      </c>
      <c r="L248" s="101">
        <v>-0.00013551230096394765</v>
      </c>
      <c r="M248" s="101">
        <v>0.029934086090877898</v>
      </c>
      <c r="N248" s="101">
        <v>-0.0007099482828897784</v>
      </c>
      <c r="O248" s="101">
        <v>-0.005744332231832161</v>
      </c>
      <c r="P248" s="101">
        <v>-1.552292146238711E-05</v>
      </c>
      <c r="Q248" s="101">
        <v>0.0005216894842914804</v>
      </c>
      <c r="R248" s="101">
        <v>-5.707308196596548E-05</v>
      </c>
      <c r="S248" s="101">
        <v>-0.00010176614350611773</v>
      </c>
      <c r="T248" s="101">
        <v>-1.1101667757308883E-06</v>
      </c>
      <c r="U248" s="101">
        <v>4.98091616942003E-06</v>
      </c>
      <c r="V248" s="101">
        <v>-4.505417232442629E-06</v>
      </c>
      <c r="W248" s="101">
        <v>-7.144121224479171E-06</v>
      </c>
      <c r="X248" s="101">
        <v>67.5</v>
      </c>
    </row>
    <row r="249" spans="1:24" s="101" customFormat="1" ht="12.75" hidden="1">
      <c r="A249" s="101">
        <v>1975</v>
      </c>
      <c r="B249" s="101">
        <v>123.5199966430664</v>
      </c>
      <c r="C249" s="101">
        <v>126.91999816894531</v>
      </c>
      <c r="D249" s="101">
        <v>9.223196983337402</v>
      </c>
      <c r="E249" s="101">
        <v>10.108074188232422</v>
      </c>
      <c r="F249" s="101">
        <v>19.760064882404485</v>
      </c>
      <c r="G249" s="101" t="s">
        <v>58</v>
      </c>
      <c r="H249" s="101">
        <v>-5.026877848879025</v>
      </c>
      <c r="I249" s="101">
        <v>50.993118794187374</v>
      </c>
      <c r="J249" s="101" t="s">
        <v>61</v>
      </c>
      <c r="K249" s="101">
        <v>-0.7487215219323277</v>
      </c>
      <c r="L249" s="101">
        <v>-0.02508232668843107</v>
      </c>
      <c r="M249" s="101">
        <v>-0.17760150849945497</v>
      </c>
      <c r="N249" s="101">
        <v>-0.06865449080977229</v>
      </c>
      <c r="O249" s="101">
        <v>-0.03000984809281531</v>
      </c>
      <c r="P249" s="101">
        <v>-0.0007195045433441609</v>
      </c>
      <c r="Q249" s="101">
        <v>-0.00368252091256763</v>
      </c>
      <c r="R249" s="101">
        <v>-0.0010553189977556</v>
      </c>
      <c r="S249" s="101">
        <v>-0.00038775371810697396</v>
      </c>
      <c r="T249" s="101">
        <v>-1.054964378101568E-05</v>
      </c>
      <c r="U249" s="101">
        <v>-8.120247686666967E-05</v>
      </c>
      <c r="V249" s="101">
        <v>-3.895770825781513E-05</v>
      </c>
      <c r="W249" s="101">
        <v>-2.3952468197859152E-05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1976</v>
      </c>
      <c r="B251" s="101">
        <v>126.92</v>
      </c>
      <c r="C251" s="101">
        <v>143.92</v>
      </c>
      <c r="D251" s="101">
        <v>8.563775705293958</v>
      </c>
      <c r="E251" s="101">
        <v>8.874070051825843</v>
      </c>
      <c r="F251" s="101">
        <v>21.744175569913548</v>
      </c>
      <c r="G251" s="101" t="s">
        <v>59</v>
      </c>
      <c r="H251" s="101">
        <v>1.0227740427350085</v>
      </c>
      <c r="I251" s="101">
        <v>60.44277404273501</v>
      </c>
      <c r="J251" s="101" t="s">
        <v>73</v>
      </c>
      <c r="K251" s="101">
        <v>0.5231820370337074</v>
      </c>
      <c r="M251" s="101" t="s">
        <v>68</v>
      </c>
      <c r="N251" s="101">
        <v>0.2913910316891932</v>
      </c>
      <c r="X251" s="101">
        <v>67.5</v>
      </c>
    </row>
    <row r="252" spans="1:24" s="101" customFormat="1" ht="12.75" hidden="1">
      <c r="A252" s="101">
        <v>1973</v>
      </c>
      <c r="B252" s="101">
        <v>113.37999725341797</v>
      </c>
      <c r="C252" s="101">
        <v>131.3800048828125</v>
      </c>
      <c r="D252" s="101">
        <v>8.68542766571045</v>
      </c>
      <c r="E252" s="101">
        <v>9.315882682800293</v>
      </c>
      <c r="F252" s="101">
        <v>22.549303104193562</v>
      </c>
      <c r="G252" s="101" t="s">
        <v>56</v>
      </c>
      <c r="H252" s="101">
        <v>15.887719832420231</v>
      </c>
      <c r="I252" s="101">
        <v>61.7677170858382</v>
      </c>
      <c r="J252" s="101" t="s">
        <v>62</v>
      </c>
      <c r="K252" s="101">
        <v>0.6881782287209954</v>
      </c>
      <c r="L252" s="101">
        <v>0.09210910278581107</v>
      </c>
      <c r="M252" s="101">
        <v>0.16291737095948491</v>
      </c>
      <c r="N252" s="101">
        <v>0.11739256802571273</v>
      </c>
      <c r="O252" s="101">
        <v>0.02763839441718645</v>
      </c>
      <c r="P252" s="101">
        <v>0.0026424525549643744</v>
      </c>
      <c r="Q252" s="101">
        <v>0.0033643525140869645</v>
      </c>
      <c r="R252" s="101">
        <v>0.0018070005437268082</v>
      </c>
      <c r="S252" s="101">
        <v>0.00036261214230309786</v>
      </c>
      <c r="T252" s="101">
        <v>3.891116270473717E-05</v>
      </c>
      <c r="U252" s="101">
        <v>7.358634646880133E-05</v>
      </c>
      <c r="V252" s="101">
        <v>6.705396843654451E-05</v>
      </c>
      <c r="W252" s="101">
        <v>2.2605595772293063E-05</v>
      </c>
      <c r="X252" s="101">
        <v>67.5</v>
      </c>
    </row>
    <row r="253" spans="1:24" s="101" customFormat="1" ht="12.75" hidden="1">
      <c r="A253" s="101">
        <v>1974</v>
      </c>
      <c r="B253" s="101">
        <v>111.9800033569336</v>
      </c>
      <c r="C253" s="101">
        <v>117.87999725341797</v>
      </c>
      <c r="D253" s="101">
        <v>8.663922309875488</v>
      </c>
      <c r="E253" s="101">
        <v>9.405192375183105</v>
      </c>
      <c r="F253" s="101">
        <v>20.43891854181765</v>
      </c>
      <c r="G253" s="101" t="s">
        <v>57</v>
      </c>
      <c r="H253" s="101">
        <v>11.642552456597365</v>
      </c>
      <c r="I253" s="101">
        <v>56.12255581353096</v>
      </c>
      <c r="J253" s="101" t="s">
        <v>60</v>
      </c>
      <c r="K253" s="101">
        <v>-0.41061024629089593</v>
      </c>
      <c r="L253" s="101">
        <v>-0.0004998001470944512</v>
      </c>
      <c r="M253" s="101">
        <v>0.09571450629712616</v>
      </c>
      <c r="N253" s="101">
        <v>-0.0012140614980653403</v>
      </c>
      <c r="O253" s="101">
        <v>-0.016729069513045</v>
      </c>
      <c r="P253" s="101">
        <v>-5.719875859320274E-05</v>
      </c>
      <c r="Q253" s="101">
        <v>0.0019043898894040149</v>
      </c>
      <c r="R253" s="101">
        <v>-9.760474908377833E-05</v>
      </c>
      <c r="S253" s="101">
        <v>-0.0002384504151905329</v>
      </c>
      <c r="T253" s="101">
        <v>-4.0775085530249E-06</v>
      </c>
      <c r="U253" s="101">
        <v>3.669888139968823E-05</v>
      </c>
      <c r="V253" s="101">
        <v>-7.705817019703038E-06</v>
      </c>
      <c r="W253" s="101">
        <v>-1.5423225939991608E-05</v>
      </c>
      <c r="X253" s="101">
        <v>67.5</v>
      </c>
    </row>
    <row r="254" spans="1:24" s="101" customFormat="1" ht="12.75" hidden="1">
      <c r="A254" s="101">
        <v>1975</v>
      </c>
      <c r="B254" s="101">
        <v>116.73999786376953</v>
      </c>
      <c r="C254" s="101">
        <v>120.13999938964844</v>
      </c>
      <c r="D254" s="101">
        <v>9.06441593170166</v>
      </c>
      <c r="E254" s="101">
        <v>10.02515983581543</v>
      </c>
      <c r="F254" s="101">
        <v>19.324361993715815</v>
      </c>
      <c r="G254" s="101" t="s">
        <v>58</v>
      </c>
      <c r="H254" s="101">
        <v>1.487834213850789</v>
      </c>
      <c r="I254" s="101">
        <v>50.72783207762033</v>
      </c>
      <c r="J254" s="101" t="s">
        <v>61</v>
      </c>
      <c r="K254" s="101">
        <v>-0.5522576392649508</v>
      </c>
      <c r="L254" s="101">
        <v>-0.09210774677419957</v>
      </c>
      <c r="M254" s="101">
        <v>-0.13183627363001357</v>
      </c>
      <c r="N254" s="101">
        <v>-0.11738629001016475</v>
      </c>
      <c r="O254" s="101">
        <v>-0.022000433613628422</v>
      </c>
      <c r="P254" s="101">
        <v>-0.002641833417771292</v>
      </c>
      <c r="Q254" s="101">
        <v>-0.002773475615212624</v>
      </c>
      <c r="R254" s="101">
        <v>-0.0018043625683285699</v>
      </c>
      <c r="S254" s="101">
        <v>-0.00027318302517013125</v>
      </c>
      <c r="T254" s="101">
        <v>-3.869693149378304E-05</v>
      </c>
      <c r="U254" s="101">
        <v>-6.378199189926642E-05</v>
      </c>
      <c r="V254" s="101">
        <v>-6.660972201674439E-05</v>
      </c>
      <c r="W254" s="101">
        <v>-1.6526858800881792E-05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1976</v>
      </c>
      <c r="B256" s="101">
        <v>132.7</v>
      </c>
      <c r="C256" s="101">
        <v>137.5</v>
      </c>
      <c r="D256" s="101">
        <v>8.707495240548504</v>
      </c>
      <c r="E256" s="101">
        <v>9.075675670484241</v>
      </c>
      <c r="F256" s="101">
        <v>21.544568918249105</v>
      </c>
      <c r="G256" s="101" t="s">
        <v>59</v>
      </c>
      <c r="H256" s="101">
        <v>-6.286242028259821</v>
      </c>
      <c r="I256" s="101">
        <v>58.91375797174017</v>
      </c>
      <c r="J256" s="101" t="s">
        <v>73</v>
      </c>
      <c r="K256" s="101">
        <v>0.41331629510055135</v>
      </c>
      <c r="M256" s="101" t="s">
        <v>68</v>
      </c>
      <c r="N256" s="101">
        <v>0.23158035854980377</v>
      </c>
      <c r="X256" s="101">
        <v>67.5</v>
      </c>
    </row>
    <row r="257" spans="1:24" s="101" customFormat="1" ht="12.75" hidden="1">
      <c r="A257" s="101">
        <v>1973</v>
      </c>
      <c r="B257" s="101">
        <v>122.45999908447266</v>
      </c>
      <c r="C257" s="101">
        <v>130.66000366210938</v>
      </c>
      <c r="D257" s="101">
        <v>8.67457103729248</v>
      </c>
      <c r="E257" s="101">
        <v>9.321959495544434</v>
      </c>
      <c r="F257" s="101">
        <v>23.279526674054356</v>
      </c>
      <c r="G257" s="101" t="s">
        <v>56</v>
      </c>
      <c r="H257" s="101">
        <v>8.912144105259735</v>
      </c>
      <c r="I257" s="101">
        <v>63.87214318973239</v>
      </c>
      <c r="J257" s="101" t="s">
        <v>62</v>
      </c>
      <c r="K257" s="101">
        <v>0.5959109840676791</v>
      </c>
      <c r="L257" s="101">
        <v>0.18818355392649463</v>
      </c>
      <c r="M257" s="101">
        <v>0.14107416108704668</v>
      </c>
      <c r="N257" s="101">
        <v>0.04775319633643634</v>
      </c>
      <c r="O257" s="101">
        <v>0.023932764067979475</v>
      </c>
      <c r="P257" s="101">
        <v>0.005398440160968001</v>
      </c>
      <c r="Q257" s="101">
        <v>0.0029132044197531346</v>
      </c>
      <c r="R257" s="101">
        <v>0.0007350570330756097</v>
      </c>
      <c r="S257" s="101">
        <v>0.0003139932391193884</v>
      </c>
      <c r="T257" s="101">
        <v>7.945832947622501E-05</v>
      </c>
      <c r="U257" s="101">
        <v>6.371359805505446E-05</v>
      </c>
      <c r="V257" s="101">
        <v>2.7273559528920797E-05</v>
      </c>
      <c r="W257" s="101">
        <v>1.9577724022983486E-05</v>
      </c>
      <c r="X257" s="101">
        <v>67.5</v>
      </c>
    </row>
    <row r="258" spans="1:24" s="101" customFormat="1" ht="12.75" hidden="1">
      <c r="A258" s="101">
        <v>1974</v>
      </c>
      <c r="B258" s="101">
        <v>120.45999908447266</v>
      </c>
      <c r="C258" s="101">
        <v>117.16000366210938</v>
      </c>
      <c r="D258" s="101">
        <v>8.553183555603027</v>
      </c>
      <c r="E258" s="101">
        <v>9.398787498474121</v>
      </c>
      <c r="F258" s="101">
        <v>21.759785163546262</v>
      </c>
      <c r="G258" s="101" t="s">
        <v>57</v>
      </c>
      <c r="H258" s="101">
        <v>7.584635955435289</v>
      </c>
      <c r="I258" s="101">
        <v>60.544635039907945</v>
      </c>
      <c r="J258" s="101" t="s">
        <v>60</v>
      </c>
      <c r="K258" s="101">
        <v>-0.5345317181566944</v>
      </c>
      <c r="L258" s="101">
        <v>-0.0010233962066443054</v>
      </c>
      <c r="M258" s="101">
        <v>0.12582629598947753</v>
      </c>
      <c r="N258" s="101">
        <v>-0.0004939475837309292</v>
      </c>
      <c r="O258" s="101">
        <v>-0.021580524310255964</v>
      </c>
      <c r="P258" s="101">
        <v>-0.00011703452990498308</v>
      </c>
      <c r="Q258" s="101">
        <v>0.002562842793815503</v>
      </c>
      <c r="R258" s="101">
        <v>-3.972060016260392E-05</v>
      </c>
      <c r="S258" s="101">
        <v>-0.00029164562167861635</v>
      </c>
      <c r="T258" s="101">
        <v>-8.332367156023775E-06</v>
      </c>
      <c r="U258" s="101">
        <v>5.347084793240239E-05</v>
      </c>
      <c r="V258" s="101">
        <v>-3.1394932646699136E-06</v>
      </c>
      <c r="W258" s="101">
        <v>-1.8415531105931524E-05</v>
      </c>
      <c r="X258" s="101">
        <v>67.5</v>
      </c>
    </row>
    <row r="259" spans="1:24" s="101" customFormat="1" ht="12.75" hidden="1">
      <c r="A259" s="101">
        <v>1975</v>
      </c>
      <c r="B259" s="101">
        <v>115.27999877929688</v>
      </c>
      <c r="C259" s="101">
        <v>111.58000183105469</v>
      </c>
      <c r="D259" s="101">
        <v>8.994291305541992</v>
      </c>
      <c r="E259" s="101">
        <v>10.176185607910156</v>
      </c>
      <c r="F259" s="101">
        <v>18.82133995263636</v>
      </c>
      <c r="G259" s="101" t="s">
        <v>58</v>
      </c>
      <c r="H259" s="101">
        <v>2.0095172851156065</v>
      </c>
      <c r="I259" s="101">
        <v>49.789516064412474</v>
      </c>
      <c r="J259" s="101" t="s">
        <v>61</v>
      </c>
      <c r="K259" s="101">
        <v>-0.2634117370523983</v>
      </c>
      <c r="L259" s="101">
        <v>-0.18818077114468987</v>
      </c>
      <c r="M259" s="101">
        <v>-0.06379390381519523</v>
      </c>
      <c r="N259" s="101">
        <v>-0.04775064163056622</v>
      </c>
      <c r="O259" s="101">
        <v>-0.01034689163121084</v>
      </c>
      <c r="P259" s="101">
        <v>-0.005397171397163716</v>
      </c>
      <c r="Q259" s="101">
        <v>-0.0013851342192932584</v>
      </c>
      <c r="R259" s="101">
        <v>-0.0007339830487120534</v>
      </c>
      <c r="S259" s="101">
        <v>-0.00011633823777408175</v>
      </c>
      <c r="T259" s="101">
        <v>-7.90202365266616E-05</v>
      </c>
      <c r="U259" s="101">
        <v>-3.464521609848809E-05</v>
      </c>
      <c r="V259" s="101">
        <v>-2.7092261467413138E-05</v>
      </c>
      <c r="W259" s="101">
        <v>-6.64495989503121E-06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13.031579304011501</v>
      </c>
      <c r="G260" s="102"/>
      <c r="H260" s="102"/>
      <c r="I260" s="115"/>
      <c r="J260" s="115" t="s">
        <v>159</v>
      </c>
      <c r="K260" s="102">
        <f>AVERAGE(K258,K253,K248,K243,K238,K233)</f>
        <v>-0.41740520531735176</v>
      </c>
      <c r="L260" s="102">
        <f>AVERAGE(L258,L253,L248,L243,L238,L233)</f>
        <v>-0.000507850400406661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24.36855926872187</v>
      </c>
      <c r="G261" s="102"/>
      <c r="H261" s="102"/>
      <c r="I261" s="115"/>
      <c r="J261" s="115" t="s">
        <v>160</v>
      </c>
      <c r="K261" s="102">
        <f>AVERAGE(K259,K254,K249,K244,K239,K234)</f>
        <v>-0.7391543534768482</v>
      </c>
      <c r="L261" s="102">
        <f>AVERAGE(L259,L254,L249,L244,L239,L234)</f>
        <v>-0.09355229093897267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0.26087825332334486</v>
      </c>
      <c r="L262" s="102">
        <f>ABS(L260/$H$33)</f>
        <v>0.0014106955566851693</v>
      </c>
      <c r="M262" s="115" t="s">
        <v>111</v>
      </c>
      <c r="N262" s="102">
        <f>K262+L262+L263+K263</f>
        <v>0.7407331951923699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0.4199740644754819</v>
      </c>
      <c r="L263" s="102">
        <f>ABS(L261/$H$34)</f>
        <v>0.05847018183685792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2005-01-21T07:35:15Z</dcterms:modified>
  <cp:category/>
  <cp:version/>
  <cp:contentType/>
  <cp:contentStatus/>
</cp:coreProperties>
</file>