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<sst xmlns="http://schemas.openxmlformats.org/spreadsheetml/2006/main" count="711" uniqueCount="166">
  <si>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</si>
  <si>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</si>
  <si>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</si>
  <si>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</si>
  <si>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</si>
  <si>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</si>
  <si>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</si>
  <si>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</si>
  <si>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</si>
  <si>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</si>
  <si>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</si>
  <si>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</si>
  <si>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</si>
  <si>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</si>
  <si>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</si>
  <si>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</si>
  <si>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</si>
  <si>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</si>
  <si>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</si>
  <si>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</si>
  <si>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</si>
  <si>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</si>
  <si>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</si>
  <si>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</si>
  <si>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</si>
  <si>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</si>
  <si>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</si>
  <si>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</si>
  <si>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</si>
  <si>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</si>
  <si>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</si>
  <si>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</si>
  <si>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</si>
  <si>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</si>
  <si>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</si>
  <si>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</si>
  <si>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</si>
  <si>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</si>
  <si>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</si>
  <si>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</si>
  <si>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</si>
  <si>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</si>
  <si>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</si>
  <si>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</si>
  <si>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</si>
  <si>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</si>
  <si>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</si>
  <si>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</si>
  <si>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</si>
  <si>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</si>
  <si>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</si>
  <si>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</si>
  <si>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</si>
  <si>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</si>
  <si>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</si>
  <si>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</si>
  <si>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</si>
  <si>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</si>
  <si>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</si>
  <si>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</si>
  <si>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</si>
  <si>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</si>
  <si>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</si>
  <si>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</si>
  <si>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</si>
  <si>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</si>
  <si>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</si>
  <si>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</si>
  <si>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</si>
  <si>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</si>
  <si>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</si>
  <si>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</si>
  <si>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</si>
  <si>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</si>
  <si>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</si>
  <si>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</si>
  <si>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</si>
  <si>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</si>
  <si>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</si>
  <si>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</si>
  <si>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</si>
  <si>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</si>
  <si>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</si>
  <si>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</si>
  <si>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</si>
  <si>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</si>
  <si>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</si>
  <si>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</si>
  <si>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</si>
  <si>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</si>
  <si>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</si>
  <si>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</si>
  <si>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</si>
  <si>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</si>
  <si>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</si>
  <si>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</si>
  <si>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</si>
  <si>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</si>
  <si>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</si>
  <si>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</si>
  <si>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</si>
  <si>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</si>
  <si>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</si>
  <si>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</si>
  <si>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</si>
  <si>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</si>
  <si>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</si>
  <si>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</si>
  <si>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</si>
  <si>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</si>
  <si>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</si>
  <si>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</si>
  <si>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</si>
  <si>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</si>
  <si>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</si>
  <si>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</si>
  <si>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</si>
  <si>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</si>
  <si>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</si>
  <si>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</si>
  <si>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</si>
  <si>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</si>
  <si>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</si>
  <si>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</si>
  <si>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</si>
  <si>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</si>
  <si>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</si>
  <si>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</si>
  <si>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</si>
  <si>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</si>
  <si>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</si>
  <si>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</si>
  <si>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</si>
  <si>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</si>
  <si>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</si>
  <si>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</si>
  <si>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</si>
  <si>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</si>
  <si>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</si>
  <si>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</si>
  <si>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</si>
  <si>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</si>
  <si>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</si>
  <si>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</si>
  <si>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</si>
  <si>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</si>
  <si>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</si>
  <si>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</si>
  <si>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</si>
  <si>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</si>
  <si>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</si>
  <si>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</si>
  <si>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</si>
  <si>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</si>
  <si>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</si>
  <si>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</si>
  <si>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</si>
  <si>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</si>
  <si>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</si>
  <si>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</si>
  <si>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</si>
  <si>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</si>
  <si>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</si>
  <si>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made with heads -1 mm</t>
  </si>
  <si>
    <t>AP 471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</si>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</sst>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165.8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9.66487240280992</v>
      </c>
      <c r="C41" s="2">
        <f aca="true" t="shared" si="0" ref="C41:C55">($B$41*H41+$B$42*J41+$B$43*L41+$B$44*N41+$B$45*P41+$B$46*R41+$B$47*T41+$B$48*V41)/100</f>
        <v>3.1729198123540096E-09</v>
      </c>
      <c r="D41" s="2">
        <f aca="true" t="shared" si="1" ref="D41:D55">($B$41*I41+$B$42*K41+$B$43*M41+$B$44*O41+$B$45*Q41+$B$46*S41+$B$47*U41+$B$48*W41)/100</f>
        <v>-4.559788819900434E-08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-3.1818138142822363</v>
      </c>
      <c r="C42" s="2">
        <f t="shared" si="0"/>
        <v>1.355285650264342E-11</v>
      </c>
      <c r="D42" s="2">
        <f t="shared" si="1"/>
        <v>5.0515189998943385E-09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-4.615823596939947</v>
      </c>
      <c r="C43" s="2">
        <f t="shared" si="0"/>
        <v>-0.041117116703243035</v>
      </c>
      <c r="D43" s="2">
        <f t="shared" si="1"/>
        <v>-0.54911072560037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-4.195296477701916</v>
      </c>
      <c r="C44" s="2">
        <f t="shared" si="0"/>
        <v>-0.001322037317312521</v>
      </c>
      <c r="D44" s="2">
        <f t="shared" si="1"/>
        <v>-0.24299111910333615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9.66487240280992</v>
      </c>
      <c r="C45" s="2">
        <f t="shared" si="0"/>
        <v>0.008255750624075457</v>
      </c>
      <c r="D45" s="2">
        <f t="shared" si="1"/>
        <v>-0.13009684290897183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-3.1818138142822363</v>
      </c>
      <c r="C46" s="2">
        <f t="shared" si="0"/>
        <v>9.424457143011585E-05</v>
      </c>
      <c r="D46" s="2">
        <f t="shared" si="1"/>
        <v>0.009096815687252083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-4.615823596939947</v>
      </c>
      <c r="C47" s="2">
        <f t="shared" si="0"/>
        <v>-0.0018890336508506145</v>
      </c>
      <c r="D47" s="2">
        <f t="shared" si="1"/>
        <v>-0.02203435865860275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-4.195296477701916</v>
      </c>
      <c r="C48" s="2">
        <f t="shared" si="0"/>
        <v>-0.00015123696949912309</v>
      </c>
      <c r="D48" s="2">
        <f t="shared" si="1"/>
        <v>-0.0069691676316996735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9.991655124383401E-05</v>
      </c>
      <c r="D49" s="2">
        <f t="shared" si="1"/>
        <v>-0.002690063426663858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7.569881560005101E-06</v>
      </c>
      <c r="D50" s="2">
        <f t="shared" si="1"/>
        <v>0.00013979046314727554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-4.425534307135555E-05</v>
      </c>
      <c r="D51" s="2">
        <f t="shared" si="1"/>
        <v>-0.00028677222752150654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-1.0770643527304033E-05</v>
      </c>
      <c r="D52" s="2">
        <f t="shared" si="1"/>
        <v>-0.00010201141561876211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-2.4805292638401133E-06</v>
      </c>
      <c r="D53" s="2">
        <f t="shared" si="1"/>
        <v>-5.8822863337343415E-05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5.958354947881018E-07</v>
      </c>
      <c r="D54" s="2">
        <f t="shared" si="1"/>
        <v>5.161163891241208E-06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-3.354743605238872E-06</v>
      </c>
      <c r="D55" s="2">
        <f t="shared" si="1"/>
        <v>-1.778239863682994E-05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1978</v>
      </c>
      <c r="B3" s="31">
        <v>163.06333333333336</v>
      </c>
      <c r="C3" s="31">
        <v>141.41333333333333</v>
      </c>
      <c r="D3" s="31">
        <v>9.466533701580671</v>
      </c>
      <c r="E3" s="31">
        <v>9.901918950598203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1977</v>
      </c>
      <c r="B4" s="36">
        <v>127.33</v>
      </c>
      <c r="C4" s="36">
        <v>138.56333333333333</v>
      </c>
      <c r="D4" s="36">
        <v>9.14897581377929</v>
      </c>
      <c r="E4" s="36">
        <v>9.594741011892586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1980</v>
      </c>
      <c r="B5" s="41">
        <v>151.29</v>
      </c>
      <c r="C5" s="41">
        <v>160.47333333333336</v>
      </c>
      <c r="D5" s="41">
        <v>8.842074877255078</v>
      </c>
      <c r="E5" s="41">
        <v>9.30661785194392</v>
      </c>
      <c r="F5" s="37" t="s">
        <v>71</v>
      </c>
      <c r="I5" s="42">
        <v>3225</v>
      </c>
    </row>
    <row r="6" spans="1:6" s="33" customFormat="1" ht="13.5" thickBot="1">
      <c r="A6" s="43">
        <v>1979</v>
      </c>
      <c r="B6" s="44">
        <v>165.86</v>
      </c>
      <c r="C6" s="44">
        <v>146.81</v>
      </c>
      <c r="D6" s="44">
        <v>9.690524277770226</v>
      </c>
      <c r="E6" s="44">
        <v>10.350827744030534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3246</v>
      </c>
      <c r="K15" s="42">
        <v>2975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9.66487240280992</v>
      </c>
      <c r="C19" s="62">
        <v>69.49487240280992</v>
      </c>
      <c r="D19" s="63">
        <v>26.708594537231185</v>
      </c>
      <c r="K19" s="64" t="s">
        <v>93</v>
      </c>
    </row>
    <row r="20" spans="1:11" ht="12.75">
      <c r="A20" s="61" t="s">
        <v>57</v>
      </c>
      <c r="B20" s="62">
        <v>-3.1818138142822363</v>
      </c>
      <c r="C20" s="62">
        <v>80.60818618571776</v>
      </c>
      <c r="D20" s="63">
        <v>29.910400938250145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-4.615823596939947</v>
      </c>
      <c r="C21" s="62">
        <v>93.74417640306007</v>
      </c>
      <c r="D21" s="63">
        <v>38.099125616969246</v>
      </c>
      <c r="F21" s="39" t="s">
        <v>96</v>
      </c>
    </row>
    <row r="22" spans="1:11" ht="16.5" thickBot="1">
      <c r="A22" s="67" t="s">
        <v>59</v>
      </c>
      <c r="B22" s="68">
        <v>-4.195296477701916</v>
      </c>
      <c r="C22" s="68">
        <v>91.36803685563144</v>
      </c>
      <c r="D22" s="69">
        <v>36.27936338442538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23.399174194031172</v>
      </c>
      <c r="I23" s="42">
        <v>3282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-0.041117116703243035</v>
      </c>
      <c r="C27" s="78">
        <v>-0.001322037317312521</v>
      </c>
      <c r="D27" s="78">
        <v>0.008255750624075457</v>
      </c>
      <c r="E27" s="78">
        <v>9.424457143011585E-05</v>
      </c>
      <c r="F27" s="78">
        <v>-0.0018890336508506145</v>
      </c>
      <c r="G27" s="78">
        <v>-0.00015123696949912309</v>
      </c>
      <c r="H27" s="78">
        <v>9.991655124383401E-05</v>
      </c>
      <c r="I27" s="79">
        <v>7.569881560005101E-06</v>
      </c>
    </row>
    <row r="28" spans="1:9" ht="13.5" thickBot="1">
      <c r="A28" s="80" t="s">
        <v>61</v>
      </c>
      <c r="B28" s="81">
        <v>-0.54911072560037</v>
      </c>
      <c r="C28" s="81">
        <v>-0.24299111910333615</v>
      </c>
      <c r="D28" s="81">
        <v>-0.13009684290897183</v>
      </c>
      <c r="E28" s="81">
        <v>0.009096815687252083</v>
      </c>
      <c r="F28" s="81">
        <v>-0.02203435865860275</v>
      </c>
      <c r="G28" s="81">
        <v>-0.0069691676316996735</v>
      </c>
      <c r="H28" s="81">
        <v>-0.002690063426663858</v>
      </c>
      <c r="I28" s="82">
        <v>0.00013979046314727554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1978</v>
      </c>
      <c r="B39" s="89">
        <v>163.06333333333336</v>
      </c>
      <c r="C39" s="89">
        <v>141.41333333333333</v>
      </c>
      <c r="D39" s="89">
        <v>9.466533701580671</v>
      </c>
      <c r="E39" s="89">
        <v>9.901918950598203</v>
      </c>
      <c r="F39" s="90">
        <f>I39*D39/(23678+B39)*1000</f>
        <v>36.27936338442538</v>
      </c>
      <c r="G39" s="91" t="s">
        <v>59</v>
      </c>
      <c r="H39" s="92">
        <f>I39-B39+X39</f>
        <v>-4.195296477701916</v>
      </c>
      <c r="I39" s="92">
        <f>(B39+C42-2*X39)*(23678+B39)*E42/((23678+C42)*D39+E42*(23678+B39))</f>
        <v>91.36803685563144</v>
      </c>
      <c r="J39" s="39" t="s">
        <v>73</v>
      </c>
      <c r="K39" s="39">
        <f>(K40*K40+L40*L40+M40*M40+N40*N40+O40*O40+P40*P40+Q40*Q40+R40*R40+S40*S40+T40*T40+U40*U40+V40*V40+W40*W40)</f>
        <v>0.37988078303493616</v>
      </c>
      <c r="M39" s="39" t="s">
        <v>68</v>
      </c>
      <c r="N39" s="39">
        <f>(K44*K44+L44*L44+M44*M44+N44*N44+O44*O44+P44*P44+Q44*Q44+R44*R44+S44*S44+T44*T44+U44*U44+V44*V44+W44*W44)</f>
        <v>0.221605046859046</v>
      </c>
      <c r="X39" s="28">
        <f>(1-$H$2)*1000</f>
        <v>67.5</v>
      </c>
    </row>
    <row r="40" spans="1:24" ht="12.75">
      <c r="A40" s="86">
        <v>1977</v>
      </c>
      <c r="B40" s="89">
        <v>127.33</v>
      </c>
      <c r="C40" s="89">
        <v>138.56333333333333</v>
      </c>
      <c r="D40" s="89">
        <v>9.14897581377929</v>
      </c>
      <c r="E40" s="89">
        <v>9.594741011892586</v>
      </c>
      <c r="F40" s="90">
        <f>I40*D40/(23678+B40)*1000</f>
        <v>26.708594537231185</v>
      </c>
      <c r="G40" s="91" t="s">
        <v>56</v>
      </c>
      <c r="H40" s="92">
        <f>I40-B40+X40</f>
        <v>9.66487240280992</v>
      </c>
      <c r="I40" s="92">
        <f>(B40+C39-2*X40)*(23678+B40)*E39/((23678+C39)*D40+E39*(23678+B40))</f>
        <v>69.49487240280992</v>
      </c>
      <c r="J40" s="39" t="s">
        <v>62</v>
      </c>
      <c r="K40" s="73">
        <f aca="true" t="shared" si="0" ref="K40:W40">SQRT(K41*K41+K42*K42)</f>
        <v>0.5506479876067404</v>
      </c>
      <c r="L40" s="73">
        <f t="shared" si="0"/>
        <v>0.2429947154687938</v>
      </c>
      <c r="M40" s="73">
        <f t="shared" si="0"/>
        <v>0.1303585285021606</v>
      </c>
      <c r="N40" s="73">
        <f t="shared" si="0"/>
        <v>0.009097303869118566</v>
      </c>
      <c r="O40" s="73">
        <f t="shared" si="0"/>
        <v>0.02211518504625245</v>
      </c>
      <c r="P40" s="73">
        <f t="shared" si="0"/>
        <v>0.006970808425116395</v>
      </c>
      <c r="Q40" s="73">
        <f t="shared" si="0"/>
        <v>0.0026919183785335987</v>
      </c>
      <c r="R40" s="73">
        <f t="shared" si="0"/>
        <v>0.00013999527382651996</v>
      </c>
      <c r="S40" s="73">
        <f t="shared" si="0"/>
        <v>0.00029016692759170555</v>
      </c>
      <c r="T40" s="73">
        <f t="shared" si="0"/>
        <v>0.00010257843671325899</v>
      </c>
      <c r="U40" s="73">
        <f t="shared" si="0"/>
        <v>5.887514141496857E-05</v>
      </c>
      <c r="V40" s="73">
        <f t="shared" si="0"/>
        <v>5.1954434506691985E-06</v>
      </c>
      <c r="W40" s="73">
        <f t="shared" si="0"/>
        <v>1.8096077086927496E-05</v>
      </c>
      <c r="X40" s="28">
        <f>(1-$H$2)*1000</f>
        <v>67.5</v>
      </c>
    </row>
    <row r="41" spans="1:24" ht="12.75">
      <c r="A41" s="86">
        <v>1980</v>
      </c>
      <c r="B41" s="89">
        <v>151.29</v>
      </c>
      <c r="C41" s="89">
        <v>160.47333333333336</v>
      </c>
      <c r="D41" s="89">
        <v>8.842074877255078</v>
      </c>
      <c r="E41" s="89">
        <v>9.30661785194392</v>
      </c>
      <c r="F41" s="90">
        <f>I41*D41/(23678+B41)*1000</f>
        <v>29.910400938250145</v>
      </c>
      <c r="G41" s="91" t="s">
        <v>57</v>
      </c>
      <c r="H41" s="92">
        <f>I41-B41+X41</f>
        <v>-3.1818138142822363</v>
      </c>
      <c r="I41" s="92">
        <f>(B41+C40-2*X41)*(23678+B41)*E40/((23678+C40)*D41+E40*(23678+B41))</f>
        <v>80.60818618571776</v>
      </c>
      <c r="J41" s="39" t="s">
        <v>60</v>
      </c>
      <c r="K41" s="73">
        <f>'calcul config'!C43</f>
        <v>-0.041117116703243035</v>
      </c>
      <c r="L41" s="73">
        <f>'calcul config'!C44</f>
        <v>-0.001322037317312521</v>
      </c>
      <c r="M41" s="73">
        <f>'calcul config'!C45</f>
        <v>0.008255750624075457</v>
      </c>
      <c r="N41" s="73">
        <f>'calcul config'!C46</f>
        <v>9.424457143011585E-05</v>
      </c>
      <c r="O41" s="73">
        <f>'calcul config'!C47</f>
        <v>-0.0018890336508506145</v>
      </c>
      <c r="P41" s="73">
        <f>'calcul config'!C48</f>
        <v>-0.00015123696949912309</v>
      </c>
      <c r="Q41" s="73">
        <f>'calcul config'!C49</f>
        <v>9.991655124383401E-05</v>
      </c>
      <c r="R41" s="73">
        <f>'calcul config'!C50</f>
        <v>7.569881560005101E-06</v>
      </c>
      <c r="S41" s="73">
        <f>'calcul config'!C51</f>
        <v>-4.425534307135555E-05</v>
      </c>
      <c r="T41" s="73">
        <f>'calcul config'!C52</f>
        <v>-1.0770643527304033E-05</v>
      </c>
      <c r="U41" s="73">
        <f>'calcul config'!C53</f>
        <v>-2.4805292638401133E-06</v>
      </c>
      <c r="V41" s="73">
        <f>'calcul config'!C54</f>
        <v>5.958354947881018E-07</v>
      </c>
      <c r="W41" s="73">
        <f>'calcul config'!C55</f>
        <v>-3.354743605238872E-06</v>
      </c>
      <c r="X41" s="28">
        <f>(1-$H$2)*1000</f>
        <v>67.5</v>
      </c>
    </row>
    <row r="42" spans="1:24" ht="12.75">
      <c r="A42" s="86">
        <v>1979</v>
      </c>
      <c r="B42" s="89">
        <v>165.86</v>
      </c>
      <c r="C42" s="89">
        <v>146.81</v>
      </c>
      <c r="D42" s="89">
        <v>9.690524277770226</v>
      </c>
      <c r="E42" s="89">
        <v>10.350827744030534</v>
      </c>
      <c r="F42" s="90">
        <f>I42*D42/(23678+B42)*1000</f>
        <v>38.099125616969246</v>
      </c>
      <c r="G42" s="91" t="s">
        <v>58</v>
      </c>
      <c r="H42" s="92">
        <f>I42-B42+X42</f>
        <v>-4.615823596939947</v>
      </c>
      <c r="I42" s="92">
        <f>(B42+C41-2*X42)*(23678+B42)*E41/((23678+C41)*D42+E41*(23678+B42))</f>
        <v>93.74417640306007</v>
      </c>
      <c r="J42" s="39" t="s">
        <v>61</v>
      </c>
      <c r="K42" s="73">
        <f>'calcul config'!D43</f>
        <v>-0.54911072560037</v>
      </c>
      <c r="L42" s="73">
        <f>'calcul config'!D44</f>
        <v>-0.24299111910333615</v>
      </c>
      <c r="M42" s="73">
        <f>'calcul config'!D45</f>
        <v>-0.13009684290897183</v>
      </c>
      <c r="N42" s="73">
        <f>'calcul config'!D46</f>
        <v>0.009096815687252083</v>
      </c>
      <c r="O42" s="73">
        <f>'calcul config'!D47</f>
        <v>-0.02203435865860275</v>
      </c>
      <c r="P42" s="73">
        <f>'calcul config'!D48</f>
        <v>-0.0069691676316996735</v>
      </c>
      <c r="Q42" s="73">
        <f>'calcul config'!D49</f>
        <v>-0.002690063426663858</v>
      </c>
      <c r="R42" s="73">
        <f>'calcul config'!D50</f>
        <v>0.00013979046314727554</v>
      </c>
      <c r="S42" s="73">
        <f>'calcul config'!D51</f>
        <v>-0.00028677222752150654</v>
      </c>
      <c r="T42" s="73">
        <f>'calcul config'!D52</f>
        <v>-0.00010201141561876211</v>
      </c>
      <c r="U42" s="73">
        <f>'calcul config'!D53</f>
        <v>-5.8822863337343415E-05</v>
      </c>
      <c r="V42" s="73">
        <f>'calcul config'!D54</f>
        <v>5.161163891241208E-06</v>
      </c>
      <c r="W42" s="73">
        <f>'calcul config'!D55</f>
        <v>-1.778239863682994E-05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0.36709865840449357</v>
      </c>
      <c r="L44" s="73">
        <f>L40/(L43*1.5)</f>
        <v>0.23142353854170844</v>
      </c>
      <c r="M44" s="73">
        <f aca="true" t="shared" si="1" ref="M44:W44">M40/(M43*1.5)</f>
        <v>0.1448428094468451</v>
      </c>
      <c r="N44" s="73">
        <f t="shared" si="1"/>
        <v>0.012129738492158088</v>
      </c>
      <c r="O44" s="73">
        <f t="shared" si="1"/>
        <v>0.09828971131667756</v>
      </c>
      <c r="P44" s="73">
        <f t="shared" si="1"/>
        <v>0.04647205616744263</v>
      </c>
      <c r="Q44" s="73">
        <f t="shared" si="1"/>
        <v>0.01794612252355732</v>
      </c>
      <c r="R44" s="73">
        <f t="shared" si="1"/>
        <v>0.0003111006085033777</v>
      </c>
      <c r="S44" s="73">
        <f t="shared" si="1"/>
        <v>0.003868892367889407</v>
      </c>
      <c r="T44" s="73">
        <f t="shared" si="1"/>
        <v>0.0013677124895101196</v>
      </c>
      <c r="U44" s="73">
        <f t="shared" si="1"/>
        <v>0.0007850018855329142</v>
      </c>
      <c r="V44" s="73">
        <f t="shared" si="1"/>
        <v>6.927257934225597E-05</v>
      </c>
      <c r="W44" s="73">
        <f t="shared" si="1"/>
        <v>0.00024128102782569992</v>
      </c>
      <c r="X44" s="73"/>
      <c r="Y44" s="73"/>
    </row>
    <row r="45" s="101" customFormat="1" ht="12.75"/>
    <row r="46" spans="1:24" s="101" customFormat="1" ht="12.75">
      <c r="A46" s="101">
        <v>1980</v>
      </c>
      <c r="B46" s="101">
        <v>157.98</v>
      </c>
      <c r="C46" s="101">
        <v>171.18</v>
      </c>
      <c r="D46" s="101">
        <v>9.045402277630458</v>
      </c>
      <c r="E46" s="101">
        <v>9.327949910377592</v>
      </c>
      <c r="F46" s="101">
        <v>35.74287795223195</v>
      </c>
      <c r="G46" s="101" t="s">
        <v>59</v>
      </c>
      <c r="H46" s="101">
        <v>3.7077981611475366</v>
      </c>
      <c r="I46" s="101">
        <v>94.18779816114753</v>
      </c>
      <c r="J46" s="101" t="s">
        <v>73</v>
      </c>
      <c r="K46" s="101">
        <v>2.611149423224006</v>
      </c>
      <c r="M46" s="101" t="s">
        <v>68</v>
      </c>
      <c r="N46" s="101">
        <v>1.450847099326006</v>
      </c>
      <c r="X46" s="101">
        <v>67.5</v>
      </c>
    </row>
    <row r="47" spans="1:24" s="101" customFormat="1" ht="12.75">
      <c r="A47" s="101">
        <v>1977</v>
      </c>
      <c r="B47" s="101">
        <v>128.86000061035156</v>
      </c>
      <c r="C47" s="101">
        <v>135.16000366210938</v>
      </c>
      <c r="D47" s="101">
        <v>8.927937507629395</v>
      </c>
      <c r="E47" s="101">
        <v>9.373636245727539</v>
      </c>
      <c r="F47" s="101">
        <v>31.596873349851048</v>
      </c>
      <c r="G47" s="101" t="s">
        <v>56</v>
      </c>
      <c r="H47" s="101">
        <v>22.894883527682154</v>
      </c>
      <c r="I47" s="101">
        <v>84.25488413803372</v>
      </c>
      <c r="J47" s="101" t="s">
        <v>62</v>
      </c>
      <c r="K47" s="101">
        <v>1.4979070161186099</v>
      </c>
      <c r="L47" s="101">
        <v>0.48765449489125384</v>
      </c>
      <c r="M47" s="101">
        <v>0.35460865437651073</v>
      </c>
      <c r="N47" s="101">
        <v>0.0008081599391956941</v>
      </c>
      <c r="O47" s="101">
        <v>0.06015909718152037</v>
      </c>
      <c r="P47" s="101">
        <v>0.013989445358275699</v>
      </c>
      <c r="Q47" s="101">
        <v>0.007322695690974605</v>
      </c>
      <c r="R47" s="101">
        <v>1.234050420123032E-05</v>
      </c>
      <c r="S47" s="101">
        <v>0.0007893015750166953</v>
      </c>
      <c r="T47" s="101">
        <v>0.00020583969209776002</v>
      </c>
      <c r="U47" s="101">
        <v>0.0001601519328932446</v>
      </c>
      <c r="V47" s="101">
        <v>4.494335684548725E-07</v>
      </c>
      <c r="W47" s="101">
        <v>4.9217891891150276E-05</v>
      </c>
      <c r="X47" s="101">
        <v>67.5</v>
      </c>
    </row>
    <row r="48" spans="1:24" s="101" customFormat="1" ht="12.75">
      <c r="A48" s="101">
        <v>1978</v>
      </c>
      <c r="B48" s="101">
        <v>170.17999267578125</v>
      </c>
      <c r="C48" s="101">
        <v>151.17999267578125</v>
      </c>
      <c r="D48" s="101">
        <v>9.12012767791748</v>
      </c>
      <c r="E48" s="101">
        <v>9.728629112243652</v>
      </c>
      <c r="F48" s="101">
        <v>33.041496712329575</v>
      </c>
      <c r="G48" s="101" t="s">
        <v>57</v>
      </c>
      <c r="H48" s="101">
        <v>-16.279934622759498</v>
      </c>
      <c r="I48" s="101">
        <v>86.40005805302175</v>
      </c>
      <c r="J48" s="101" t="s">
        <v>60</v>
      </c>
      <c r="K48" s="101">
        <v>0.7637632728659702</v>
      </c>
      <c r="L48" s="101">
        <v>-0.002652733743673222</v>
      </c>
      <c r="M48" s="101">
        <v>-0.1842660531556201</v>
      </c>
      <c r="N48" s="101">
        <v>9.060795059655508E-06</v>
      </c>
      <c r="O48" s="101">
        <v>0.030114214008416136</v>
      </c>
      <c r="P48" s="101">
        <v>-0.0003036194532033839</v>
      </c>
      <c r="Q48" s="101">
        <v>-0.003967959882053413</v>
      </c>
      <c r="R48" s="101">
        <v>7.281702011985595E-07</v>
      </c>
      <c r="S48" s="101">
        <v>0.0003480363318092724</v>
      </c>
      <c r="T48" s="101">
        <v>-2.163335610802321E-05</v>
      </c>
      <c r="U48" s="101">
        <v>-9.716920459677936E-05</v>
      </c>
      <c r="V48" s="101">
        <v>6.188614145325398E-08</v>
      </c>
      <c r="W48" s="101">
        <v>2.0214988345320173E-05</v>
      </c>
      <c r="X48" s="101">
        <v>67.5</v>
      </c>
    </row>
    <row r="49" spans="1:24" s="101" customFormat="1" ht="12.75">
      <c r="A49" s="101">
        <v>1979</v>
      </c>
      <c r="B49" s="101">
        <v>176.3000030517578</v>
      </c>
      <c r="C49" s="101">
        <v>155.10000610351562</v>
      </c>
      <c r="D49" s="101">
        <v>9.336450576782227</v>
      </c>
      <c r="E49" s="101">
        <v>10.154263496398926</v>
      </c>
      <c r="F49" s="101">
        <v>38.46252319520566</v>
      </c>
      <c r="G49" s="101" t="s">
        <v>58</v>
      </c>
      <c r="H49" s="101">
        <v>-10.529620787389362</v>
      </c>
      <c r="I49" s="101">
        <v>98.27038226436845</v>
      </c>
      <c r="J49" s="101" t="s">
        <v>61</v>
      </c>
      <c r="K49" s="101">
        <v>-1.2885616368487844</v>
      </c>
      <c r="L49" s="101">
        <v>-0.48764727969232957</v>
      </c>
      <c r="M49" s="101">
        <v>-0.3029741233392216</v>
      </c>
      <c r="N49" s="101">
        <v>0.0008081091444314159</v>
      </c>
      <c r="O49" s="101">
        <v>-0.05207927695687533</v>
      </c>
      <c r="P49" s="101">
        <v>-0.013986150172932435</v>
      </c>
      <c r="Q49" s="101">
        <v>-0.006154442830755089</v>
      </c>
      <c r="R49" s="101">
        <v>1.2319002073977812E-05</v>
      </c>
      <c r="S49" s="101">
        <v>-0.0007084262050944912</v>
      </c>
      <c r="T49" s="101">
        <v>-0.00020469972336670147</v>
      </c>
      <c r="U49" s="101">
        <v>-0.00012730588080474346</v>
      </c>
      <c r="V49" s="101">
        <v>4.4515237610295694E-07</v>
      </c>
      <c r="W49" s="101">
        <v>-4.4874883046171E-05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1980</v>
      </c>
      <c r="B56" s="116">
        <v>141.14</v>
      </c>
      <c r="C56" s="116">
        <v>154.34</v>
      </c>
      <c r="D56" s="116">
        <v>8.850302436791472</v>
      </c>
      <c r="E56" s="116">
        <v>9.249827685408256</v>
      </c>
      <c r="F56" s="116">
        <v>27.85945607720998</v>
      </c>
      <c r="G56" s="116" t="s">
        <v>59</v>
      </c>
      <c r="H56" s="116">
        <v>1.3391647648470837</v>
      </c>
      <c r="I56" s="116">
        <v>74.97916476484707</v>
      </c>
      <c r="J56" s="116" t="s">
        <v>73</v>
      </c>
      <c r="K56" s="116">
        <v>0.341239453824168</v>
      </c>
      <c r="M56" s="116" t="s">
        <v>68</v>
      </c>
      <c r="N56" s="116">
        <v>0.20625507643626534</v>
      </c>
      <c r="X56" s="116">
        <v>67.5</v>
      </c>
    </row>
    <row r="57" spans="1:24" s="116" customFormat="1" ht="12.75">
      <c r="A57" s="116">
        <v>1979</v>
      </c>
      <c r="B57" s="116">
        <v>149.25999450683594</v>
      </c>
      <c r="C57" s="116">
        <v>139.86000061035156</v>
      </c>
      <c r="D57" s="116">
        <v>10.003580093383789</v>
      </c>
      <c r="E57" s="116">
        <v>10.548864364624023</v>
      </c>
      <c r="F57" s="116">
        <v>34.00296852690581</v>
      </c>
      <c r="G57" s="116" t="s">
        <v>56</v>
      </c>
      <c r="H57" s="116">
        <v>-0.7692327882918022</v>
      </c>
      <c r="I57" s="116">
        <v>80.99076171854414</v>
      </c>
      <c r="J57" s="116" t="s">
        <v>62</v>
      </c>
      <c r="K57" s="116">
        <v>0.507871489405693</v>
      </c>
      <c r="L57" s="116">
        <v>0.2597641179496622</v>
      </c>
      <c r="M57" s="116">
        <v>0.12023187392355307</v>
      </c>
      <c r="N57" s="116">
        <v>0.029914371948735037</v>
      </c>
      <c r="O57" s="116">
        <v>0.02039709033306892</v>
      </c>
      <c r="P57" s="116">
        <v>0.007451793738865843</v>
      </c>
      <c r="Q57" s="116">
        <v>0.0024827896379591772</v>
      </c>
      <c r="R57" s="116">
        <v>0.0004604585970974144</v>
      </c>
      <c r="S57" s="116">
        <v>0.0002676030196860515</v>
      </c>
      <c r="T57" s="116">
        <v>0.00010964138483777702</v>
      </c>
      <c r="U57" s="116">
        <v>5.4303132362637694E-05</v>
      </c>
      <c r="V57" s="116">
        <v>1.709436014403809E-05</v>
      </c>
      <c r="W57" s="116">
        <v>1.66866341662552E-05</v>
      </c>
      <c r="X57" s="116">
        <v>67.5</v>
      </c>
    </row>
    <row r="58" spans="1:24" s="116" customFormat="1" ht="12.75">
      <c r="A58" s="116">
        <v>1978</v>
      </c>
      <c r="B58" s="116">
        <v>156.39999389648438</v>
      </c>
      <c r="C58" s="116">
        <v>141.39999389648438</v>
      </c>
      <c r="D58" s="116">
        <v>9.530657768249512</v>
      </c>
      <c r="E58" s="116">
        <v>9.848998069763184</v>
      </c>
      <c r="F58" s="116">
        <v>33.887591253988745</v>
      </c>
      <c r="G58" s="116" t="s">
        <v>57</v>
      </c>
      <c r="H58" s="116">
        <v>-4.153439732302715</v>
      </c>
      <c r="I58" s="116">
        <v>84.74655416418166</v>
      </c>
      <c r="J58" s="116" t="s">
        <v>60</v>
      </c>
      <c r="K58" s="116">
        <v>0.21305244857714872</v>
      </c>
      <c r="L58" s="116">
        <v>-0.0014131681530983541</v>
      </c>
      <c r="M58" s="116">
        <v>-0.049193517023814005</v>
      </c>
      <c r="N58" s="116">
        <v>-0.0003092668909770814</v>
      </c>
      <c r="O58" s="116">
        <v>0.008755813121210902</v>
      </c>
      <c r="P58" s="116">
        <v>-0.00016175706602409085</v>
      </c>
      <c r="Q58" s="116">
        <v>-0.0009560383676531932</v>
      </c>
      <c r="R58" s="116">
        <v>-2.4867389684083695E-05</v>
      </c>
      <c r="S58" s="116">
        <v>0.0001309307027959115</v>
      </c>
      <c r="T58" s="116">
        <v>-1.1522059490544087E-05</v>
      </c>
      <c r="U58" s="116">
        <v>-1.6866296197273425E-05</v>
      </c>
      <c r="V58" s="116">
        <v>-1.9600531534558624E-06</v>
      </c>
      <c r="W58" s="116">
        <v>8.641914840150213E-06</v>
      </c>
      <c r="X58" s="116">
        <v>67.5</v>
      </c>
    </row>
    <row r="59" spans="1:24" s="116" customFormat="1" ht="12.75">
      <c r="A59" s="116">
        <v>1977</v>
      </c>
      <c r="B59" s="116">
        <v>122.44000244140625</v>
      </c>
      <c r="C59" s="116">
        <v>138.0399932861328</v>
      </c>
      <c r="D59" s="116">
        <v>9.318120956420898</v>
      </c>
      <c r="E59" s="116">
        <v>9.58806324005127</v>
      </c>
      <c r="F59" s="116">
        <v>25.90962415326806</v>
      </c>
      <c r="G59" s="116" t="s">
        <v>58</v>
      </c>
      <c r="H59" s="116">
        <v>11.238624991063048</v>
      </c>
      <c r="I59" s="116">
        <v>66.1786274324693</v>
      </c>
      <c r="J59" s="116" t="s">
        <v>61</v>
      </c>
      <c r="K59" s="116">
        <v>0.46102288870124264</v>
      </c>
      <c r="L59" s="116">
        <v>-0.2597602739641631</v>
      </c>
      <c r="M59" s="116">
        <v>0.10970734428467806</v>
      </c>
      <c r="N59" s="116">
        <v>-0.02991277324283743</v>
      </c>
      <c r="O59" s="116">
        <v>0.01842218854104486</v>
      </c>
      <c r="P59" s="116">
        <v>-0.007450037891057431</v>
      </c>
      <c r="Q59" s="116">
        <v>0.0022913391337670815</v>
      </c>
      <c r="R59" s="116">
        <v>-0.0004597866163463427</v>
      </c>
      <c r="S59" s="116">
        <v>0.000233384933554979</v>
      </c>
      <c r="T59" s="116">
        <v>-0.00010903428549883693</v>
      </c>
      <c r="U59" s="116">
        <v>5.161742183584908E-05</v>
      </c>
      <c r="V59" s="116">
        <v>-1.6981617719454932E-05</v>
      </c>
      <c r="W59" s="116">
        <v>1.4274490102768186E-05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1980</v>
      </c>
      <c r="B61" s="116">
        <v>146.32</v>
      </c>
      <c r="C61" s="116">
        <v>155.12</v>
      </c>
      <c r="D61" s="116">
        <v>8.903057103114419</v>
      </c>
      <c r="E61" s="116">
        <v>9.220207725646967</v>
      </c>
      <c r="F61" s="116">
        <v>29.10181672197222</v>
      </c>
      <c r="G61" s="116" t="s">
        <v>59</v>
      </c>
      <c r="H61" s="116">
        <v>-0.9443909664378083</v>
      </c>
      <c r="I61" s="116">
        <v>77.87560903356218</v>
      </c>
      <c r="J61" s="116" t="s">
        <v>73</v>
      </c>
      <c r="K61" s="116">
        <v>0.2033562571280036</v>
      </c>
      <c r="M61" s="116" t="s">
        <v>68</v>
      </c>
      <c r="N61" s="116">
        <v>0.11430812431389706</v>
      </c>
      <c r="X61" s="116">
        <v>67.5</v>
      </c>
    </row>
    <row r="62" spans="1:24" s="116" customFormat="1" ht="12.75">
      <c r="A62" s="116">
        <v>1979</v>
      </c>
      <c r="B62" s="116">
        <v>156.67999267578125</v>
      </c>
      <c r="C62" s="116">
        <v>141.5800018310547</v>
      </c>
      <c r="D62" s="116">
        <v>10.058822631835938</v>
      </c>
      <c r="E62" s="116">
        <v>10.400243759155273</v>
      </c>
      <c r="F62" s="116">
        <v>35.68538747917055</v>
      </c>
      <c r="G62" s="116" t="s">
        <v>56</v>
      </c>
      <c r="H62" s="116">
        <v>-4.622403570998856</v>
      </c>
      <c r="I62" s="116">
        <v>84.5575891047824</v>
      </c>
      <c r="J62" s="116" t="s">
        <v>62</v>
      </c>
      <c r="K62" s="116">
        <v>0.4159114291092023</v>
      </c>
      <c r="L62" s="116">
        <v>0.14054606104485673</v>
      </c>
      <c r="M62" s="116">
        <v>0.09846160076864753</v>
      </c>
      <c r="N62" s="116">
        <v>0.025029007444856647</v>
      </c>
      <c r="O62" s="116">
        <v>0.01670374891958962</v>
      </c>
      <c r="P62" s="116">
        <v>0.0040317722068783455</v>
      </c>
      <c r="Q62" s="116">
        <v>0.002033270982050383</v>
      </c>
      <c r="R62" s="116">
        <v>0.0003852671287923421</v>
      </c>
      <c r="S62" s="116">
        <v>0.00021914793944324354</v>
      </c>
      <c r="T62" s="116">
        <v>5.9313888243854946E-05</v>
      </c>
      <c r="U62" s="116">
        <v>4.447305732488487E-05</v>
      </c>
      <c r="V62" s="116">
        <v>1.4292997469902199E-05</v>
      </c>
      <c r="W62" s="116">
        <v>1.3663002333251898E-05</v>
      </c>
      <c r="X62" s="116">
        <v>67.5</v>
      </c>
    </row>
    <row r="63" spans="1:24" s="116" customFormat="1" ht="12.75">
      <c r="A63" s="116">
        <v>1978</v>
      </c>
      <c r="B63" s="116">
        <v>158.86000061035156</v>
      </c>
      <c r="C63" s="116">
        <v>138.05999755859375</v>
      </c>
      <c r="D63" s="116">
        <v>9.72901725769043</v>
      </c>
      <c r="E63" s="116">
        <v>10.106035232543945</v>
      </c>
      <c r="F63" s="116">
        <v>34.90023379398143</v>
      </c>
      <c r="G63" s="116" t="s">
        <v>57</v>
      </c>
      <c r="H63" s="116">
        <v>-5.85167382861934</v>
      </c>
      <c r="I63" s="116">
        <v>85.50832678173222</v>
      </c>
      <c r="J63" s="116" t="s">
        <v>60</v>
      </c>
      <c r="K63" s="116">
        <v>0.19018481757005684</v>
      </c>
      <c r="L63" s="116">
        <v>-0.0007650632484329748</v>
      </c>
      <c r="M63" s="116">
        <v>-0.0440256373683281</v>
      </c>
      <c r="N63" s="116">
        <v>0.00025890000337960075</v>
      </c>
      <c r="O63" s="116">
        <v>0.007797963514653954</v>
      </c>
      <c r="P63" s="116">
        <v>-8.755421772362734E-05</v>
      </c>
      <c r="Q63" s="116">
        <v>-0.0008610915418933945</v>
      </c>
      <c r="R63" s="116">
        <v>2.0810504402379977E-05</v>
      </c>
      <c r="S63" s="116">
        <v>0.00011515175961666432</v>
      </c>
      <c r="T63" s="116">
        <v>-6.234543570829288E-06</v>
      </c>
      <c r="U63" s="116">
        <v>-1.5572962029605276E-05</v>
      </c>
      <c r="V63" s="116">
        <v>1.6439438704295911E-06</v>
      </c>
      <c r="W63" s="116">
        <v>7.5606872731253806E-06</v>
      </c>
      <c r="X63" s="116">
        <v>67.5</v>
      </c>
    </row>
    <row r="64" spans="1:24" s="116" customFormat="1" ht="12.75">
      <c r="A64" s="116">
        <v>1977</v>
      </c>
      <c r="B64" s="116">
        <v>133.97999572753906</v>
      </c>
      <c r="C64" s="116">
        <v>140.67999267578125</v>
      </c>
      <c r="D64" s="116">
        <v>9.263801574707031</v>
      </c>
      <c r="E64" s="116">
        <v>9.351401329040527</v>
      </c>
      <c r="F64" s="116">
        <v>27.81379969813448</v>
      </c>
      <c r="G64" s="116" t="s">
        <v>58</v>
      </c>
      <c r="H64" s="116">
        <v>5.013509036793749</v>
      </c>
      <c r="I64" s="116">
        <v>71.49350476433281</v>
      </c>
      <c r="J64" s="116" t="s">
        <v>61</v>
      </c>
      <c r="K64" s="116">
        <v>0.3698811322972601</v>
      </c>
      <c r="L64" s="116">
        <v>-0.14054397871645194</v>
      </c>
      <c r="M64" s="116">
        <v>0.0880705971379609</v>
      </c>
      <c r="N64" s="116">
        <v>0.02502766837847544</v>
      </c>
      <c r="O64" s="116">
        <v>0.014771831064320264</v>
      </c>
      <c r="P64" s="116">
        <v>-0.004030821428333869</v>
      </c>
      <c r="Q64" s="116">
        <v>0.0018419316607648033</v>
      </c>
      <c r="R64" s="116">
        <v>0.00038470467040889125</v>
      </c>
      <c r="S64" s="116">
        <v>0.00018645613859405511</v>
      </c>
      <c r="T64" s="116">
        <v>-5.898531855528073E-05</v>
      </c>
      <c r="U64" s="116">
        <v>4.165736047143371E-05</v>
      </c>
      <c r="V64" s="116">
        <v>1.4198141611686638E-05</v>
      </c>
      <c r="W64" s="116">
        <v>1.1380405999631414E-05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1980</v>
      </c>
      <c r="B66" s="116">
        <v>147.76</v>
      </c>
      <c r="C66" s="116">
        <v>160.36</v>
      </c>
      <c r="D66" s="116">
        <v>8.872337640890484</v>
      </c>
      <c r="E66" s="116">
        <v>9.349498882560415</v>
      </c>
      <c r="F66" s="116">
        <v>29.424325594123342</v>
      </c>
      <c r="G66" s="116" t="s">
        <v>59</v>
      </c>
      <c r="H66" s="116">
        <v>-1.243967456734694</v>
      </c>
      <c r="I66" s="116">
        <v>79.0160325432653</v>
      </c>
      <c r="J66" s="116" t="s">
        <v>73</v>
      </c>
      <c r="K66" s="116">
        <v>0.3026669144071389</v>
      </c>
      <c r="M66" s="116" t="s">
        <v>68</v>
      </c>
      <c r="N66" s="116">
        <v>0.1564668149121172</v>
      </c>
      <c r="X66" s="116">
        <v>67.5</v>
      </c>
    </row>
    <row r="67" spans="1:24" s="116" customFormat="1" ht="12.75">
      <c r="A67" s="116">
        <v>1979</v>
      </c>
      <c r="B67" s="116">
        <v>170.25999450683594</v>
      </c>
      <c r="C67" s="116">
        <v>146.75999450683594</v>
      </c>
      <c r="D67" s="116">
        <v>9.651652336120605</v>
      </c>
      <c r="E67" s="116">
        <v>10.478734970092773</v>
      </c>
      <c r="F67" s="116">
        <v>38.96352321303454</v>
      </c>
      <c r="G67" s="116" t="s">
        <v>56</v>
      </c>
      <c r="H67" s="116">
        <v>-6.485056338068603</v>
      </c>
      <c r="I67" s="116">
        <v>96.27493816876733</v>
      </c>
      <c r="J67" s="116" t="s">
        <v>62</v>
      </c>
      <c r="K67" s="116">
        <v>0.5348603342462527</v>
      </c>
      <c r="L67" s="116">
        <v>0.008832564541052027</v>
      </c>
      <c r="M67" s="116">
        <v>0.12662086294706978</v>
      </c>
      <c r="N67" s="116">
        <v>0.0034722536364361935</v>
      </c>
      <c r="O67" s="116">
        <v>0.02148107694750301</v>
      </c>
      <c r="P67" s="116">
        <v>0.0002533187762023785</v>
      </c>
      <c r="Q67" s="116">
        <v>0.00261473939288008</v>
      </c>
      <c r="R67" s="116">
        <v>5.3422046531293024E-05</v>
      </c>
      <c r="S67" s="116">
        <v>0.00028183551057972545</v>
      </c>
      <c r="T67" s="116">
        <v>3.7251679156630774E-06</v>
      </c>
      <c r="U67" s="116">
        <v>5.719093764284374E-05</v>
      </c>
      <c r="V67" s="116">
        <v>1.9832468417321934E-06</v>
      </c>
      <c r="W67" s="116">
        <v>1.757482359319249E-05</v>
      </c>
      <c r="X67" s="116">
        <v>67.5</v>
      </c>
    </row>
    <row r="68" spans="1:24" s="116" customFormat="1" ht="12.75">
      <c r="A68" s="116">
        <v>1978</v>
      </c>
      <c r="B68" s="116">
        <v>152.4600067138672</v>
      </c>
      <c r="C68" s="116">
        <v>131.05999755859375</v>
      </c>
      <c r="D68" s="116">
        <v>9.435229301452637</v>
      </c>
      <c r="E68" s="116">
        <v>9.877034187316895</v>
      </c>
      <c r="F68" s="116">
        <v>34.217355167223715</v>
      </c>
      <c r="G68" s="116" t="s">
        <v>57</v>
      </c>
      <c r="H68" s="116">
        <v>1.4624095089699551</v>
      </c>
      <c r="I68" s="116">
        <v>86.42241622283714</v>
      </c>
      <c r="J68" s="116" t="s">
        <v>60</v>
      </c>
      <c r="K68" s="116">
        <v>-0.10205114530610672</v>
      </c>
      <c r="L68" s="116">
        <v>-4.821979851406853E-05</v>
      </c>
      <c r="M68" s="116">
        <v>0.025570355122676934</v>
      </c>
      <c r="N68" s="116">
        <v>-3.603882752040072E-05</v>
      </c>
      <c r="O68" s="116">
        <v>-0.003870880663019744</v>
      </c>
      <c r="P68" s="116">
        <v>-5.512159642464423E-06</v>
      </c>
      <c r="Q68" s="116">
        <v>0.0005950482627852274</v>
      </c>
      <c r="R68" s="116">
        <v>-2.900117178343012E-06</v>
      </c>
      <c r="S68" s="116">
        <v>-3.1949367696798E-05</v>
      </c>
      <c r="T68" s="116">
        <v>-3.9023045433201524E-07</v>
      </c>
      <c r="U68" s="116">
        <v>1.7388343520776712E-05</v>
      </c>
      <c r="V68" s="116">
        <v>-2.2910078692196685E-07</v>
      </c>
      <c r="W68" s="116">
        <v>-1.4101419895202275E-06</v>
      </c>
      <c r="X68" s="116">
        <v>67.5</v>
      </c>
    </row>
    <row r="69" spans="1:24" s="116" customFormat="1" ht="12.75">
      <c r="A69" s="116">
        <v>1977</v>
      </c>
      <c r="B69" s="116">
        <v>121.58000183105469</v>
      </c>
      <c r="C69" s="116">
        <v>137.77999877929688</v>
      </c>
      <c r="D69" s="116">
        <v>9.094290733337402</v>
      </c>
      <c r="E69" s="116">
        <v>9.797600746154785</v>
      </c>
      <c r="F69" s="116">
        <v>23.399174194031172</v>
      </c>
      <c r="G69" s="116" t="s">
        <v>58</v>
      </c>
      <c r="H69" s="116">
        <v>7.15517686916035</v>
      </c>
      <c r="I69" s="116">
        <v>61.23517870021504</v>
      </c>
      <c r="J69" s="116" t="s">
        <v>61</v>
      </c>
      <c r="K69" s="116">
        <v>0.5250344187686413</v>
      </c>
      <c r="L69" s="116">
        <v>-0.008832432916409887</v>
      </c>
      <c r="M69" s="116">
        <v>0.12401209566957902</v>
      </c>
      <c r="N69" s="116">
        <v>-0.003472066606310329</v>
      </c>
      <c r="O69" s="116">
        <v>0.021129433255939568</v>
      </c>
      <c r="P69" s="116">
        <v>-0.00025325879742418963</v>
      </c>
      <c r="Q69" s="116">
        <v>0.0025461303300568046</v>
      </c>
      <c r="R69" s="116">
        <v>-5.3343269265611355E-05</v>
      </c>
      <c r="S69" s="116">
        <v>0.0002800187367436496</v>
      </c>
      <c r="T69" s="116">
        <v>-3.704672211194592E-06</v>
      </c>
      <c r="U69" s="116">
        <v>5.448347325631052E-05</v>
      </c>
      <c r="V69" s="116">
        <v>-1.9699697623751627E-06</v>
      </c>
      <c r="W69" s="116">
        <v>1.751815983204935E-05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1980</v>
      </c>
      <c r="B71" s="116">
        <v>153.3</v>
      </c>
      <c r="C71" s="116">
        <v>154.3</v>
      </c>
      <c r="D71" s="116">
        <v>8.639927363222155</v>
      </c>
      <c r="E71" s="116">
        <v>9.447798000483644</v>
      </c>
      <c r="F71" s="116">
        <v>30.46390023643783</v>
      </c>
      <c r="G71" s="116" t="s">
        <v>59</v>
      </c>
      <c r="H71" s="116">
        <v>-1.7721702296962292</v>
      </c>
      <c r="I71" s="116">
        <v>84.02782977030378</v>
      </c>
      <c r="J71" s="116" t="s">
        <v>73</v>
      </c>
      <c r="K71" s="116">
        <v>0.47786869769912665</v>
      </c>
      <c r="M71" s="116" t="s">
        <v>68</v>
      </c>
      <c r="N71" s="116">
        <v>0.26653185833775345</v>
      </c>
      <c r="X71" s="116">
        <v>67.5</v>
      </c>
    </row>
    <row r="72" spans="1:24" s="116" customFormat="1" ht="12.75">
      <c r="A72" s="116">
        <v>1979</v>
      </c>
      <c r="B72" s="116">
        <v>164.4600067138672</v>
      </c>
      <c r="C72" s="116">
        <v>150.55999755859375</v>
      </c>
      <c r="D72" s="116">
        <v>9.792417526245117</v>
      </c>
      <c r="E72" s="116">
        <v>10.394363403320312</v>
      </c>
      <c r="F72" s="116">
        <v>37.06847547717204</v>
      </c>
      <c r="G72" s="116" t="s">
        <v>56</v>
      </c>
      <c r="H72" s="116">
        <v>-6.7061300071597145</v>
      </c>
      <c r="I72" s="116">
        <v>90.25387670670747</v>
      </c>
      <c r="J72" s="116" t="s">
        <v>62</v>
      </c>
      <c r="K72" s="116">
        <v>0.6397635018781341</v>
      </c>
      <c r="L72" s="116">
        <v>0.21078957898627668</v>
      </c>
      <c r="M72" s="116">
        <v>0.151455543830677</v>
      </c>
      <c r="N72" s="116">
        <v>0.022216100773979112</v>
      </c>
      <c r="O72" s="116">
        <v>0.025694088986415224</v>
      </c>
      <c r="P72" s="116">
        <v>0.006046812613273357</v>
      </c>
      <c r="Q72" s="116">
        <v>0.0031276076470203784</v>
      </c>
      <c r="R72" s="116">
        <v>0.00034197638883882265</v>
      </c>
      <c r="S72" s="116">
        <v>0.00033710207795564854</v>
      </c>
      <c r="T72" s="116">
        <v>8.896216920753955E-05</v>
      </c>
      <c r="U72" s="116">
        <v>6.841100976616838E-05</v>
      </c>
      <c r="V72" s="116">
        <v>1.2685063305911204E-05</v>
      </c>
      <c r="W72" s="116">
        <v>2.101842096797937E-05</v>
      </c>
      <c r="X72" s="116">
        <v>67.5</v>
      </c>
    </row>
    <row r="73" spans="1:24" s="116" customFormat="1" ht="12.75">
      <c r="A73" s="116">
        <v>1978</v>
      </c>
      <c r="B73" s="116">
        <v>170.05999755859375</v>
      </c>
      <c r="C73" s="116">
        <v>139.9600067138672</v>
      </c>
      <c r="D73" s="116">
        <v>9.69058609008789</v>
      </c>
      <c r="E73" s="116">
        <v>10.201414108276367</v>
      </c>
      <c r="F73" s="116">
        <v>39.049930588130294</v>
      </c>
      <c r="G73" s="116" t="s">
        <v>57</v>
      </c>
      <c r="H73" s="116">
        <v>-6.460021880261621</v>
      </c>
      <c r="I73" s="116">
        <v>96.09997567833213</v>
      </c>
      <c r="J73" s="116" t="s">
        <v>60</v>
      </c>
      <c r="K73" s="116">
        <v>0.18269131161579044</v>
      </c>
      <c r="L73" s="116">
        <v>-0.0011473102216079762</v>
      </c>
      <c r="M73" s="116">
        <v>-0.04159728784433434</v>
      </c>
      <c r="N73" s="116">
        <v>0.00022978873859995475</v>
      </c>
      <c r="O73" s="116">
        <v>0.007602410961600905</v>
      </c>
      <c r="P73" s="116">
        <v>-0.00013129462911108775</v>
      </c>
      <c r="Q73" s="116">
        <v>-0.0007797709929389833</v>
      </c>
      <c r="R73" s="116">
        <v>1.846752548510789E-05</v>
      </c>
      <c r="S73" s="116">
        <v>0.00012124780882292502</v>
      </c>
      <c r="T73" s="116">
        <v>-9.34887365010698E-06</v>
      </c>
      <c r="U73" s="116">
        <v>-1.1740358245126507E-05</v>
      </c>
      <c r="V73" s="116">
        <v>1.4591973609817613E-06</v>
      </c>
      <c r="W73" s="116">
        <v>8.205756928608962E-06</v>
      </c>
      <c r="X73" s="116">
        <v>67.5</v>
      </c>
    </row>
    <row r="74" spans="1:24" s="116" customFormat="1" ht="12.75">
      <c r="A74" s="116">
        <v>1977</v>
      </c>
      <c r="B74" s="116">
        <v>130.66000366210938</v>
      </c>
      <c r="C74" s="116">
        <v>139.86000061035156</v>
      </c>
      <c r="D74" s="116">
        <v>8.90096378326416</v>
      </c>
      <c r="E74" s="116">
        <v>9.7877197265625</v>
      </c>
      <c r="F74" s="116">
        <v>27.07196375867114</v>
      </c>
      <c r="G74" s="116" t="s">
        <v>58</v>
      </c>
      <c r="H74" s="116">
        <v>9.253186241388406</v>
      </c>
      <c r="I74" s="116">
        <v>72.41318990349778</v>
      </c>
      <c r="J74" s="116" t="s">
        <v>61</v>
      </c>
      <c r="K74" s="116">
        <v>0.6131241497408787</v>
      </c>
      <c r="L74" s="116">
        <v>-0.210786456605891</v>
      </c>
      <c r="M74" s="116">
        <v>0.14563120339076277</v>
      </c>
      <c r="N74" s="116">
        <v>0.022214912350383198</v>
      </c>
      <c r="O74" s="116">
        <v>0.02454362557595667</v>
      </c>
      <c r="P74" s="116">
        <v>-0.006045387043060878</v>
      </c>
      <c r="Q74" s="116">
        <v>0.003028842483898973</v>
      </c>
      <c r="R74" s="116">
        <v>0.0003414773799619801</v>
      </c>
      <c r="S74" s="116">
        <v>0.00031454217494265467</v>
      </c>
      <c r="T74" s="116">
        <v>-8.846957732229331E-05</v>
      </c>
      <c r="U74" s="116">
        <v>6.739606995591713E-05</v>
      </c>
      <c r="V74" s="116">
        <v>1.2600856087452104E-05</v>
      </c>
      <c r="W74" s="116">
        <v>1.9350441163337357E-05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1980</v>
      </c>
      <c r="B76" s="116">
        <v>161.24</v>
      </c>
      <c r="C76" s="116">
        <v>167.54</v>
      </c>
      <c r="D76" s="116">
        <v>8.741422441881483</v>
      </c>
      <c r="E76" s="116">
        <v>9.244424907186664</v>
      </c>
      <c r="F76" s="116">
        <v>32.00250410956471</v>
      </c>
      <c r="G76" s="116" t="s">
        <v>59</v>
      </c>
      <c r="H76" s="116">
        <v>-6.464115423863291</v>
      </c>
      <c r="I76" s="116">
        <v>87.27588457613672</v>
      </c>
      <c r="J76" s="116" t="s">
        <v>73</v>
      </c>
      <c r="K76" s="116">
        <v>0.5894359086867352</v>
      </c>
      <c r="M76" s="116" t="s">
        <v>68</v>
      </c>
      <c r="N76" s="116">
        <v>0.36925774527808425</v>
      </c>
      <c r="X76" s="116">
        <v>67.5</v>
      </c>
    </row>
    <row r="77" spans="1:24" s="116" customFormat="1" ht="12.75">
      <c r="A77" s="116">
        <v>1979</v>
      </c>
      <c r="B77" s="116">
        <v>178.1999969482422</v>
      </c>
      <c r="C77" s="116">
        <v>147</v>
      </c>
      <c r="D77" s="116">
        <v>9.300223350524902</v>
      </c>
      <c r="E77" s="116">
        <v>10.128497123718262</v>
      </c>
      <c r="F77" s="116">
        <v>40.963561958786386</v>
      </c>
      <c r="G77" s="116" t="s">
        <v>56</v>
      </c>
      <c r="H77" s="116">
        <v>-5.623496111191429</v>
      </c>
      <c r="I77" s="116">
        <v>105.07650083705076</v>
      </c>
      <c r="J77" s="116" t="s">
        <v>62</v>
      </c>
      <c r="K77" s="116">
        <v>0.6449929818138979</v>
      </c>
      <c r="L77" s="116">
        <v>0.3848847738307333</v>
      </c>
      <c r="M77" s="116">
        <v>0.15269340291797587</v>
      </c>
      <c r="N77" s="116">
        <v>0.03413364245391975</v>
      </c>
      <c r="O77" s="116">
        <v>0.025904081986588272</v>
      </c>
      <c r="P77" s="116">
        <v>0.011041040384476827</v>
      </c>
      <c r="Q77" s="116">
        <v>0.00315318191737341</v>
      </c>
      <c r="R77" s="116">
        <v>0.0005254137837224146</v>
      </c>
      <c r="S77" s="116">
        <v>0.0003398520376336163</v>
      </c>
      <c r="T77" s="116">
        <v>0.00016245231811452032</v>
      </c>
      <c r="U77" s="116">
        <v>6.897608474061428E-05</v>
      </c>
      <c r="V77" s="116">
        <v>1.949237640931351E-05</v>
      </c>
      <c r="W77" s="116">
        <v>2.1188913852139165E-05</v>
      </c>
      <c r="X77" s="116">
        <v>67.5</v>
      </c>
    </row>
    <row r="78" spans="1:24" s="116" customFormat="1" ht="12.75">
      <c r="A78" s="116">
        <v>1978</v>
      </c>
      <c r="B78" s="116">
        <v>170.4199981689453</v>
      </c>
      <c r="C78" s="116">
        <v>146.82000732421875</v>
      </c>
      <c r="D78" s="116">
        <v>9.293583869934082</v>
      </c>
      <c r="E78" s="116">
        <v>9.649402618408203</v>
      </c>
      <c r="F78" s="116">
        <v>37.08936804839225</v>
      </c>
      <c r="G78" s="116" t="s">
        <v>57</v>
      </c>
      <c r="H78" s="116">
        <v>-7.744354513727515</v>
      </c>
      <c r="I78" s="116">
        <v>95.1756436552178</v>
      </c>
      <c r="J78" s="116" t="s">
        <v>60</v>
      </c>
      <c r="K78" s="116">
        <v>0.051742327427090465</v>
      </c>
      <c r="L78" s="116">
        <v>-0.0020947138011019194</v>
      </c>
      <c r="M78" s="116">
        <v>-0.010518811613983771</v>
      </c>
      <c r="N78" s="116">
        <v>0.0003530373166579273</v>
      </c>
      <c r="O78" s="116">
        <v>0.002356530334992938</v>
      </c>
      <c r="P78" s="116">
        <v>-0.00023966083355329455</v>
      </c>
      <c r="Q78" s="116">
        <v>-0.0001345972024273447</v>
      </c>
      <c r="R78" s="116">
        <v>2.8368352716982293E-05</v>
      </c>
      <c r="S78" s="116">
        <v>5.36842448042237E-05</v>
      </c>
      <c r="T78" s="116">
        <v>-1.7063835604693155E-05</v>
      </c>
      <c r="U78" s="116">
        <v>2.541077605691146E-06</v>
      </c>
      <c r="V78" s="116">
        <v>2.238982052466169E-06</v>
      </c>
      <c r="W78" s="116">
        <v>4.0374323093539385E-06</v>
      </c>
      <c r="X78" s="116">
        <v>67.5</v>
      </c>
    </row>
    <row r="79" spans="1:24" s="116" customFormat="1" ht="12.75">
      <c r="A79" s="116">
        <v>1977</v>
      </c>
      <c r="B79" s="116">
        <v>126.45999908447266</v>
      </c>
      <c r="C79" s="116">
        <v>139.86000061035156</v>
      </c>
      <c r="D79" s="116">
        <v>9.388741493225098</v>
      </c>
      <c r="E79" s="116">
        <v>9.670024871826172</v>
      </c>
      <c r="F79" s="116">
        <v>27.63128682819129</v>
      </c>
      <c r="G79" s="116" t="s">
        <v>58</v>
      </c>
      <c r="H79" s="116">
        <v>11.097086042382642</v>
      </c>
      <c r="I79" s="116">
        <v>70.0570851268553</v>
      </c>
      <c r="J79" s="116" t="s">
        <v>61</v>
      </c>
      <c r="K79" s="116">
        <v>0.6429142074504273</v>
      </c>
      <c r="L79" s="116">
        <v>-0.38487907360731655</v>
      </c>
      <c r="M79" s="116">
        <v>0.15233065974025337</v>
      </c>
      <c r="N79" s="116">
        <v>0.03413181670853574</v>
      </c>
      <c r="O79" s="116">
        <v>0.025796670877230362</v>
      </c>
      <c r="P79" s="116">
        <v>-0.01103843899546076</v>
      </c>
      <c r="Q79" s="116">
        <v>0.0031503078892624746</v>
      </c>
      <c r="R79" s="116">
        <v>0.0005246473870035275</v>
      </c>
      <c r="S79" s="116">
        <v>0.0003355851744989953</v>
      </c>
      <c r="T79" s="116">
        <v>-0.0001615536479787359</v>
      </c>
      <c r="U79" s="116">
        <v>6.892926222400945E-05</v>
      </c>
      <c r="V79" s="116">
        <v>1.936335966332021E-05</v>
      </c>
      <c r="W79" s="116">
        <v>2.0800702165570273E-05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1980</v>
      </c>
      <c r="B81" s="116">
        <v>157.98</v>
      </c>
      <c r="C81" s="116">
        <v>171.18</v>
      </c>
      <c r="D81" s="116">
        <v>9.045402277630458</v>
      </c>
      <c r="E81" s="116">
        <v>9.327949910377592</v>
      </c>
      <c r="F81" s="116">
        <v>30.55497925126515</v>
      </c>
      <c r="G81" s="116" t="s">
        <v>59</v>
      </c>
      <c r="H81" s="116">
        <v>-9.96308632611094</v>
      </c>
      <c r="I81" s="116">
        <v>80.51691367388905</v>
      </c>
      <c r="J81" s="116" t="s">
        <v>73</v>
      </c>
      <c r="K81" s="116">
        <v>0.7534854694122588</v>
      </c>
      <c r="M81" s="116" t="s">
        <v>68</v>
      </c>
      <c r="N81" s="116">
        <v>0.48341192041313047</v>
      </c>
      <c r="X81" s="116">
        <v>67.5</v>
      </c>
    </row>
    <row r="82" spans="1:24" s="116" customFormat="1" ht="12.75">
      <c r="A82" s="116">
        <v>1979</v>
      </c>
      <c r="B82" s="116">
        <v>176.3000030517578</v>
      </c>
      <c r="C82" s="116">
        <v>155.10000610351562</v>
      </c>
      <c r="D82" s="116">
        <v>9.336450576782227</v>
      </c>
      <c r="E82" s="116">
        <v>10.154263496398926</v>
      </c>
      <c r="F82" s="116">
        <v>41.567315879661955</v>
      </c>
      <c r="G82" s="116" t="s">
        <v>56</v>
      </c>
      <c r="H82" s="116">
        <v>-2.5969856244636276</v>
      </c>
      <c r="I82" s="116">
        <v>106.20301742729418</v>
      </c>
      <c r="J82" s="116" t="s">
        <v>62</v>
      </c>
      <c r="K82" s="116">
        <v>0.7097820031164912</v>
      </c>
      <c r="L82" s="116">
        <v>0.46951705380411735</v>
      </c>
      <c r="M82" s="116">
        <v>0.1680309668967786</v>
      </c>
      <c r="N82" s="116">
        <v>0.002840838143293367</v>
      </c>
      <c r="O82" s="116">
        <v>0.02850612690275039</v>
      </c>
      <c r="P82" s="116">
        <v>0.01346888465114641</v>
      </c>
      <c r="Q82" s="116">
        <v>0.0034698645571917615</v>
      </c>
      <c r="R82" s="116">
        <v>4.373854859724097E-05</v>
      </c>
      <c r="S82" s="116">
        <v>0.00037399023946554325</v>
      </c>
      <c r="T82" s="116">
        <v>0.00019818964737942045</v>
      </c>
      <c r="U82" s="116">
        <v>7.590483097985299E-05</v>
      </c>
      <c r="V82" s="116">
        <v>1.619941705998832E-06</v>
      </c>
      <c r="W82" s="116">
        <v>2.3320126761336366E-05</v>
      </c>
      <c r="X82" s="116">
        <v>67.5</v>
      </c>
    </row>
    <row r="83" spans="1:24" s="116" customFormat="1" ht="12.75">
      <c r="A83" s="116">
        <v>1978</v>
      </c>
      <c r="B83" s="116">
        <v>170.17999267578125</v>
      </c>
      <c r="C83" s="116">
        <v>151.17999267578125</v>
      </c>
      <c r="D83" s="116">
        <v>9.12012767791748</v>
      </c>
      <c r="E83" s="116">
        <v>9.728629112243652</v>
      </c>
      <c r="F83" s="116">
        <v>38.34745435669396</v>
      </c>
      <c r="G83" s="116" t="s">
        <v>57</v>
      </c>
      <c r="H83" s="116">
        <v>-2.405410339212409</v>
      </c>
      <c r="I83" s="116">
        <v>100.27458233656884</v>
      </c>
      <c r="J83" s="116" t="s">
        <v>60</v>
      </c>
      <c r="K83" s="116">
        <v>-0.2881625840559177</v>
      </c>
      <c r="L83" s="116">
        <v>-0.002554924919279997</v>
      </c>
      <c r="M83" s="116">
        <v>0.06995937734611489</v>
      </c>
      <c r="N83" s="116">
        <v>2.9311535076772753E-05</v>
      </c>
      <c r="O83" s="116">
        <v>-0.011291337175570933</v>
      </c>
      <c r="P83" s="116">
        <v>-0.00029228328980912625</v>
      </c>
      <c r="Q83" s="116">
        <v>0.0015269432370518573</v>
      </c>
      <c r="R83" s="116">
        <v>2.336922774277129E-06</v>
      </c>
      <c r="S83" s="116">
        <v>-0.00012462424947273936</v>
      </c>
      <c r="T83" s="116">
        <v>-2.080952792676811E-05</v>
      </c>
      <c r="U83" s="116">
        <v>3.870396218542609E-05</v>
      </c>
      <c r="V83" s="116">
        <v>1.8185183134934402E-07</v>
      </c>
      <c r="W83" s="116">
        <v>-7.038451755549587E-06</v>
      </c>
      <c r="X83" s="116">
        <v>67.5</v>
      </c>
    </row>
    <row r="84" spans="1:24" s="116" customFormat="1" ht="12.75">
      <c r="A84" s="116">
        <v>1977</v>
      </c>
      <c r="B84" s="116">
        <v>128.86000061035156</v>
      </c>
      <c r="C84" s="116">
        <v>135.16000366210938</v>
      </c>
      <c r="D84" s="116">
        <v>8.927937507629395</v>
      </c>
      <c r="E84" s="116">
        <v>9.373636245727539</v>
      </c>
      <c r="F84" s="116">
        <v>28.35057778053501</v>
      </c>
      <c r="G84" s="116" t="s">
        <v>58</v>
      </c>
      <c r="H84" s="116">
        <v>14.238449264643762</v>
      </c>
      <c r="I84" s="116">
        <v>75.59844987499532</v>
      </c>
      <c r="J84" s="116" t="s">
        <v>61</v>
      </c>
      <c r="K84" s="116">
        <v>0.6486546208100847</v>
      </c>
      <c r="L84" s="116">
        <v>-0.46951010231043516</v>
      </c>
      <c r="M84" s="116">
        <v>0.1527746423907129</v>
      </c>
      <c r="N84" s="116">
        <v>0.0028406869222605204</v>
      </c>
      <c r="O84" s="116">
        <v>0.026174510039029947</v>
      </c>
      <c r="P84" s="116">
        <v>-0.013465712911850813</v>
      </c>
      <c r="Q84" s="116">
        <v>0.0031158312528243846</v>
      </c>
      <c r="R84" s="116">
        <v>4.367607383156452E-05</v>
      </c>
      <c r="S84" s="116">
        <v>0.0003526152232375267</v>
      </c>
      <c r="T84" s="116">
        <v>-0.00019709413962836156</v>
      </c>
      <c r="U84" s="116">
        <v>6.529583966248658E-05</v>
      </c>
      <c r="V84" s="116">
        <v>1.6097021594907848E-06</v>
      </c>
      <c r="W84" s="116">
        <v>2.2232600141449885E-05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23.399174194031172</v>
      </c>
      <c r="G85" s="117"/>
      <c r="H85" s="117"/>
      <c r="I85" s="118"/>
      <c r="J85" s="118" t="s">
        <v>159</v>
      </c>
      <c r="K85" s="117">
        <f>AVERAGE(K83,K78,K73,K68,K63,K58)</f>
        <v>0.04124286263801034</v>
      </c>
      <c r="L85" s="117">
        <f>AVERAGE(L83,L78,L73,L68,L63,L58)</f>
        <v>-0.0013372333570058816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41.567315879661955</v>
      </c>
      <c r="G86" s="117"/>
      <c r="H86" s="117"/>
      <c r="I86" s="118"/>
      <c r="J86" s="118" t="s">
        <v>160</v>
      </c>
      <c r="K86" s="117">
        <f>AVERAGE(K84,K79,K74,K69,K64,K59)</f>
        <v>0.5434385696280891</v>
      </c>
      <c r="L86" s="117">
        <f>AVERAGE(L84,L79,L74,L69,L64,L59)</f>
        <v>-0.24571871968677794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0.02577678914875646</v>
      </c>
      <c r="L87" s="117">
        <f>ABS(L85/$H$33)</f>
        <v>0.0037145371027941156</v>
      </c>
      <c r="M87" s="118" t="s">
        <v>111</v>
      </c>
      <c r="N87" s="117">
        <f>K87+L87+L88+K88</f>
        <v>0.491837440617201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0.3087719145614143</v>
      </c>
      <c r="L88" s="117">
        <f>ABS(L86/$H$34)</f>
        <v>0.1535741998042362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1980</v>
      </c>
      <c r="B91" s="101">
        <v>141.14</v>
      </c>
      <c r="C91" s="101">
        <v>154.34</v>
      </c>
      <c r="D91" s="101">
        <v>8.850302436791472</v>
      </c>
      <c r="E91" s="101">
        <v>9.249827685408256</v>
      </c>
      <c r="F91" s="101">
        <v>28.873952899139297</v>
      </c>
      <c r="G91" s="101" t="s">
        <v>59</v>
      </c>
      <c r="H91" s="101">
        <v>4.069516863396373</v>
      </c>
      <c r="I91" s="101">
        <v>77.70951686339636</v>
      </c>
      <c r="J91" s="101" t="s">
        <v>73</v>
      </c>
      <c r="K91" s="101">
        <v>0.485408054402434</v>
      </c>
      <c r="M91" s="101" t="s">
        <v>68</v>
      </c>
      <c r="N91" s="101">
        <v>0.3652707019642863</v>
      </c>
      <c r="X91" s="101">
        <v>67.5</v>
      </c>
    </row>
    <row r="92" spans="1:24" s="101" customFormat="1" ht="12.75" hidden="1">
      <c r="A92" s="101">
        <v>1979</v>
      </c>
      <c r="B92" s="101">
        <v>149.25999450683594</v>
      </c>
      <c r="C92" s="101">
        <v>139.86000061035156</v>
      </c>
      <c r="D92" s="101">
        <v>10.003580093383789</v>
      </c>
      <c r="E92" s="101">
        <v>10.548864364624023</v>
      </c>
      <c r="F92" s="101">
        <v>34.00296852690581</v>
      </c>
      <c r="G92" s="101" t="s">
        <v>56</v>
      </c>
      <c r="H92" s="101">
        <v>-0.7692327882918022</v>
      </c>
      <c r="I92" s="101">
        <v>80.99076171854414</v>
      </c>
      <c r="J92" s="101" t="s">
        <v>62</v>
      </c>
      <c r="K92" s="101">
        <v>0.45435899064232194</v>
      </c>
      <c r="L92" s="101">
        <v>0.5158355058941908</v>
      </c>
      <c r="M92" s="101">
        <v>0.10756365213237432</v>
      </c>
      <c r="N92" s="101">
        <v>0.027433173084686204</v>
      </c>
      <c r="O92" s="101">
        <v>0.018247857596164055</v>
      </c>
      <c r="P92" s="101">
        <v>0.014797656963847376</v>
      </c>
      <c r="Q92" s="101">
        <v>0.0022212268262900067</v>
      </c>
      <c r="R92" s="101">
        <v>0.00042224831712222243</v>
      </c>
      <c r="S92" s="101">
        <v>0.00023938578222302992</v>
      </c>
      <c r="T92" s="101">
        <v>0.00021772524544696144</v>
      </c>
      <c r="U92" s="101">
        <v>4.857787919396134E-05</v>
      </c>
      <c r="V92" s="101">
        <v>1.566061216777488E-05</v>
      </c>
      <c r="W92" s="101">
        <v>1.4920951312693293E-05</v>
      </c>
      <c r="X92" s="101">
        <v>67.5</v>
      </c>
    </row>
    <row r="93" spans="1:24" s="101" customFormat="1" ht="12.75" hidden="1">
      <c r="A93" s="101">
        <v>1977</v>
      </c>
      <c r="B93" s="101">
        <v>122.44000244140625</v>
      </c>
      <c r="C93" s="101">
        <v>138.0399932861328</v>
      </c>
      <c r="D93" s="101">
        <v>9.318120956420898</v>
      </c>
      <c r="E93" s="101">
        <v>9.58806324005127</v>
      </c>
      <c r="F93" s="101">
        <v>26.454310477714483</v>
      </c>
      <c r="G93" s="101" t="s">
        <v>57</v>
      </c>
      <c r="H93" s="101">
        <v>12.629868380772905</v>
      </c>
      <c r="I93" s="101">
        <v>67.56987082217915</v>
      </c>
      <c r="J93" s="101" t="s">
        <v>60</v>
      </c>
      <c r="K93" s="101">
        <v>-0.3304648889975732</v>
      </c>
      <c r="L93" s="101">
        <v>0.0028069758604194316</v>
      </c>
      <c r="M93" s="101">
        <v>0.07738917478275953</v>
      </c>
      <c r="N93" s="101">
        <v>-0.00028395974208225537</v>
      </c>
      <c r="O93" s="101">
        <v>-0.013406468874663046</v>
      </c>
      <c r="P93" s="101">
        <v>0.00032120139726271715</v>
      </c>
      <c r="Q93" s="101">
        <v>0.0015570559283913698</v>
      </c>
      <c r="R93" s="101">
        <v>-2.281621631265775E-05</v>
      </c>
      <c r="S93" s="101">
        <v>-0.00018643625588241452</v>
      </c>
      <c r="T93" s="101">
        <v>2.287487606892172E-05</v>
      </c>
      <c r="U93" s="101">
        <v>3.1184343945753766E-05</v>
      </c>
      <c r="V93" s="101">
        <v>-1.802769758791496E-06</v>
      </c>
      <c r="W93" s="101">
        <v>-1.1924548027948979E-05</v>
      </c>
      <c r="X93" s="101">
        <v>67.5</v>
      </c>
    </row>
    <row r="94" spans="1:24" s="101" customFormat="1" ht="12.75" hidden="1">
      <c r="A94" s="101">
        <v>1978</v>
      </c>
      <c r="B94" s="101">
        <v>156.39999389648438</v>
      </c>
      <c r="C94" s="101">
        <v>141.39999389648438</v>
      </c>
      <c r="D94" s="101">
        <v>9.530657768249512</v>
      </c>
      <c r="E94" s="101">
        <v>9.848998069763184</v>
      </c>
      <c r="F94" s="101">
        <v>31.985618862886533</v>
      </c>
      <c r="G94" s="101" t="s">
        <v>58</v>
      </c>
      <c r="H94" s="101">
        <v>-8.909918440194048</v>
      </c>
      <c r="I94" s="101">
        <v>79.99007545629033</v>
      </c>
      <c r="J94" s="101" t="s">
        <v>61</v>
      </c>
      <c r="K94" s="101">
        <v>-0.3118253509856619</v>
      </c>
      <c r="L94" s="101">
        <v>0.5158278686031172</v>
      </c>
      <c r="M94" s="101">
        <v>-0.07470511954677492</v>
      </c>
      <c r="N94" s="101">
        <v>-0.02743170341701784</v>
      </c>
      <c r="O94" s="101">
        <v>-0.012379454719920954</v>
      </c>
      <c r="P94" s="101">
        <v>0.014794170516865662</v>
      </c>
      <c r="Q94" s="101">
        <v>-0.0015841166149282273</v>
      </c>
      <c r="R94" s="101">
        <v>-0.0004216314286029007</v>
      </c>
      <c r="S94" s="101">
        <v>-0.00015015683541910028</v>
      </c>
      <c r="T94" s="101">
        <v>0.00021652025898232036</v>
      </c>
      <c r="U94" s="101">
        <v>-3.72471078025668E-05</v>
      </c>
      <c r="V94" s="101">
        <v>-1.5556503291750542E-05</v>
      </c>
      <c r="W94" s="101">
        <v>-8.968831719064742E-06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1980</v>
      </c>
      <c r="B96" s="101">
        <v>146.32</v>
      </c>
      <c r="C96" s="101">
        <v>155.12</v>
      </c>
      <c r="D96" s="101">
        <v>8.903057103114419</v>
      </c>
      <c r="E96" s="101">
        <v>9.220207725646967</v>
      </c>
      <c r="F96" s="101">
        <v>29.682539072023044</v>
      </c>
      <c r="G96" s="101" t="s">
        <v>59</v>
      </c>
      <c r="H96" s="101">
        <v>0.6096050305016121</v>
      </c>
      <c r="I96" s="101">
        <v>79.4296050305016</v>
      </c>
      <c r="J96" s="101" t="s">
        <v>73</v>
      </c>
      <c r="K96" s="101">
        <v>0.3565256603952416</v>
      </c>
      <c r="M96" s="101" t="s">
        <v>68</v>
      </c>
      <c r="N96" s="101">
        <v>0.2772829296249764</v>
      </c>
      <c r="X96" s="101">
        <v>67.5</v>
      </c>
    </row>
    <row r="97" spans="1:24" s="101" customFormat="1" ht="12.75" hidden="1">
      <c r="A97" s="101">
        <v>1979</v>
      </c>
      <c r="B97" s="101">
        <v>156.67999267578125</v>
      </c>
      <c r="C97" s="101">
        <v>141.5800018310547</v>
      </c>
      <c r="D97" s="101">
        <v>10.058822631835938</v>
      </c>
      <c r="E97" s="101">
        <v>10.400243759155273</v>
      </c>
      <c r="F97" s="101">
        <v>35.68538747917055</v>
      </c>
      <c r="G97" s="101" t="s">
        <v>56</v>
      </c>
      <c r="H97" s="101">
        <v>-4.622403570998856</v>
      </c>
      <c r="I97" s="101">
        <v>84.5575891047824</v>
      </c>
      <c r="J97" s="101" t="s">
        <v>62</v>
      </c>
      <c r="K97" s="101">
        <v>0.3632745918024151</v>
      </c>
      <c r="L97" s="101">
        <v>0.4648125784797999</v>
      </c>
      <c r="M97" s="101">
        <v>0.08600049980810477</v>
      </c>
      <c r="N97" s="101">
        <v>0.0267647866715832</v>
      </c>
      <c r="O97" s="101">
        <v>0.01458978714494384</v>
      </c>
      <c r="P97" s="101">
        <v>0.013334015503126798</v>
      </c>
      <c r="Q97" s="101">
        <v>0.0017759069930037453</v>
      </c>
      <c r="R97" s="101">
        <v>0.0004120005119653435</v>
      </c>
      <c r="S97" s="101">
        <v>0.00019140058894026888</v>
      </c>
      <c r="T97" s="101">
        <v>0.00019619578692991847</v>
      </c>
      <c r="U97" s="101">
        <v>3.883765581453271E-05</v>
      </c>
      <c r="V97" s="101">
        <v>1.529787714923593E-05</v>
      </c>
      <c r="W97" s="101">
        <v>1.1931810482320805E-05</v>
      </c>
      <c r="X97" s="101">
        <v>67.5</v>
      </c>
    </row>
    <row r="98" spans="1:24" s="101" customFormat="1" ht="12.75" hidden="1">
      <c r="A98" s="101">
        <v>1977</v>
      </c>
      <c r="B98" s="101">
        <v>133.97999572753906</v>
      </c>
      <c r="C98" s="101">
        <v>140.67999267578125</v>
      </c>
      <c r="D98" s="101">
        <v>9.263801574707031</v>
      </c>
      <c r="E98" s="101">
        <v>9.351401329040527</v>
      </c>
      <c r="F98" s="101">
        <v>28.917505818419965</v>
      </c>
      <c r="G98" s="101" t="s">
        <v>57</v>
      </c>
      <c r="H98" s="101">
        <v>7.850511518491558</v>
      </c>
      <c r="I98" s="101">
        <v>74.33050724603062</v>
      </c>
      <c r="J98" s="101" t="s">
        <v>60</v>
      </c>
      <c r="K98" s="101">
        <v>-0.279406074222221</v>
      </c>
      <c r="L98" s="101">
        <v>0.002528769850410343</v>
      </c>
      <c r="M98" s="101">
        <v>0.06551664454834533</v>
      </c>
      <c r="N98" s="101">
        <v>0.0002765571828595341</v>
      </c>
      <c r="O98" s="101">
        <v>-0.011321450634305659</v>
      </c>
      <c r="P98" s="101">
        <v>0.0002894036461862827</v>
      </c>
      <c r="Q98" s="101">
        <v>0.0013222578904490906</v>
      </c>
      <c r="R98" s="101">
        <v>2.2242373434910404E-05</v>
      </c>
      <c r="S98" s="101">
        <v>-0.00015634060782462642</v>
      </c>
      <c r="T98" s="101">
        <v>2.0613360479017473E-05</v>
      </c>
      <c r="U98" s="101">
        <v>2.6763190146164142E-05</v>
      </c>
      <c r="V98" s="101">
        <v>1.7529586008759733E-06</v>
      </c>
      <c r="W98" s="101">
        <v>-9.96861707959021E-06</v>
      </c>
      <c r="X98" s="101">
        <v>67.5</v>
      </c>
    </row>
    <row r="99" spans="1:24" s="101" customFormat="1" ht="12.75" hidden="1">
      <c r="A99" s="101">
        <v>1978</v>
      </c>
      <c r="B99" s="101">
        <v>158.86000061035156</v>
      </c>
      <c r="C99" s="101">
        <v>138.05999755859375</v>
      </c>
      <c r="D99" s="101">
        <v>9.72901725769043</v>
      </c>
      <c r="E99" s="101">
        <v>10.106035232543945</v>
      </c>
      <c r="F99" s="101">
        <v>32.92676971949274</v>
      </c>
      <c r="G99" s="101" t="s">
        <v>58</v>
      </c>
      <c r="H99" s="101">
        <v>-10.686816537677302</v>
      </c>
      <c r="I99" s="101">
        <v>80.67318407267426</v>
      </c>
      <c r="J99" s="101" t="s">
        <v>61</v>
      </c>
      <c r="K99" s="101">
        <v>-0.2321651884691976</v>
      </c>
      <c r="L99" s="101">
        <v>0.46480569965963603</v>
      </c>
      <c r="M99" s="101">
        <v>-0.0557104591111005</v>
      </c>
      <c r="N99" s="101">
        <v>0.026763357818105835</v>
      </c>
      <c r="O99" s="101">
        <v>-0.009202534676367622</v>
      </c>
      <c r="P99" s="101">
        <v>0.013330874501217086</v>
      </c>
      <c r="Q99" s="101">
        <v>-0.001185529299066339</v>
      </c>
      <c r="R99" s="101">
        <v>0.0004113996824059143</v>
      </c>
      <c r="S99" s="101">
        <v>-0.00011041648333336897</v>
      </c>
      <c r="T99" s="101">
        <v>0.00019510990794629587</v>
      </c>
      <c r="U99" s="101">
        <v>-2.8144185231915473E-05</v>
      </c>
      <c r="V99" s="101">
        <v>1.5197110956255133E-05</v>
      </c>
      <c r="W99" s="101">
        <v>-6.5570401025556494E-06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1980</v>
      </c>
      <c r="B101" s="101">
        <v>147.76</v>
      </c>
      <c r="C101" s="101">
        <v>160.36</v>
      </c>
      <c r="D101" s="101">
        <v>8.872337640890484</v>
      </c>
      <c r="E101" s="101">
        <v>9.349498882560415</v>
      </c>
      <c r="F101" s="101">
        <v>28.222434996876917</v>
      </c>
      <c r="G101" s="101" t="s">
        <v>59</v>
      </c>
      <c r="H101" s="101">
        <v>-4.4715223667590465</v>
      </c>
      <c r="I101" s="101">
        <v>75.78847763324094</v>
      </c>
      <c r="J101" s="101" t="s">
        <v>73</v>
      </c>
      <c r="K101" s="101">
        <v>0.982121397807997</v>
      </c>
      <c r="M101" s="101" t="s">
        <v>68</v>
      </c>
      <c r="N101" s="101">
        <v>0.6106044270935955</v>
      </c>
      <c r="X101" s="101">
        <v>67.5</v>
      </c>
    </row>
    <row r="102" spans="1:24" s="101" customFormat="1" ht="12.75" hidden="1">
      <c r="A102" s="101">
        <v>1979</v>
      </c>
      <c r="B102" s="101">
        <v>170.25999450683594</v>
      </c>
      <c r="C102" s="101">
        <v>146.75999450683594</v>
      </c>
      <c r="D102" s="101">
        <v>9.651652336120605</v>
      </c>
      <c r="E102" s="101">
        <v>10.478734970092773</v>
      </c>
      <c r="F102" s="101">
        <v>38.96352321303454</v>
      </c>
      <c r="G102" s="101" t="s">
        <v>56</v>
      </c>
      <c r="H102" s="101">
        <v>-6.485056338068603</v>
      </c>
      <c r="I102" s="101">
        <v>96.27493816876733</v>
      </c>
      <c r="J102" s="101" t="s">
        <v>62</v>
      </c>
      <c r="K102" s="101">
        <v>0.8366021109925432</v>
      </c>
      <c r="L102" s="101">
        <v>0.49157382400509475</v>
      </c>
      <c r="M102" s="101">
        <v>0.1980542479054414</v>
      </c>
      <c r="N102" s="101">
        <v>0.0017991185045468224</v>
      </c>
      <c r="O102" s="101">
        <v>0.03359950641498431</v>
      </c>
      <c r="P102" s="101">
        <v>0.014101739385490612</v>
      </c>
      <c r="Q102" s="101">
        <v>0.004089809869676496</v>
      </c>
      <c r="R102" s="101">
        <v>2.7647997898596273E-05</v>
      </c>
      <c r="S102" s="101">
        <v>0.0004408034720856217</v>
      </c>
      <c r="T102" s="101">
        <v>0.00020747642634139595</v>
      </c>
      <c r="U102" s="101">
        <v>8.94340987669458E-05</v>
      </c>
      <c r="V102" s="101">
        <v>1.0123917104049055E-06</v>
      </c>
      <c r="W102" s="101">
        <v>2.7480568818959827E-05</v>
      </c>
      <c r="X102" s="101">
        <v>67.5</v>
      </c>
    </row>
    <row r="103" spans="1:24" s="101" customFormat="1" ht="12.75" hidden="1">
      <c r="A103" s="101">
        <v>1977</v>
      </c>
      <c r="B103" s="101">
        <v>121.58000183105469</v>
      </c>
      <c r="C103" s="101">
        <v>137.77999877929688</v>
      </c>
      <c r="D103" s="101">
        <v>9.094290733337402</v>
      </c>
      <c r="E103" s="101">
        <v>9.797600746154785</v>
      </c>
      <c r="F103" s="101">
        <v>27.264493253119717</v>
      </c>
      <c r="G103" s="101" t="s">
        <v>57</v>
      </c>
      <c r="H103" s="101">
        <v>17.27064083185917</v>
      </c>
      <c r="I103" s="101">
        <v>71.35064266291386</v>
      </c>
      <c r="J103" s="101" t="s">
        <v>60</v>
      </c>
      <c r="K103" s="101">
        <v>-0.8361486970499482</v>
      </c>
      <c r="L103" s="101">
        <v>0.0026744906269082435</v>
      </c>
      <c r="M103" s="101">
        <v>0.19800824016369906</v>
      </c>
      <c r="N103" s="101">
        <v>-1.911807647588851E-05</v>
      </c>
      <c r="O103" s="101">
        <v>-0.03356740320154513</v>
      </c>
      <c r="P103" s="101">
        <v>0.0003061436247433686</v>
      </c>
      <c r="Q103" s="101">
        <v>0.004089764773775648</v>
      </c>
      <c r="R103" s="101">
        <v>-1.534554772578602E-06</v>
      </c>
      <c r="S103" s="101">
        <v>-0.00043807449093508343</v>
      </c>
      <c r="T103" s="101">
        <v>2.1810359379159115E-05</v>
      </c>
      <c r="U103" s="101">
        <v>8.911789999741228E-05</v>
      </c>
      <c r="V103" s="101">
        <v>-1.277266823346391E-07</v>
      </c>
      <c r="W103" s="101">
        <v>-2.71934733405984E-05</v>
      </c>
      <c r="X103" s="101">
        <v>67.5</v>
      </c>
    </row>
    <row r="104" spans="1:24" s="101" customFormat="1" ht="12.75" hidden="1">
      <c r="A104" s="101">
        <v>1978</v>
      </c>
      <c r="B104" s="101">
        <v>152.4600067138672</v>
      </c>
      <c r="C104" s="101">
        <v>131.05999755859375</v>
      </c>
      <c r="D104" s="101">
        <v>9.435229301452637</v>
      </c>
      <c r="E104" s="101">
        <v>9.877034187316895</v>
      </c>
      <c r="F104" s="101">
        <v>31.320702403258363</v>
      </c>
      <c r="G104" s="101" t="s">
        <v>58</v>
      </c>
      <c r="H104" s="101">
        <v>-5.853636094117377</v>
      </c>
      <c r="I104" s="101">
        <v>79.10637061974981</v>
      </c>
      <c r="J104" s="101" t="s">
        <v>61</v>
      </c>
      <c r="K104" s="101">
        <v>0.027539944423574186</v>
      </c>
      <c r="L104" s="101">
        <v>0.4915665484416921</v>
      </c>
      <c r="M104" s="101">
        <v>0.004268716512597053</v>
      </c>
      <c r="N104" s="101">
        <v>-0.0017990169239211335</v>
      </c>
      <c r="O104" s="101">
        <v>0.0014684255634758554</v>
      </c>
      <c r="P104" s="101">
        <v>0.014098415860561288</v>
      </c>
      <c r="Q104" s="101">
        <v>-1.9205865955607937E-05</v>
      </c>
      <c r="R104" s="101">
        <v>-2.760537863262774E-05</v>
      </c>
      <c r="S104" s="101">
        <v>4.8973884823515537E-05</v>
      </c>
      <c r="T104" s="101">
        <v>0.00020632686618845503</v>
      </c>
      <c r="U104" s="101">
        <v>-7.513848701367396E-06</v>
      </c>
      <c r="V104" s="101">
        <v>-1.0043021805793097E-06</v>
      </c>
      <c r="W104" s="101">
        <v>3.961902357170264E-06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1980</v>
      </c>
      <c r="B106" s="101">
        <v>153.3</v>
      </c>
      <c r="C106" s="101">
        <v>154.3</v>
      </c>
      <c r="D106" s="101">
        <v>8.639927363222155</v>
      </c>
      <c r="E106" s="101">
        <v>9.447798000483644</v>
      </c>
      <c r="F106" s="101">
        <v>31.073744231913043</v>
      </c>
      <c r="G106" s="101" t="s">
        <v>59</v>
      </c>
      <c r="H106" s="101">
        <v>-0.09005247587884924</v>
      </c>
      <c r="I106" s="101">
        <v>85.70994752412116</v>
      </c>
      <c r="J106" s="101" t="s">
        <v>73</v>
      </c>
      <c r="K106" s="101">
        <v>1.0007062713970665</v>
      </c>
      <c r="M106" s="101" t="s">
        <v>68</v>
      </c>
      <c r="N106" s="101">
        <v>0.7386747991100162</v>
      </c>
      <c r="X106" s="101">
        <v>67.5</v>
      </c>
    </row>
    <row r="107" spans="1:24" s="101" customFormat="1" ht="12.75" hidden="1">
      <c r="A107" s="101">
        <v>1979</v>
      </c>
      <c r="B107" s="101">
        <v>164.4600067138672</v>
      </c>
      <c r="C107" s="101">
        <v>150.55999755859375</v>
      </c>
      <c r="D107" s="101">
        <v>9.792417526245117</v>
      </c>
      <c r="E107" s="101">
        <v>10.394363403320312</v>
      </c>
      <c r="F107" s="101">
        <v>37.06847547717204</v>
      </c>
      <c r="G107" s="101" t="s">
        <v>56</v>
      </c>
      <c r="H107" s="101">
        <v>-6.7061300071597145</v>
      </c>
      <c r="I107" s="101">
        <v>90.25387670670747</v>
      </c>
      <c r="J107" s="101" t="s">
        <v>62</v>
      </c>
      <c r="K107" s="101">
        <v>0.6749401942450403</v>
      </c>
      <c r="L107" s="101">
        <v>0.7196809431243332</v>
      </c>
      <c r="M107" s="101">
        <v>0.1597832319028873</v>
      </c>
      <c r="N107" s="101">
        <v>0.022768765760197478</v>
      </c>
      <c r="O107" s="101">
        <v>0.027106851559268005</v>
      </c>
      <c r="P107" s="101">
        <v>0.020645388772353078</v>
      </c>
      <c r="Q107" s="101">
        <v>0.003299524663013462</v>
      </c>
      <c r="R107" s="101">
        <v>0.000350508575653353</v>
      </c>
      <c r="S107" s="101">
        <v>0.0003556131506715771</v>
      </c>
      <c r="T107" s="101">
        <v>0.0003037687405797839</v>
      </c>
      <c r="U107" s="101">
        <v>7.215399403524913E-05</v>
      </c>
      <c r="V107" s="101">
        <v>1.3022029060586108E-05</v>
      </c>
      <c r="W107" s="101">
        <v>2.2167894936156004E-05</v>
      </c>
      <c r="X107" s="101">
        <v>67.5</v>
      </c>
    </row>
    <row r="108" spans="1:24" s="101" customFormat="1" ht="12.75" hidden="1">
      <c r="A108" s="101">
        <v>1977</v>
      </c>
      <c r="B108" s="101">
        <v>130.66000366210938</v>
      </c>
      <c r="C108" s="101">
        <v>139.86000061035156</v>
      </c>
      <c r="D108" s="101">
        <v>8.90096378326416</v>
      </c>
      <c r="E108" s="101">
        <v>9.7877197265625</v>
      </c>
      <c r="F108" s="101">
        <v>29.43656937359926</v>
      </c>
      <c r="G108" s="101" t="s">
        <v>57</v>
      </c>
      <c r="H108" s="101">
        <v>15.5781295283645</v>
      </c>
      <c r="I108" s="101">
        <v>78.73813319047387</v>
      </c>
      <c r="J108" s="101" t="s">
        <v>60</v>
      </c>
      <c r="K108" s="101">
        <v>-0.6038094612577888</v>
      </c>
      <c r="L108" s="101">
        <v>0.003915505066541995</v>
      </c>
      <c r="M108" s="101">
        <v>0.14212302497713422</v>
      </c>
      <c r="N108" s="101">
        <v>0.00023502504801473415</v>
      </c>
      <c r="O108" s="101">
        <v>-0.02437942618114119</v>
      </c>
      <c r="P108" s="101">
        <v>0.0004481209357335638</v>
      </c>
      <c r="Q108" s="101">
        <v>0.002894252434282854</v>
      </c>
      <c r="R108" s="101">
        <v>1.890660893431756E-05</v>
      </c>
      <c r="S108" s="101">
        <v>-0.0003296043238999699</v>
      </c>
      <c r="T108" s="101">
        <v>3.191917238073822E-05</v>
      </c>
      <c r="U108" s="101">
        <v>6.0337024293185975E-05</v>
      </c>
      <c r="V108" s="101">
        <v>1.4871835786169666E-06</v>
      </c>
      <c r="W108" s="101">
        <v>-2.081144409266069E-05</v>
      </c>
      <c r="X108" s="101">
        <v>67.5</v>
      </c>
    </row>
    <row r="109" spans="1:24" s="101" customFormat="1" ht="12.75" hidden="1">
      <c r="A109" s="101">
        <v>1978</v>
      </c>
      <c r="B109" s="101">
        <v>170.05999755859375</v>
      </c>
      <c r="C109" s="101">
        <v>139.9600067138672</v>
      </c>
      <c r="D109" s="101">
        <v>9.69058609008789</v>
      </c>
      <c r="E109" s="101">
        <v>10.201414108276367</v>
      </c>
      <c r="F109" s="101">
        <v>35.738843656453675</v>
      </c>
      <c r="G109" s="101" t="s">
        <v>58</v>
      </c>
      <c r="H109" s="101">
        <v>-14.608445419321285</v>
      </c>
      <c r="I109" s="101">
        <v>87.95155213927247</v>
      </c>
      <c r="J109" s="101" t="s">
        <v>61</v>
      </c>
      <c r="K109" s="101">
        <v>-0.3015931038719412</v>
      </c>
      <c r="L109" s="101">
        <v>0.7196702916727934</v>
      </c>
      <c r="M109" s="101">
        <v>-0.07301867547881663</v>
      </c>
      <c r="N109" s="101">
        <v>0.022767552733430677</v>
      </c>
      <c r="O109" s="101">
        <v>-0.011850104663439796</v>
      </c>
      <c r="P109" s="101">
        <v>0.020640524828321585</v>
      </c>
      <c r="Q109" s="101">
        <v>-0.0015843502922276611</v>
      </c>
      <c r="R109" s="101">
        <v>0.00034999828820316686</v>
      </c>
      <c r="S109" s="101">
        <v>-0.00013349794978579092</v>
      </c>
      <c r="T109" s="101">
        <v>0.0003020870970232869</v>
      </c>
      <c r="U109" s="101">
        <v>-3.956819877985668E-05</v>
      </c>
      <c r="V109" s="101">
        <v>1.2936828276600147E-05</v>
      </c>
      <c r="W109" s="101">
        <v>-7.635401802034358E-06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1980</v>
      </c>
      <c r="B111" s="101">
        <v>161.24</v>
      </c>
      <c r="C111" s="101">
        <v>167.54</v>
      </c>
      <c r="D111" s="101">
        <v>8.741422441881483</v>
      </c>
      <c r="E111" s="101">
        <v>9.244424907186664</v>
      </c>
      <c r="F111" s="101">
        <v>33.305082744821235</v>
      </c>
      <c r="G111" s="101" t="s">
        <v>59</v>
      </c>
      <c r="H111" s="101">
        <v>-2.9117776995158806</v>
      </c>
      <c r="I111" s="101">
        <v>90.82822230048413</v>
      </c>
      <c r="J111" s="101" t="s">
        <v>73</v>
      </c>
      <c r="K111" s="101">
        <v>0.81057565855256</v>
      </c>
      <c r="M111" s="101" t="s">
        <v>68</v>
      </c>
      <c r="N111" s="101">
        <v>0.5582236305263962</v>
      </c>
      <c r="X111" s="101">
        <v>67.5</v>
      </c>
    </row>
    <row r="112" spans="1:24" s="101" customFormat="1" ht="12.75" hidden="1">
      <c r="A112" s="101">
        <v>1979</v>
      </c>
      <c r="B112" s="101">
        <v>178.1999969482422</v>
      </c>
      <c r="C112" s="101">
        <v>147</v>
      </c>
      <c r="D112" s="101">
        <v>9.300223350524902</v>
      </c>
      <c r="E112" s="101">
        <v>10.128497123718262</v>
      </c>
      <c r="F112" s="101">
        <v>40.963561958786386</v>
      </c>
      <c r="G112" s="101" t="s">
        <v>56</v>
      </c>
      <c r="H112" s="101">
        <v>-5.623496111191429</v>
      </c>
      <c r="I112" s="101">
        <v>105.07650083705076</v>
      </c>
      <c r="J112" s="101" t="s">
        <v>62</v>
      </c>
      <c r="K112" s="101">
        <v>0.6779274753433703</v>
      </c>
      <c r="L112" s="101">
        <v>0.5682731296318986</v>
      </c>
      <c r="M112" s="101">
        <v>0.16049037702344499</v>
      </c>
      <c r="N112" s="101">
        <v>0.03577644132617917</v>
      </c>
      <c r="O112" s="101">
        <v>0.027226813143426475</v>
      </c>
      <c r="P112" s="101">
        <v>0.01630198393647364</v>
      </c>
      <c r="Q112" s="101">
        <v>0.00331411784864878</v>
      </c>
      <c r="R112" s="101">
        <v>0.0005507231545318941</v>
      </c>
      <c r="S112" s="101">
        <v>0.0003571947782117682</v>
      </c>
      <c r="T112" s="101">
        <v>0.00023985863902739447</v>
      </c>
      <c r="U112" s="101">
        <v>7.247541405670178E-05</v>
      </c>
      <c r="V112" s="101">
        <v>2.0450846441850173E-05</v>
      </c>
      <c r="W112" s="101">
        <v>2.226835446898903E-05</v>
      </c>
      <c r="X112" s="101">
        <v>67.5</v>
      </c>
    </row>
    <row r="113" spans="1:24" s="101" customFormat="1" ht="12.75" hidden="1">
      <c r="A113" s="101">
        <v>1977</v>
      </c>
      <c r="B113" s="101">
        <v>126.45999908447266</v>
      </c>
      <c r="C113" s="101">
        <v>139.86000061035156</v>
      </c>
      <c r="D113" s="101">
        <v>9.388741493225098</v>
      </c>
      <c r="E113" s="101">
        <v>9.670024871826172</v>
      </c>
      <c r="F113" s="101">
        <v>28.32825218040095</v>
      </c>
      <c r="G113" s="101" t="s">
        <v>57</v>
      </c>
      <c r="H113" s="101">
        <v>12.864190170171725</v>
      </c>
      <c r="I113" s="101">
        <v>71.82418925464438</v>
      </c>
      <c r="J113" s="101" t="s">
        <v>60</v>
      </c>
      <c r="K113" s="101">
        <v>-0.6079488214553082</v>
      </c>
      <c r="L113" s="101">
        <v>0.003091563183697856</v>
      </c>
      <c r="M113" s="101">
        <v>0.14310719162125982</v>
      </c>
      <c r="N113" s="101">
        <v>0.00036959553283751994</v>
      </c>
      <c r="O113" s="101">
        <v>-0.02454491905853011</v>
      </c>
      <c r="P113" s="101">
        <v>0.0003538604091017708</v>
      </c>
      <c r="Q113" s="101">
        <v>0.0029147664887459275</v>
      </c>
      <c r="R113" s="101">
        <v>2.9720142078863397E-05</v>
      </c>
      <c r="S113" s="101">
        <v>-0.00033171756536645177</v>
      </c>
      <c r="T113" s="101">
        <v>2.520737399685591E-05</v>
      </c>
      <c r="U113" s="101">
        <v>6.080139103245652E-05</v>
      </c>
      <c r="V113" s="101">
        <v>2.340120486958652E-06</v>
      </c>
      <c r="W113" s="101">
        <v>-2.0942574817730883E-05</v>
      </c>
      <c r="X113" s="101">
        <v>67.5</v>
      </c>
    </row>
    <row r="114" spans="1:24" s="101" customFormat="1" ht="12.75" hidden="1">
      <c r="A114" s="101">
        <v>1978</v>
      </c>
      <c r="B114" s="101">
        <v>170.4199981689453</v>
      </c>
      <c r="C114" s="101">
        <v>146.82000732421875</v>
      </c>
      <c r="D114" s="101">
        <v>9.293583869934082</v>
      </c>
      <c r="E114" s="101">
        <v>9.649402618408203</v>
      </c>
      <c r="F114" s="101">
        <v>34.85261730817235</v>
      </c>
      <c r="G114" s="101" t="s">
        <v>58</v>
      </c>
      <c r="H114" s="101">
        <v>-13.484117755823036</v>
      </c>
      <c r="I114" s="101">
        <v>89.43588041312228</v>
      </c>
      <c r="J114" s="101" t="s">
        <v>61</v>
      </c>
      <c r="K114" s="101">
        <v>-0.2999731526595969</v>
      </c>
      <c r="L114" s="101">
        <v>0.5682647200897781</v>
      </c>
      <c r="M114" s="101">
        <v>-0.07264635450869879</v>
      </c>
      <c r="N114" s="101">
        <v>0.03577453218572743</v>
      </c>
      <c r="O114" s="101">
        <v>-0.011783306087735567</v>
      </c>
      <c r="P114" s="101">
        <v>0.01629814293335026</v>
      </c>
      <c r="Q114" s="101">
        <v>-0.0015771852874079675</v>
      </c>
      <c r="R114" s="101">
        <v>0.000549920636176142</v>
      </c>
      <c r="S114" s="101">
        <v>-0.00013248232489320257</v>
      </c>
      <c r="T114" s="101">
        <v>0.00023853040689240555</v>
      </c>
      <c r="U114" s="101">
        <v>-3.9444600279489246E-05</v>
      </c>
      <c r="V114" s="101">
        <v>2.0316519295751728E-05</v>
      </c>
      <c r="W114" s="101">
        <v>-7.568894949745833E-06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1980</v>
      </c>
      <c r="B116" s="101">
        <v>157.98</v>
      </c>
      <c r="C116" s="101">
        <v>171.18</v>
      </c>
      <c r="D116" s="101">
        <v>9.045402277630458</v>
      </c>
      <c r="E116" s="101">
        <v>9.327949910377592</v>
      </c>
      <c r="F116" s="101">
        <v>34.252878727372</v>
      </c>
      <c r="G116" s="101" t="s">
        <v>59</v>
      </c>
      <c r="H116" s="101">
        <v>-0.21857135053338084</v>
      </c>
      <c r="I116" s="101">
        <v>90.26142864946661</v>
      </c>
      <c r="J116" s="101" t="s">
        <v>73</v>
      </c>
      <c r="K116" s="101">
        <v>1.3152175202345182</v>
      </c>
      <c r="M116" s="101" t="s">
        <v>68</v>
      </c>
      <c r="N116" s="101">
        <v>0.8972571426357406</v>
      </c>
      <c r="X116" s="101">
        <v>67.5</v>
      </c>
    </row>
    <row r="117" spans="1:24" s="101" customFormat="1" ht="12.75" hidden="1">
      <c r="A117" s="101">
        <v>1979</v>
      </c>
      <c r="B117" s="101">
        <v>176.3000030517578</v>
      </c>
      <c r="C117" s="101">
        <v>155.10000610351562</v>
      </c>
      <c r="D117" s="101">
        <v>9.336450576782227</v>
      </c>
      <c r="E117" s="101">
        <v>10.154263496398926</v>
      </c>
      <c r="F117" s="101">
        <v>41.567315879661955</v>
      </c>
      <c r="G117" s="101" t="s">
        <v>56</v>
      </c>
      <c r="H117" s="101">
        <v>-2.5969856244636276</v>
      </c>
      <c r="I117" s="101">
        <v>106.20301742729418</v>
      </c>
      <c r="J117" s="101" t="s">
        <v>62</v>
      </c>
      <c r="K117" s="101">
        <v>0.8722187485408675</v>
      </c>
      <c r="L117" s="101">
        <v>0.7142316406851018</v>
      </c>
      <c r="M117" s="101">
        <v>0.20648643509351963</v>
      </c>
      <c r="N117" s="101">
        <v>0.004806166742669355</v>
      </c>
      <c r="O117" s="101">
        <v>0.03502987845966397</v>
      </c>
      <c r="P117" s="101">
        <v>0.020489030943226825</v>
      </c>
      <c r="Q117" s="101">
        <v>0.004263966093218444</v>
      </c>
      <c r="R117" s="101">
        <v>7.400888076480439E-05</v>
      </c>
      <c r="S117" s="101">
        <v>0.0004595597772478034</v>
      </c>
      <c r="T117" s="101">
        <v>0.0003014612539643222</v>
      </c>
      <c r="U117" s="101">
        <v>9.325057586083226E-05</v>
      </c>
      <c r="V117" s="101">
        <v>2.7626089189299854E-06</v>
      </c>
      <c r="W117" s="101">
        <v>2.864910570070896E-05</v>
      </c>
      <c r="X117" s="101">
        <v>67.5</v>
      </c>
    </row>
    <row r="118" spans="1:24" s="101" customFormat="1" ht="12.75" hidden="1">
      <c r="A118" s="101">
        <v>1977</v>
      </c>
      <c r="B118" s="101">
        <v>128.86000061035156</v>
      </c>
      <c r="C118" s="101">
        <v>135.16000366210938</v>
      </c>
      <c r="D118" s="101">
        <v>8.927937507629395</v>
      </c>
      <c r="E118" s="101">
        <v>9.373636245727539</v>
      </c>
      <c r="F118" s="101">
        <v>29.71082888642198</v>
      </c>
      <c r="G118" s="101" t="s">
        <v>57</v>
      </c>
      <c r="H118" s="101">
        <v>17.86563724796615</v>
      </c>
      <c r="I118" s="101">
        <v>79.22563785831771</v>
      </c>
      <c r="J118" s="101" t="s">
        <v>60</v>
      </c>
      <c r="K118" s="101">
        <v>-0.697599133056162</v>
      </c>
      <c r="L118" s="101">
        <v>0.003886105781572399</v>
      </c>
      <c r="M118" s="101">
        <v>0.16372782025879787</v>
      </c>
      <c r="N118" s="101">
        <v>4.926640322975215E-05</v>
      </c>
      <c r="O118" s="101">
        <v>-0.02824211416377305</v>
      </c>
      <c r="P118" s="101">
        <v>0.0004447628959969675</v>
      </c>
      <c r="Q118" s="101">
        <v>0.003311626860380462</v>
      </c>
      <c r="R118" s="101">
        <v>3.972640855340513E-06</v>
      </c>
      <c r="S118" s="101">
        <v>-0.00038802407338732996</v>
      </c>
      <c r="T118" s="101">
        <v>3.167934441089155E-05</v>
      </c>
      <c r="U118" s="101">
        <v>6.752419184514155E-05</v>
      </c>
      <c r="V118" s="101">
        <v>3.0772422415394387E-07</v>
      </c>
      <c r="W118" s="101">
        <v>-2.4685278333509704E-05</v>
      </c>
      <c r="X118" s="101">
        <v>67.5</v>
      </c>
    </row>
    <row r="119" spans="1:24" s="101" customFormat="1" ht="12.75" hidden="1">
      <c r="A119" s="101">
        <v>1978</v>
      </c>
      <c r="B119" s="101">
        <v>170.17999267578125</v>
      </c>
      <c r="C119" s="101">
        <v>151.17999267578125</v>
      </c>
      <c r="D119" s="101">
        <v>9.12012767791748</v>
      </c>
      <c r="E119" s="101">
        <v>9.728629112243652</v>
      </c>
      <c r="F119" s="101">
        <v>33.041496712329575</v>
      </c>
      <c r="G119" s="101" t="s">
        <v>58</v>
      </c>
      <c r="H119" s="101">
        <v>-16.279934622759498</v>
      </c>
      <c r="I119" s="101">
        <v>86.40005805302175</v>
      </c>
      <c r="J119" s="101" t="s">
        <v>61</v>
      </c>
      <c r="K119" s="101">
        <v>-0.5235656547802656</v>
      </c>
      <c r="L119" s="101">
        <v>0.7142210685338166</v>
      </c>
      <c r="M119" s="101">
        <v>-0.1258167268328543</v>
      </c>
      <c r="N119" s="101">
        <v>0.004805914229348435</v>
      </c>
      <c r="O119" s="101">
        <v>-0.020723787599259923</v>
      </c>
      <c r="P119" s="101">
        <v>0.02048420305891471</v>
      </c>
      <c r="Q119" s="101">
        <v>-0.0026859885297080494</v>
      </c>
      <c r="R119" s="101">
        <v>7.390218235406525E-05</v>
      </c>
      <c r="S119" s="101">
        <v>-0.0002462366896625169</v>
      </c>
      <c r="T119" s="101">
        <v>0.00029979210593249065</v>
      </c>
      <c r="U119" s="101">
        <v>-6.431293348959719E-05</v>
      </c>
      <c r="V119" s="101">
        <v>2.7454168792408114E-06</v>
      </c>
      <c r="W119" s="101">
        <v>-1.453988621164385E-05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26.454310477714483</v>
      </c>
      <c r="G120" s="102"/>
      <c r="H120" s="102"/>
      <c r="I120" s="115"/>
      <c r="J120" s="115" t="s">
        <v>159</v>
      </c>
      <c r="K120" s="102">
        <f>AVERAGE(K118,K113,K108,K103,K98,K93)</f>
        <v>-0.5592295126731669</v>
      </c>
      <c r="L120" s="102">
        <f>AVERAGE(L118,L113,L108,L103,L98,L93)</f>
        <v>0.0031505683949250448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41.567315879661955</v>
      </c>
      <c r="G121" s="102"/>
      <c r="H121" s="102"/>
      <c r="I121" s="115"/>
      <c r="J121" s="115" t="s">
        <v>160</v>
      </c>
      <c r="K121" s="102">
        <f>AVERAGE(K119,K114,K109,K104,K99,K94)</f>
        <v>-0.27359708439051483</v>
      </c>
      <c r="L121" s="102">
        <f>AVERAGE(L119,L114,L109,L104,L99,L94)</f>
        <v>0.5790593661668056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0.3495184454207293</v>
      </c>
      <c r="L122" s="102">
        <f>ABS(L120/$H$33)</f>
        <v>0.00875157887479179</v>
      </c>
      <c r="M122" s="115" t="s">
        <v>111</v>
      </c>
      <c r="N122" s="102">
        <f>K122+L122+L123+K123</f>
        <v>0.8756350170080216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0.15545288885824707</v>
      </c>
      <c r="L123" s="102">
        <f>ABS(L121/$H$34)</f>
        <v>0.3619121038542535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1980</v>
      </c>
      <c r="B126" s="101">
        <v>141.14</v>
      </c>
      <c r="C126" s="101">
        <v>154.34</v>
      </c>
      <c r="D126" s="101">
        <v>8.850302436791472</v>
      </c>
      <c r="E126" s="101">
        <v>9.249827685408256</v>
      </c>
      <c r="F126" s="101">
        <v>27.85945607720998</v>
      </c>
      <c r="G126" s="101" t="s">
        <v>59</v>
      </c>
      <c r="H126" s="101">
        <v>1.3391647648470837</v>
      </c>
      <c r="I126" s="101">
        <v>74.97916476484707</v>
      </c>
      <c r="J126" s="101" t="s">
        <v>73</v>
      </c>
      <c r="K126" s="101">
        <v>0.47466816280494717</v>
      </c>
      <c r="M126" s="101" t="s">
        <v>68</v>
      </c>
      <c r="N126" s="101">
        <v>0.2758840741804118</v>
      </c>
      <c r="X126" s="101">
        <v>67.5</v>
      </c>
    </row>
    <row r="127" spans="1:24" s="101" customFormat="1" ht="12.75" hidden="1">
      <c r="A127" s="101">
        <v>1978</v>
      </c>
      <c r="B127" s="101">
        <v>156.39999389648438</v>
      </c>
      <c r="C127" s="101">
        <v>141.39999389648438</v>
      </c>
      <c r="D127" s="101">
        <v>9.530657768249512</v>
      </c>
      <c r="E127" s="101">
        <v>9.848998069763184</v>
      </c>
      <c r="F127" s="101">
        <v>34.61267270265839</v>
      </c>
      <c r="G127" s="101" t="s">
        <v>56</v>
      </c>
      <c r="H127" s="101">
        <v>-2.340146075560668</v>
      </c>
      <c r="I127" s="101">
        <v>86.55984782092371</v>
      </c>
      <c r="J127" s="101" t="s">
        <v>62</v>
      </c>
      <c r="K127" s="101">
        <v>0.6183545170729907</v>
      </c>
      <c r="L127" s="101">
        <v>0.2634810812848284</v>
      </c>
      <c r="M127" s="101">
        <v>0.14638726054332082</v>
      </c>
      <c r="N127" s="101">
        <v>0.027767380684625087</v>
      </c>
      <c r="O127" s="101">
        <v>0.024834303261155648</v>
      </c>
      <c r="P127" s="101">
        <v>0.007558407973215433</v>
      </c>
      <c r="Q127" s="101">
        <v>0.0030229055893642495</v>
      </c>
      <c r="R127" s="101">
        <v>0.00042740622054510125</v>
      </c>
      <c r="S127" s="101">
        <v>0.0003258200379443631</v>
      </c>
      <c r="T127" s="101">
        <v>0.0001112083267972376</v>
      </c>
      <c r="U127" s="101">
        <v>6.611719953557569E-05</v>
      </c>
      <c r="V127" s="101">
        <v>1.5868333258010456E-05</v>
      </c>
      <c r="W127" s="101">
        <v>2.031691230831156E-05</v>
      </c>
      <c r="X127" s="101">
        <v>67.5</v>
      </c>
    </row>
    <row r="128" spans="1:24" s="101" customFormat="1" ht="12.75" hidden="1">
      <c r="A128" s="101">
        <v>1979</v>
      </c>
      <c r="B128" s="101">
        <v>149.25999450683594</v>
      </c>
      <c r="C128" s="101">
        <v>139.86000061035156</v>
      </c>
      <c r="D128" s="101">
        <v>10.003580093383789</v>
      </c>
      <c r="E128" s="101">
        <v>10.548864364624023</v>
      </c>
      <c r="F128" s="101">
        <v>32.42691823593765</v>
      </c>
      <c r="G128" s="101" t="s">
        <v>57</v>
      </c>
      <c r="H128" s="101">
        <v>-4.523184843132</v>
      </c>
      <c r="I128" s="101">
        <v>77.23680966370394</v>
      </c>
      <c r="J128" s="101" t="s">
        <v>60</v>
      </c>
      <c r="K128" s="101">
        <v>0.2277167413456692</v>
      </c>
      <c r="L128" s="101">
        <v>-0.0014334513417845604</v>
      </c>
      <c r="M128" s="101">
        <v>-0.05235847374215172</v>
      </c>
      <c r="N128" s="101">
        <v>-0.0002870763926877401</v>
      </c>
      <c r="O128" s="101">
        <v>0.009394050227333015</v>
      </c>
      <c r="P128" s="101">
        <v>-0.000164080658130535</v>
      </c>
      <c r="Q128" s="101">
        <v>-0.0010067427998729113</v>
      </c>
      <c r="R128" s="101">
        <v>-2.308368465878E-05</v>
      </c>
      <c r="S128" s="101">
        <v>0.00014333039955605277</v>
      </c>
      <c r="T128" s="101">
        <v>-1.168724516688413E-05</v>
      </c>
      <c r="U128" s="101">
        <v>-1.7001983722050255E-05</v>
      </c>
      <c r="V128" s="101">
        <v>-1.819046354974224E-06</v>
      </c>
      <c r="W128" s="101">
        <v>9.537338864928573E-06</v>
      </c>
      <c r="X128" s="101">
        <v>67.5</v>
      </c>
    </row>
    <row r="129" spans="1:24" s="101" customFormat="1" ht="12.75" hidden="1">
      <c r="A129" s="101">
        <v>1977</v>
      </c>
      <c r="B129" s="101">
        <v>122.44000244140625</v>
      </c>
      <c r="C129" s="101">
        <v>138.0399932861328</v>
      </c>
      <c r="D129" s="101">
        <v>9.318120956420898</v>
      </c>
      <c r="E129" s="101">
        <v>9.58806324005127</v>
      </c>
      <c r="F129" s="101">
        <v>26.454310477714483</v>
      </c>
      <c r="G129" s="101" t="s">
        <v>58</v>
      </c>
      <c r="H129" s="101">
        <v>12.629868380772905</v>
      </c>
      <c r="I129" s="101">
        <v>67.56987082217915</v>
      </c>
      <c r="J129" s="101" t="s">
        <v>61</v>
      </c>
      <c r="K129" s="101">
        <v>0.574897725248136</v>
      </c>
      <c r="L129" s="101">
        <v>-0.26347718195751424</v>
      </c>
      <c r="M129" s="101">
        <v>0.13670340257934513</v>
      </c>
      <c r="N129" s="101">
        <v>-0.027765896658124546</v>
      </c>
      <c r="O129" s="101">
        <v>0.0229890069118566</v>
      </c>
      <c r="P129" s="101">
        <v>-0.007556626802164712</v>
      </c>
      <c r="Q129" s="101">
        <v>0.0028503380741788636</v>
      </c>
      <c r="R129" s="101">
        <v>-0.0004267824045848443</v>
      </c>
      <c r="S129" s="101">
        <v>0.00029260057021333446</v>
      </c>
      <c r="T129" s="101">
        <v>-0.00011059249635237617</v>
      </c>
      <c r="U129" s="101">
        <v>6.389379174804284E-05</v>
      </c>
      <c r="V129" s="101">
        <v>-1.5763726423207673E-05</v>
      </c>
      <c r="W129" s="101">
        <v>1.7939233348143528E-05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1980</v>
      </c>
      <c r="B131" s="101">
        <v>146.32</v>
      </c>
      <c r="C131" s="101">
        <v>155.12</v>
      </c>
      <c r="D131" s="101">
        <v>8.903057103114419</v>
      </c>
      <c r="E131" s="101">
        <v>9.220207725646967</v>
      </c>
      <c r="F131" s="101">
        <v>29.10181672197222</v>
      </c>
      <c r="G131" s="101" t="s">
        <v>59</v>
      </c>
      <c r="H131" s="101">
        <v>-0.9443909664378083</v>
      </c>
      <c r="I131" s="101">
        <v>77.87560903356218</v>
      </c>
      <c r="J131" s="101" t="s">
        <v>73</v>
      </c>
      <c r="K131" s="101">
        <v>0.405207382442356</v>
      </c>
      <c r="M131" s="101" t="s">
        <v>68</v>
      </c>
      <c r="N131" s="101">
        <v>0.24046536634292115</v>
      </c>
      <c r="X131" s="101">
        <v>67.5</v>
      </c>
    </row>
    <row r="132" spans="1:24" s="101" customFormat="1" ht="12.75" hidden="1">
      <c r="A132" s="101">
        <v>1978</v>
      </c>
      <c r="B132" s="101">
        <v>158.86000061035156</v>
      </c>
      <c r="C132" s="101">
        <v>138.05999755859375</v>
      </c>
      <c r="D132" s="101">
        <v>9.72901725769043</v>
      </c>
      <c r="E132" s="101">
        <v>10.106035232543945</v>
      </c>
      <c r="F132" s="101">
        <v>35.54746810427603</v>
      </c>
      <c r="G132" s="101" t="s">
        <v>56</v>
      </c>
      <c r="H132" s="101">
        <v>-4.265898694970687</v>
      </c>
      <c r="I132" s="101">
        <v>87.09410191538088</v>
      </c>
      <c r="J132" s="101" t="s">
        <v>62</v>
      </c>
      <c r="K132" s="101">
        <v>0.5615835886660908</v>
      </c>
      <c r="L132" s="101">
        <v>0.26635637880722596</v>
      </c>
      <c r="M132" s="101">
        <v>0.1329476166385089</v>
      </c>
      <c r="N132" s="101">
        <v>0.025211092293983852</v>
      </c>
      <c r="O132" s="101">
        <v>0.02255419716844007</v>
      </c>
      <c r="P132" s="101">
        <v>0.00764086855116595</v>
      </c>
      <c r="Q132" s="101">
        <v>0.002745411496640777</v>
      </c>
      <c r="R132" s="101">
        <v>0.0003880647991308689</v>
      </c>
      <c r="S132" s="101">
        <v>0.00029589920960354873</v>
      </c>
      <c r="T132" s="101">
        <v>0.00011241541926060116</v>
      </c>
      <c r="U132" s="101">
        <v>6.0047338294693456E-05</v>
      </c>
      <c r="V132" s="101">
        <v>1.439396232973559E-05</v>
      </c>
      <c r="W132" s="101">
        <v>1.8447650168264057E-05</v>
      </c>
      <c r="X132" s="101">
        <v>67.5</v>
      </c>
    </row>
    <row r="133" spans="1:24" s="101" customFormat="1" ht="12.75" hidden="1">
      <c r="A133" s="101">
        <v>1979</v>
      </c>
      <c r="B133" s="101">
        <v>156.67999267578125</v>
      </c>
      <c r="C133" s="101">
        <v>141.5800018310547</v>
      </c>
      <c r="D133" s="101">
        <v>10.058822631835938</v>
      </c>
      <c r="E133" s="101">
        <v>10.400243759155273</v>
      </c>
      <c r="F133" s="101">
        <v>33.79919802184762</v>
      </c>
      <c r="G133" s="101" t="s">
        <v>57</v>
      </c>
      <c r="H133" s="101">
        <v>-9.091785701126469</v>
      </c>
      <c r="I133" s="101">
        <v>80.08820697465478</v>
      </c>
      <c r="J133" s="101" t="s">
        <v>60</v>
      </c>
      <c r="K133" s="101">
        <v>0.3151766023908401</v>
      </c>
      <c r="L133" s="101">
        <v>-0.001449603607035754</v>
      </c>
      <c r="M133" s="101">
        <v>-0.07335845823321593</v>
      </c>
      <c r="N133" s="101">
        <v>0.0002608603968860798</v>
      </c>
      <c r="O133" s="101">
        <v>0.012858703034971372</v>
      </c>
      <c r="P133" s="101">
        <v>-0.00016589910948133207</v>
      </c>
      <c r="Q133" s="101">
        <v>-0.0014542458275812404</v>
      </c>
      <c r="R133" s="101">
        <v>2.0965982345213973E-05</v>
      </c>
      <c r="S133" s="101">
        <v>0.00018472132724296194</v>
      </c>
      <c r="T133" s="101">
        <v>-1.1814807010021269E-05</v>
      </c>
      <c r="U133" s="101">
        <v>-2.7657649600579196E-05</v>
      </c>
      <c r="V133" s="101">
        <v>1.6572429192645853E-06</v>
      </c>
      <c r="W133" s="101">
        <v>1.198769531071026E-05</v>
      </c>
      <c r="X133" s="101">
        <v>67.5</v>
      </c>
    </row>
    <row r="134" spans="1:24" s="101" customFormat="1" ht="12.75" hidden="1">
      <c r="A134" s="101">
        <v>1977</v>
      </c>
      <c r="B134" s="101">
        <v>133.97999572753906</v>
      </c>
      <c r="C134" s="101">
        <v>140.67999267578125</v>
      </c>
      <c r="D134" s="101">
        <v>9.263801574707031</v>
      </c>
      <c r="E134" s="101">
        <v>9.351401329040527</v>
      </c>
      <c r="F134" s="101">
        <v>28.917505818419965</v>
      </c>
      <c r="G134" s="101" t="s">
        <v>58</v>
      </c>
      <c r="H134" s="101">
        <v>7.850511518491558</v>
      </c>
      <c r="I134" s="101">
        <v>74.33050724603062</v>
      </c>
      <c r="J134" s="101" t="s">
        <v>61</v>
      </c>
      <c r="K134" s="101">
        <v>0.46480085667353427</v>
      </c>
      <c r="L134" s="101">
        <v>-0.26635243415572707</v>
      </c>
      <c r="M134" s="101">
        <v>0.11087653212247144</v>
      </c>
      <c r="N134" s="101">
        <v>0.02520974269025982</v>
      </c>
      <c r="O134" s="101">
        <v>0.018529586238534523</v>
      </c>
      <c r="P134" s="101">
        <v>-0.00763906733192411</v>
      </c>
      <c r="Q134" s="101">
        <v>0.002328616189682169</v>
      </c>
      <c r="R134" s="101">
        <v>0.0003874980205224045</v>
      </c>
      <c r="S134" s="101">
        <v>0.00023115876255423113</v>
      </c>
      <c r="T134" s="101">
        <v>-0.00011179282992595138</v>
      </c>
      <c r="U134" s="101">
        <v>5.329856709939715E-05</v>
      </c>
      <c r="V134" s="101">
        <v>1.4298241061626938E-05</v>
      </c>
      <c r="W134" s="101">
        <v>1.402180294641984E-05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1980</v>
      </c>
      <c r="B136" s="101">
        <v>147.76</v>
      </c>
      <c r="C136" s="101">
        <v>160.36</v>
      </c>
      <c r="D136" s="101">
        <v>8.872337640890484</v>
      </c>
      <c r="E136" s="101">
        <v>9.349498882560415</v>
      </c>
      <c r="F136" s="101">
        <v>29.424325594123342</v>
      </c>
      <c r="G136" s="101" t="s">
        <v>59</v>
      </c>
      <c r="H136" s="101">
        <v>-1.243967456734694</v>
      </c>
      <c r="I136" s="101">
        <v>79.0160325432653</v>
      </c>
      <c r="J136" s="101" t="s">
        <v>73</v>
      </c>
      <c r="K136" s="101">
        <v>1.3966065116491508</v>
      </c>
      <c r="M136" s="101" t="s">
        <v>68</v>
      </c>
      <c r="N136" s="101">
        <v>0.9907791944766159</v>
      </c>
      <c r="X136" s="101">
        <v>67.5</v>
      </c>
    </row>
    <row r="137" spans="1:24" s="101" customFormat="1" ht="12.75" hidden="1">
      <c r="A137" s="101">
        <v>1978</v>
      </c>
      <c r="B137" s="101">
        <v>152.4600067138672</v>
      </c>
      <c r="C137" s="101">
        <v>131.05999755859375</v>
      </c>
      <c r="D137" s="101">
        <v>9.435229301452637</v>
      </c>
      <c r="E137" s="101">
        <v>9.877034187316895</v>
      </c>
      <c r="F137" s="101">
        <v>35.03577801139193</v>
      </c>
      <c r="G137" s="101" t="s">
        <v>56</v>
      </c>
      <c r="H137" s="101">
        <v>3.5294915303394845</v>
      </c>
      <c r="I137" s="101">
        <v>88.48949824420667</v>
      </c>
      <c r="J137" s="101" t="s">
        <v>62</v>
      </c>
      <c r="K137" s="101">
        <v>0.8505914429358882</v>
      </c>
      <c r="L137" s="101">
        <v>0.7942504092939215</v>
      </c>
      <c r="M137" s="101">
        <v>0.20136646769991437</v>
      </c>
      <c r="N137" s="101">
        <v>0.0038467016122645647</v>
      </c>
      <c r="O137" s="101">
        <v>0.03416129122168838</v>
      </c>
      <c r="P137" s="101">
        <v>0.022784516062639846</v>
      </c>
      <c r="Q137" s="101">
        <v>0.004158241739511583</v>
      </c>
      <c r="R137" s="101">
        <v>5.924362720841083E-05</v>
      </c>
      <c r="S137" s="101">
        <v>0.0004481605855048498</v>
      </c>
      <c r="T137" s="101">
        <v>0.000335238992500918</v>
      </c>
      <c r="U137" s="101">
        <v>9.093828442471095E-05</v>
      </c>
      <c r="V137" s="101">
        <v>2.215071715104203E-06</v>
      </c>
      <c r="W137" s="101">
        <v>2.7937685367494915E-05</v>
      </c>
      <c r="X137" s="101">
        <v>67.5</v>
      </c>
    </row>
    <row r="138" spans="1:24" s="101" customFormat="1" ht="12.75" hidden="1">
      <c r="A138" s="101">
        <v>1979</v>
      </c>
      <c r="B138" s="101">
        <v>170.25999450683594</v>
      </c>
      <c r="C138" s="101">
        <v>146.75999450683594</v>
      </c>
      <c r="D138" s="101">
        <v>9.651652336120605</v>
      </c>
      <c r="E138" s="101">
        <v>10.478734970092773</v>
      </c>
      <c r="F138" s="101">
        <v>34.07186489482596</v>
      </c>
      <c r="G138" s="101" t="s">
        <v>57</v>
      </c>
      <c r="H138" s="101">
        <v>-18.57185094217469</v>
      </c>
      <c r="I138" s="101">
        <v>84.18814356466125</v>
      </c>
      <c r="J138" s="101" t="s">
        <v>60</v>
      </c>
      <c r="K138" s="101">
        <v>0.6685182442044721</v>
      </c>
      <c r="L138" s="101">
        <v>-0.0043215002694978535</v>
      </c>
      <c r="M138" s="101">
        <v>-0.15683744966483515</v>
      </c>
      <c r="N138" s="101">
        <v>-3.932840734819435E-05</v>
      </c>
      <c r="O138" s="101">
        <v>0.027075282386302208</v>
      </c>
      <c r="P138" s="101">
        <v>-0.0004945730418421063</v>
      </c>
      <c r="Q138" s="101">
        <v>-0.003169131995976723</v>
      </c>
      <c r="R138" s="101">
        <v>-3.176493602578776E-06</v>
      </c>
      <c r="S138" s="101">
        <v>0.00037284320754988573</v>
      </c>
      <c r="T138" s="101">
        <v>-3.522612888035023E-05</v>
      </c>
      <c r="U138" s="101">
        <v>-6.440505148989701E-05</v>
      </c>
      <c r="V138" s="101">
        <v>-2.452941228389764E-07</v>
      </c>
      <c r="W138" s="101">
        <v>2.374366247935731E-05</v>
      </c>
      <c r="X138" s="101">
        <v>67.5</v>
      </c>
    </row>
    <row r="139" spans="1:24" s="101" customFormat="1" ht="12.75" hidden="1">
      <c r="A139" s="101">
        <v>1977</v>
      </c>
      <c r="B139" s="101">
        <v>121.58000183105469</v>
      </c>
      <c r="C139" s="101">
        <v>137.77999877929688</v>
      </c>
      <c r="D139" s="101">
        <v>9.094290733337402</v>
      </c>
      <c r="E139" s="101">
        <v>9.797600746154785</v>
      </c>
      <c r="F139" s="101">
        <v>27.264493253119717</v>
      </c>
      <c r="G139" s="101" t="s">
        <v>58</v>
      </c>
      <c r="H139" s="101">
        <v>17.27064083185917</v>
      </c>
      <c r="I139" s="101">
        <v>71.35064266291386</v>
      </c>
      <c r="J139" s="101" t="s">
        <v>61</v>
      </c>
      <c r="K139" s="101">
        <v>0.5259174459566122</v>
      </c>
      <c r="L139" s="101">
        <v>-0.794238652609518</v>
      </c>
      <c r="M139" s="101">
        <v>0.12629516497701312</v>
      </c>
      <c r="N139" s="101">
        <v>-0.0038465005615720706</v>
      </c>
      <c r="O139" s="101">
        <v>0.020830816153837976</v>
      </c>
      <c r="P139" s="101">
        <v>-0.022779147695095533</v>
      </c>
      <c r="Q139" s="101">
        <v>0.002692132380900484</v>
      </c>
      <c r="R139" s="101">
        <v>-5.915840813613845E-05</v>
      </c>
      <c r="S139" s="101">
        <v>0.00024866815836363656</v>
      </c>
      <c r="T139" s="101">
        <v>-0.00033338311585492074</v>
      </c>
      <c r="U139" s="101">
        <v>6.420094171188878E-05</v>
      </c>
      <c r="V139" s="101">
        <v>-2.2014480453454568E-06</v>
      </c>
      <c r="W139" s="101">
        <v>1.4722525454537316E-05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1980</v>
      </c>
      <c r="B141" s="101">
        <v>153.3</v>
      </c>
      <c r="C141" s="101">
        <v>154.3</v>
      </c>
      <c r="D141" s="101">
        <v>8.639927363222155</v>
      </c>
      <c r="E141" s="101">
        <v>9.447798000483644</v>
      </c>
      <c r="F141" s="101">
        <v>30.46390023643783</v>
      </c>
      <c r="G141" s="101" t="s">
        <v>59</v>
      </c>
      <c r="H141" s="101">
        <v>-1.7721702296962292</v>
      </c>
      <c r="I141" s="101">
        <v>84.02782977030378</v>
      </c>
      <c r="J141" s="101" t="s">
        <v>73</v>
      </c>
      <c r="K141" s="101">
        <v>1.2028923058182088</v>
      </c>
      <c r="M141" s="101" t="s">
        <v>68</v>
      </c>
      <c r="N141" s="101">
        <v>0.6797584945816626</v>
      </c>
      <c r="X141" s="101">
        <v>67.5</v>
      </c>
    </row>
    <row r="142" spans="1:24" s="101" customFormat="1" ht="12.75" hidden="1">
      <c r="A142" s="101">
        <v>1978</v>
      </c>
      <c r="B142" s="101">
        <v>170.05999755859375</v>
      </c>
      <c r="C142" s="101">
        <v>139.9600067138672</v>
      </c>
      <c r="D142" s="101">
        <v>9.69058609008789</v>
      </c>
      <c r="E142" s="101">
        <v>10.201414108276367</v>
      </c>
      <c r="F142" s="101">
        <v>37.99757731934507</v>
      </c>
      <c r="G142" s="101" t="s">
        <v>56</v>
      </c>
      <c r="H142" s="101">
        <v>-9.049811977507375</v>
      </c>
      <c r="I142" s="101">
        <v>93.51018558108638</v>
      </c>
      <c r="J142" s="101" t="s">
        <v>62</v>
      </c>
      <c r="K142" s="101">
        <v>1.004629529402566</v>
      </c>
      <c r="L142" s="101">
        <v>0.3671304603504145</v>
      </c>
      <c r="M142" s="101">
        <v>0.23783278853815043</v>
      </c>
      <c r="N142" s="101">
        <v>0.022342497690388936</v>
      </c>
      <c r="O142" s="101">
        <v>0.040347785809897084</v>
      </c>
      <c r="P142" s="101">
        <v>0.010531709411308657</v>
      </c>
      <c r="Q142" s="101">
        <v>0.004911315807928501</v>
      </c>
      <c r="R142" s="101">
        <v>0.0003439251639488826</v>
      </c>
      <c r="S142" s="101">
        <v>0.0005293538164741882</v>
      </c>
      <c r="T142" s="101">
        <v>0.00015494728169424956</v>
      </c>
      <c r="U142" s="101">
        <v>0.00010742486887393929</v>
      </c>
      <c r="V142" s="101">
        <v>1.2753107145887533E-05</v>
      </c>
      <c r="W142" s="101">
        <v>3.3005547298300274E-05</v>
      </c>
      <c r="X142" s="101">
        <v>67.5</v>
      </c>
    </row>
    <row r="143" spans="1:24" s="101" customFormat="1" ht="12.75" hidden="1">
      <c r="A143" s="101">
        <v>1979</v>
      </c>
      <c r="B143" s="101">
        <v>164.4600067138672</v>
      </c>
      <c r="C143" s="101">
        <v>150.55999755859375</v>
      </c>
      <c r="D143" s="101">
        <v>9.792417526245117</v>
      </c>
      <c r="E143" s="101">
        <v>10.394363403320312</v>
      </c>
      <c r="F143" s="101">
        <v>35.52111130659554</v>
      </c>
      <c r="G143" s="101" t="s">
        <v>57</v>
      </c>
      <c r="H143" s="101">
        <v>-10.473633614304092</v>
      </c>
      <c r="I143" s="101">
        <v>86.4863730995631</v>
      </c>
      <c r="J143" s="101" t="s">
        <v>60</v>
      </c>
      <c r="K143" s="101">
        <v>0.3383592501316643</v>
      </c>
      <c r="L143" s="101">
        <v>-0.0019980418269849995</v>
      </c>
      <c r="M143" s="101">
        <v>-0.07755172352386974</v>
      </c>
      <c r="N143" s="101">
        <v>0.00023115442723909622</v>
      </c>
      <c r="O143" s="101">
        <v>0.013998140215066466</v>
      </c>
      <c r="P143" s="101">
        <v>-0.000228664031688758</v>
      </c>
      <c r="Q143" s="101">
        <v>-0.0014790522629903589</v>
      </c>
      <c r="R143" s="101">
        <v>1.8574169797476645E-05</v>
      </c>
      <c r="S143" s="101">
        <v>0.00021674324381790454</v>
      </c>
      <c r="T143" s="101">
        <v>-1.6283614340423618E-05</v>
      </c>
      <c r="U143" s="101">
        <v>-2.4112845270676768E-05</v>
      </c>
      <c r="V143" s="101">
        <v>1.4691646599503007E-06</v>
      </c>
      <c r="W143" s="101">
        <v>1.450468460566864E-05</v>
      </c>
      <c r="X143" s="101">
        <v>67.5</v>
      </c>
    </row>
    <row r="144" spans="1:24" s="101" customFormat="1" ht="12.75" hidden="1">
      <c r="A144" s="101">
        <v>1977</v>
      </c>
      <c r="B144" s="101">
        <v>130.66000366210938</v>
      </c>
      <c r="C144" s="101">
        <v>139.86000061035156</v>
      </c>
      <c r="D144" s="101">
        <v>8.90096378326416</v>
      </c>
      <c r="E144" s="101">
        <v>9.7877197265625</v>
      </c>
      <c r="F144" s="101">
        <v>29.43656937359926</v>
      </c>
      <c r="G144" s="101" t="s">
        <v>58</v>
      </c>
      <c r="H144" s="101">
        <v>15.5781295283645</v>
      </c>
      <c r="I144" s="101">
        <v>78.73813319047387</v>
      </c>
      <c r="J144" s="101" t="s">
        <v>61</v>
      </c>
      <c r="K144" s="101">
        <v>0.9459352563457815</v>
      </c>
      <c r="L144" s="101">
        <v>-0.3671250233176226</v>
      </c>
      <c r="M144" s="101">
        <v>0.22483363957003819</v>
      </c>
      <c r="N144" s="101">
        <v>0.022341301901988676</v>
      </c>
      <c r="O144" s="101">
        <v>0.037841721555456106</v>
      </c>
      <c r="P144" s="101">
        <v>-0.010529226746768216</v>
      </c>
      <c r="Q144" s="101">
        <v>0.004683313716648874</v>
      </c>
      <c r="R144" s="101">
        <v>0.0003434232354014508</v>
      </c>
      <c r="S144" s="101">
        <v>0.00048294702532998465</v>
      </c>
      <c r="T144" s="101">
        <v>-0.00015408927285326995</v>
      </c>
      <c r="U144" s="101">
        <v>0.00010468368137171835</v>
      </c>
      <c r="V144" s="101">
        <v>1.2668200230357934E-05</v>
      </c>
      <c r="W144" s="101">
        <v>2.9647601537905485E-05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1980</v>
      </c>
      <c r="B146" s="101">
        <v>161.24</v>
      </c>
      <c r="C146" s="101">
        <v>167.54</v>
      </c>
      <c r="D146" s="101">
        <v>8.741422441881483</v>
      </c>
      <c r="E146" s="101">
        <v>9.244424907186664</v>
      </c>
      <c r="F146" s="101">
        <v>32.00250410956471</v>
      </c>
      <c r="G146" s="101" t="s">
        <v>59</v>
      </c>
      <c r="H146" s="101">
        <v>-6.464115423863291</v>
      </c>
      <c r="I146" s="101">
        <v>87.27588457613672</v>
      </c>
      <c r="J146" s="101" t="s">
        <v>73</v>
      </c>
      <c r="K146" s="101">
        <v>0.7990902709635724</v>
      </c>
      <c r="M146" s="101" t="s">
        <v>68</v>
      </c>
      <c r="N146" s="101">
        <v>0.5764121588722467</v>
      </c>
      <c r="X146" s="101">
        <v>67.5</v>
      </c>
    </row>
    <row r="147" spans="1:24" s="101" customFormat="1" ht="12.75" hidden="1">
      <c r="A147" s="101">
        <v>1978</v>
      </c>
      <c r="B147" s="101">
        <v>170.4199981689453</v>
      </c>
      <c r="C147" s="101">
        <v>146.82000732421875</v>
      </c>
      <c r="D147" s="101">
        <v>9.293583869934082</v>
      </c>
      <c r="E147" s="101">
        <v>9.649402618408203</v>
      </c>
      <c r="F147" s="101">
        <v>39.44365672652316</v>
      </c>
      <c r="G147" s="101" t="s">
        <v>56</v>
      </c>
      <c r="H147" s="101">
        <v>-1.7029752160553357</v>
      </c>
      <c r="I147" s="101">
        <v>101.21702295288998</v>
      </c>
      <c r="J147" s="101" t="s">
        <v>62</v>
      </c>
      <c r="K147" s="101">
        <v>0.6286535260326015</v>
      </c>
      <c r="L147" s="101">
        <v>0.6160272107810926</v>
      </c>
      <c r="M147" s="101">
        <v>0.14882552151488726</v>
      </c>
      <c r="N147" s="101">
        <v>0.03587167372683947</v>
      </c>
      <c r="O147" s="101">
        <v>0.025247819038225143</v>
      </c>
      <c r="P147" s="101">
        <v>0.017671806998036266</v>
      </c>
      <c r="Q147" s="101">
        <v>0.0030733111719940475</v>
      </c>
      <c r="R147" s="101">
        <v>0.0005521457132555068</v>
      </c>
      <c r="S147" s="101">
        <v>0.00033122480139892446</v>
      </c>
      <c r="T147" s="101">
        <v>0.000260014880890476</v>
      </c>
      <c r="U147" s="101">
        <v>6.722278318617706E-05</v>
      </c>
      <c r="V147" s="101">
        <v>2.0479969877207814E-05</v>
      </c>
      <c r="W147" s="101">
        <v>2.0647605411549815E-05</v>
      </c>
      <c r="X147" s="101">
        <v>67.5</v>
      </c>
    </row>
    <row r="148" spans="1:24" s="101" customFormat="1" ht="12.75" hidden="1">
      <c r="A148" s="101">
        <v>1979</v>
      </c>
      <c r="B148" s="101">
        <v>178.1999969482422</v>
      </c>
      <c r="C148" s="101">
        <v>147</v>
      </c>
      <c r="D148" s="101">
        <v>9.300223350524902</v>
      </c>
      <c r="E148" s="101">
        <v>10.128497123718262</v>
      </c>
      <c r="F148" s="101">
        <v>37.74606461797232</v>
      </c>
      <c r="G148" s="101" t="s">
        <v>57</v>
      </c>
      <c r="H148" s="101">
        <v>-13.876766721921143</v>
      </c>
      <c r="I148" s="101">
        <v>96.82323022632104</v>
      </c>
      <c r="J148" s="101" t="s">
        <v>60</v>
      </c>
      <c r="K148" s="101">
        <v>0.2872838877989831</v>
      </c>
      <c r="L148" s="101">
        <v>-0.003352296497832652</v>
      </c>
      <c r="M148" s="101">
        <v>-0.06650183933941486</v>
      </c>
      <c r="N148" s="101">
        <v>0.00037120110333678703</v>
      </c>
      <c r="O148" s="101">
        <v>0.011779515547108163</v>
      </c>
      <c r="P148" s="101">
        <v>-0.00038358490658628404</v>
      </c>
      <c r="Q148" s="101">
        <v>-0.0013006459122507166</v>
      </c>
      <c r="R148" s="101">
        <v>2.9825343018677346E-05</v>
      </c>
      <c r="S148" s="101">
        <v>0.00017395254019529692</v>
      </c>
      <c r="T148" s="101">
        <v>-2.7315786967585087E-05</v>
      </c>
      <c r="U148" s="101">
        <v>-2.350935693145176E-05</v>
      </c>
      <c r="V148" s="101">
        <v>2.3555686215871064E-06</v>
      </c>
      <c r="W148" s="101">
        <v>1.1418776579341116E-05</v>
      </c>
      <c r="X148" s="101">
        <v>67.5</v>
      </c>
    </row>
    <row r="149" spans="1:24" s="101" customFormat="1" ht="12.75" hidden="1">
      <c r="A149" s="101">
        <v>1977</v>
      </c>
      <c r="B149" s="101">
        <v>126.45999908447266</v>
      </c>
      <c r="C149" s="101">
        <v>139.86000061035156</v>
      </c>
      <c r="D149" s="101">
        <v>9.388741493225098</v>
      </c>
      <c r="E149" s="101">
        <v>9.670024871826172</v>
      </c>
      <c r="F149" s="101">
        <v>28.32825218040095</v>
      </c>
      <c r="G149" s="101" t="s">
        <v>58</v>
      </c>
      <c r="H149" s="101">
        <v>12.864190170171725</v>
      </c>
      <c r="I149" s="101">
        <v>71.82418925464438</v>
      </c>
      <c r="J149" s="101" t="s">
        <v>61</v>
      </c>
      <c r="K149" s="101">
        <v>0.5591719088118824</v>
      </c>
      <c r="L149" s="101">
        <v>-0.6160180894510511</v>
      </c>
      <c r="M149" s="101">
        <v>0.1331410575992726</v>
      </c>
      <c r="N149" s="101">
        <v>0.0358697530756166</v>
      </c>
      <c r="O149" s="101">
        <v>0.02233148852321316</v>
      </c>
      <c r="P149" s="101">
        <v>-0.017667643453366463</v>
      </c>
      <c r="Q149" s="101">
        <v>0.002784521820860617</v>
      </c>
      <c r="R149" s="101">
        <v>0.0005513395846302446</v>
      </c>
      <c r="S149" s="101">
        <v>0.00028186944286559437</v>
      </c>
      <c r="T149" s="101">
        <v>-0.00025857607404172165</v>
      </c>
      <c r="U149" s="101">
        <v>6.297787481302755E-05</v>
      </c>
      <c r="V149" s="101">
        <v>2.034405226694853E-05</v>
      </c>
      <c r="W149" s="101">
        <v>1.7202765785249532E-05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1980</v>
      </c>
      <c r="B151" s="101">
        <v>157.98</v>
      </c>
      <c r="C151" s="101">
        <v>171.18</v>
      </c>
      <c r="D151" s="101">
        <v>9.045402277630458</v>
      </c>
      <c r="E151" s="101">
        <v>9.327949910377592</v>
      </c>
      <c r="F151" s="101">
        <v>30.55497925126515</v>
      </c>
      <c r="G151" s="101" t="s">
        <v>59</v>
      </c>
      <c r="H151" s="101">
        <v>-9.96308632611094</v>
      </c>
      <c r="I151" s="101">
        <v>80.51691367388905</v>
      </c>
      <c r="J151" s="101" t="s">
        <v>73</v>
      </c>
      <c r="K151" s="101">
        <v>1.0243407485252207</v>
      </c>
      <c r="M151" s="101" t="s">
        <v>68</v>
      </c>
      <c r="N151" s="101">
        <v>0.7905356818487131</v>
      </c>
      <c r="X151" s="101">
        <v>67.5</v>
      </c>
    </row>
    <row r="152" spans="1:24" s="101" customFormat="1" ht="12.75" hidden="1">
      <c r="A152" s="101">
        <v>1978</v>
      </c>
      <c r="B152" s="101">
        <v>170.17999267578125</v>
      </c>
      <c r="C152" s="101">
        <v>151.17999267578125</v>
      </c>
      <c r="D152" s="101">
        <v>9.12012767791748</v>
      </c>
      <c r="E152" s="101">
        <v>9.728629112243652</v>
      </c>
      <c r="F152" s="101">
        <v>39.902239157984</v>
      </c>
      <c r="G152" s="101" t="s">
        <v>56</v>
      </c>
      <c r="H152" s="101">
        <v>1.6601892993562473</v>
      </c>
      <c r="I152" s="101">
        <v>104.3401819751375</v>
      </c>
      <c r="J152" s="101" t="s">
        <v>62</v>
      </c>
      <c r="K152" s="101">
        <v>0.6236784977754147</v>
      </c>
      <c r="L152" s="101">
        <v>0.7825668954060445</v>
      </c>
      <c r="M152" s="101">
        <v>0.1476474358671646</v>
      </c>
      <c r="N152" s="101">
        <v>0.003777992171528348</v>
      </c>
      <c r="O152" s="101">
        <v>0.025048001694696894</v>
      </c>
      <c r="P152" s="101">
        <v>0.022449314093834428</v>
      </c>
      <c r="Q152" s="101">
        <v>0.0030489621149288105</v>
      </c>
      <c r="R152" s="101">
        <v>5.813949294459239E-05</v>
      </c>
      <c r="S152" s="101">
        <v>0.0003286032761226525</v>
      </c>
      <c r="T152" s="101">
        <v>0.0003303236371446407</v>
      </c>
      <c r="U152" s="101">
        <v>6.669976129632251E-05</v>
      </c>
      <c r="V152" s="101">
        <v>2.148115187165546E-06</v>
      </c>
      <c r="W152" s="101">
        <v>2.048708616617918E-05</v>
      </c>
      <c r="X152" s="101">
        <v>67.5</v>
      </c>
    </row>
    <row r="153" spans="1:24" s="101" customFormat="1" ht="12.75" hidden="1">
      <c r="A153" s="101">
        <v>1979</v>
      </c>
      <c r="B153" s="101">
        <v>176.3000030517578</v>
      </c>
      <c r="C153" s="101">
        <v>155.10000610351562</v>
      </c>
      <c r="D153" s="101">
        <v>9.336450576782227</v>
      </c>
      <c r="E153" s="101">
        <v>10.154263496398926</v>
      </c>
      <c r="F153" s="101">
        <v>38.46252319520566</v>
      </c>
      <c r="G153" s="101" t="s">
        <v>57</v>
      </c>
      <c r="H153" s="101">
        <v>-10.529620787389362</v>
      </c>
      <c r="I153" s="101">
        <v>98.27038226436845</v>
      </c>
      <c r="J153" s="101" t="s">
        <v>60</v>
      </c>
      <c r="K153" s="101">
        <v>0.024215134224260363</v>
      </c>
      <c r="L153" s="101">
        <v>-0.004258159843374263</v>
      </c>
      <c r="M153" s="101">
        <v>-0.004055549109844037</v>
      </c>
      <c r="N153" s="101">
        <v>3.9242125772711766E-05</v>
      </c>
      <c r="O153" s="101">
        <v>0.0012426122949630413</v>
      </c>
      <c r="P153" s="101">
        <v>-0.00048721166951086996</v>
      </c>
      <c r="Q153" s="101">
        <v>-3.7448111011388186E-06</v>
      </c>
      <c r="R153" s="101">
        <v>3.1306179673861926E-06</v>
      </c>
      <c r="S153" s="101">
        <v>3.840835768051914E-05</v>
      </c>
      <c r="T153" s="101">
        <v>-3.469437428679442E-05</v>
      </c>
      <c r="U153" s="101">
        <v>5.2240515739643335E-06</v>
      </c>
      <c r="V153" s="101">
        <v>2.467289435340746E-07</v>
      </c>
      <c r="W153" s="101">
        <v>3.064101449402423E-06</v>
      </c>
      <c r="X153" s="101">
        <v>67.5</v>
      </c>
    </row>
    <row r="154" spans="1:24" s="101" customFormat="1" ht="12.75" hidden="1">
      <c r="A154" s="101">
        <v>1977</v>
      </c>
      <c r="B154" s="101">
        <v>128.86000061035156</v>
      </c>
      <c r="C154" s="101">
        <v>135.16000366210938</v>
      </c>
      <c r="D154" s="101">
        <v>8.927937507629395</v>
      </c>
      <c r="E154" s="101">
        <v>9.373636245727539</v>
      </c>
      <c r="F154" s="101">
        <v>29.71082888642198</v>
      </c>
      <c r="G154" s="101" t="s">
        <v>58</v>
      </c>
      <c r="H154" s="101">
        <v>17.86563724796615</v>
      </c>
      <c r="I154" s="101">
        <v>79.22563785831771</v>
      </c>
      <c r="J154" s="101" t="s">
        <v>61</v>
      </c>
      <c r="K154" s="101">
        <v>0.6232082283329538</v>
      </c>
      <c r="L154" s="101">
        <v>-0.7825553104159497</v>
      </c>
      <c r="M154" s="101">
        <v>0.1475917268669424</v>
      </c>
      <c r="N154" s="101">
        <v>0.003777788361421841</v>
      </c>
      <c r="O154" s="101">
        <v>0.02501716018220184</v>
      </c>
      <c r="P154" s="101">
        <v>-0.02244402655658573</v>
      </c>
      <c r="Q154" s="101">
        <v>0.003048959815192877</v>
      </c>
      <c r="R154" s="101">
        <v>5.8055145086345165E-05</v>
      </c>
      <c r="S154" s="101">
        <v>0.00032635090185079233</v>
      </c>
      <c r="T154" s="101">
        <v>-0.00032849658392335233</v>
      </c>
      <c r="U154" s="101">
        <v>6.649486778796513E-05</v>
      </c>
      <c r="V154" s="101">
        <v>2.1338987055982364E-06</v>
      </c>
      <c r="W154" s="101">
        <v>2.0256652780956196E-05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26.454310477714483</v>
      </c>
      <c r="G155" s="102"/>
      <c r="H155" s="102"/>
      <c r="I155" s="115"/>
      <c r="J155" s="115" t="s">
        <v>159</v>
      </c>
      <c r="K155" s="102">
        <f>AVERAGE(K153,K148,K143,K138,K133,K128)</f>
        <v>0.31021164334931484</v>
      </c>
      <c r="L155" s="102">
        <f>AVERAGE(L153,L148,L143,L138,L133,L128)</f>
        <v>-0.002802175564418347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39.902239157984</v>
      </c>
      <c r="G156" s="102"/>
      <c r="H156" s="102"/>
      <c r="I156" s="115"/>
      <c r="J156" s="115" t="s">
        <v>160</v>
      </c>
      <c r="K156" s="102">
        <f>AVERAGE(K154,K149,K144,K139,K134,K129)</f>
        <v>0.6156552368948166</v>
      </c>
      <c r="L156" s="102">
        <f>AVERAGE(L154,L149,L144,L139,L134,L129)</f>
        <v>-0.5149611153178971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0.19388227709332176</v>
      </c>
      <c r="L157" s="102">
        <f>ABS(L155/$H$33)</f>
        <v>0.007783821012273187</v>
      </c>
      <c r="M157" s="115" t="s">
        <v>111</v>
      </c>
      <c r="N157" s="102">
        <f>K157+L157+L158+K158</f>
        <v>0.8733209070513355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0.3498041118720549</v>
      </c>
      <c r="L158" s="102">
        <f>ABS(L156/$H$34)</f>
        <v>0.3218506970736857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1980</v>
      </c>
      <c r="B161" s="101">
        <v>141.14</v>
      </c>
      <c r="C161" s="101">
        <v>154.34</v>
      </c>
      <c r="D161" s="101">
        <v>8.850302436791472</v>
      </c>
      <c r="E161" s="101">
        <v>9.249827685408256</v>
      </c>
      <c r="F161" s="101">
        <v>29.499738822298585</v>
      </c>
      <c r="G161" s="101" t="s">
        <v>59</v>
      </c>
      <c r="H161" s="101">
        <v>5.75371721928434</v>
      </c>
      <c r="I161" s="101">
        <v>79.39371721928433</v>
      </c>
      <c r="J161" s="101" t="s">
        <v>73</v>
      </c>
      <c r="K161" s="101">
        <v>0.35454913468403076</v>
      </c>
      <c r="M161" s="101" t="s">
        <v>68</v>
      </c>
      <c r="N161" s="101">
        <v>0.2991511235620943</v>
      </c>
      <c r="X161" s="101">
        <v>67.5</v>
      </c>
    </row>
    <row r="162" spans="1:24" s="101" customFormat="1" ht="12.75" hidden="1">
      <c r="A162" s="101">
        <v>1978</v>
      </c>
      <c r="B162" s="101">
        <v>156.39999389648438</v>
      </c>
      <c r="C162" s="101">
        <v>141.39999389648438</v>
      </c>
      <c r="D162" s="101">
        <v>9.530657768249512</v>
      </c>
      <c r="E162" s="101">
        <v>9.848998069763184</v>
      </c>
      <c r="F162" s="101">
        <v>34.61267270265839</v>
      </c>
      <c r="G162" s="101" t="s">
        <v>56</v>
      </c>
      <c r="H162" s="101">
        <v>-2.340146075560668</v>
      </c>
      <c r="I162" s="101">
        <v>86.55984782092371</v>
      </c>
      <c r="J162" s="101" t="s">
        <v>62</v>
      </c>
      <c r="K162" s="101">
        <v>0.28204019687838805</v>
      </c>
      <c r="L162" s="101">
        <v>0.5189853115284035</v>
      </c>
      <c r="M162" s="101">
        <v>0.06676943568079349</v>
      </c>
      <c r="N162" s="101">
        <v>0.029093271951278758</v>
      </c>
      <c r="O162" s="101">
        <v>0.011327231399665525</v>
      </c>
      <c r="P162" s="101">
        <v>0.014888023715630744</v>
      </c>
      <c r="Q162" s="101">
        <v>0.001378822628333412</v>
      </c>
      <c r="R162" s="101">
        <v>0.000447798473226567</v>
      </c>
      <c r="S162" s="101">
        <v>0.00014858681662506805</v>
      </c>
      <c r="T162" s="101">
        <v>0.00021905958517676253</v>
      </c>
      <c r="U162" s="101">
        <v>3.015291773377769E-05</v>
      </c>
      <c r="V162" s="101">
        <v>1.6610519358476952E-05</v>
      </c>
      <c r="W162" s="101">
        <v>9.259088730827384E-06</v>
      </c>
      <c r="X162" s="101">
        <v>67.5</v>
      </c>
    </row>
    <row r="163" spans="1:24" s="101" customFormat="1" ht="12.75" hidden="1">
      <c r="A163" s="101">
        <v>1977</v>
      </c>
      <c r="B163" s="101">
        <v>122.44000244140625</v>
      </c>
      <c r="C163" s="101">
        <v>138.0399932861328</v>
      </c>
      <c r="D163" s="101">
        <v>9.318120956420898</v>
      </c>
      <c r="E163" s="101">
        <v>9.58806324005127</v>
      </c>
      <c r="F163" s="101">
        <v>25.90962415326806</v>
      </c>
      <c r="G163" s="101" t="s">
        <v>57</v>
      </c>
      <c r="H163" s="101">
        <v>11.238624991063048</v>
      </c>
      <c r="I163" s="101">
        <v>66.1786274324693</v>
      </c>
      <c r="J163" s="101" t="s">
        <v>60</v>
      </c>
      <c r="K163" s="101">
        <v>-0.21168790717806119</v>
      </c>
      <c r="L163" s="101">
        <v>0.002824109327407436</v>
      </c>
      <c r="M163" s="101">
        <v>0.049609710657732654</v>
      </c>
      <c r="N163" s="101">
        <v>-0.00030110302058557317</v>
      </c>
      <c r="O163" s="101">
        <v>-0.008582118329931152</v>
      </c>
      <c r="P163" s="101">
        <v>0.00032313781453719006</v>
      </c>
      <c r="Q163" s="101">
        <v>0.0009998766883241956</v>
      </c>
      <c r="R163" s="101">
        <v>-2.4192861378960457E-05</v>
      </c>
      <c r="S163" s="101">
        <v>-0.00011886867848432543</v>
      </c>
      <c r="T163" s="101">
        <v>2.3011765733455336E-05</v>
      </c>
      <c r="U163" s="101">
        <v>2.0137556926881945E-05</v>
      </c>
      <c r="V163" s="101">
        <v>-1.91016631664064E-06</v>
      </c>
      <c r="W163" s="101">
        <v>-7.587426941705281E-06</v>
      </c>
      <c r="X163" s="101">
        <v>67.5</v>
      </c>
    </row>
    <row r="164" spans="1:24" s="101" customFormat="1" ht="12.75" hidden="1">
      <c r="A164" s="101">
        <v>1979</v>
      </c>
      <c r="B164" s="101">
        <v>149.25999450683594</v>
      </c>
      <c r="C164" s="101">
        <v>139.86000061035156</v>
      </c>
      <c r="D164" s="101">
        <v>10.003580093383789</v>
      </c>
      <c r="E164" s="101">
        <v>10.548864364624023</v>
      </c>
      <c r="F164" s="101">
        <v>31.30009646359725</v>
      </c>
      <c r="G164" s="101" t="s">
        <v>58</v>
      </c>
      <c r="H164" s="101">
        <v>-7.207131498868108</v>
      </c>
      <c r="I164" s="101">
        <v>74.55286300796783</v>
      </c>
      <c r="J164" s="101" t="s">
        <v>61</v>
      </c>
      <c r="K164" s="101">
        <v>-0.18637302006935563</v>
      </c>
      <c r="L164" s="101">
        <v>0.5189776276379753</v>
      </c>
      <c r="M164" s="101">
        <v>-0.04468818803204786</v>
      </c>
      <c r="N164" s="101">
        <v>-0.02909171376529849</v>
      </c>
      <c r="O164" s="101">
        <v>-0.00739279488100599</v>
      </c>
      <c r="P164" s="101">
        <v>0.014884516522547839</v>
      </c>
      <c r="Q164" s="101">
        <v>-0.0009494200590624244</v>
      </c>
      <c r="R164" s="101">
        <v>-0.00044714447115260506</v>
      </c>
      <c r="S164" s="101">
        <v>-8.915312305332701E-05</v>
      </c>
      <c r="T164" s="101">
        <v>0.0002178475625193999</v>
      </c>
      <c r="U164" s="101">
        <v>-2.244275493063528E-05</v>
      </c>
      <c r="V164" s="101">
        <v>-1.650032175447222E-05</v>
      </c>
      <c r="W164" s="101">
        <v>-5.306757628686229E-06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1980</v>
      </c>
      <c r="B166" s="101">
        <v>146.32</v>
      </c>
      <c r="C166" s="101">
        <v>155.12</v>
      </c>
      <c r="D166" s="101">
        <v>8.903057103114419</v>
      </c>
      <c r="E166" s="101">
        <v>9.220207725646967</v>
      </c>
      <c r="F166" s="101">
        <v>30.78774835797427</v>
      </c>
      <c r="G166" s="101" t="s">
        <v>59</v>
      </c>
      <c r="H166" s="101">
        <v>3.567112703485364</v>
      </c>
      <c r="I166" s="101">
        <v>82.38711270348536</v>
      </c>
      <c r="J166" s="101" t="s">
        <v>73</v>
      </c>
      <c r="K166" s="101">
        <v>0.2898452507006964</v>
      </c>
      <c r="M166" s="101" t="s">
        <v>68</v>
      </c>
      <c r="N166" s="101">
        <v>0.24282895584701014</v>
      </c>
      <c r="X166" s="101">
        <v>67.5</v>
      </c>
    </row>
    <row r="167" spans="1:24" s="101" customFormat="1" ht="12.75" hidden="1">
      <c r="A167" s="101">
        <v>1978</v>
      </c>
      <c r="B167" s="101">
        <v>158.86000061035156</v>
      </c>
      <c r="C167" s="101">
        <v>138.05999755859375</v>
      </c>
      <c r="D167" s="101">
        <v>9.72901725769043</v>
      </c>
      <c r="E167" s="101">
        <v>10.106035232543945</v>
      </c>
      <c r="F167" s="101">
        <v>35.54746810427603</v>
      </c>
      <c r="G167" s="101" t="s">
        <v>56</v>
      </c>
      <c r="H167" s="101">
        <v>-4.265898694970687</v>
      </c>
      <c r="I167" s="101">
        <v>87.09410191538088</v>
      </c>
      <c r="J167" s="101" t="s">
        <v>62</v>
      </c>
      <c r="K167" s="101">
        <v>0.2623383984843892</v>
      </c>
      <c r="L167" s="101">
        <v>0.4649810817949965</v>
      </c>
      <c r="M167" s="101">
        <v>0.06210510552762562</v>
      </c>
      <c r="N167" s="101">
        <v>0.025856750228295814</v>
      </c>
      <c r="O167" s="101">
        <v>0.010535978020151791</v>
      </c>
      <c r="P167" s="101">
        <v>0.013338838285574244</v>
      </c>
      <c r="Q167" s="101">
        <v>0.0012824686330247376</v>
      </c>
      <c r="R167" s="101">
        <v>0.0003980175105282736</v>
      </c>
      <c r="S167" s="101">
        <v>0.00013821402302711255</v>
      </c>
      <c r="T167" s="101">
        <v>0.00019627288842338577</v>
      </c>
      <c r="U167" s="101">
        <v>2.80531988500499E-05</v>
      </c>
      <c r="V167" s="101">
        <v>1.4776551332639428E-05</v>
      </c>
      <c r="W167" s="101">
        <v>8.617220502383146E-06</v>
      </c>
      <c r="X167" s="101">
        <v>67.5</v>
      </c>
    </row>
    <row r="168" spans="1:24" s="101" customFormat="1" ht="12.75" hidden="1">
      <c r="A168" s="101">
        <v>1977</v>
      </c>
      <c r="B168" s="101">
        <v>133.97999572753906</v>
      </c>
      <c r="C168" s="101">
        <v>140.67999267578125</v>
      </c>
      <c r="D168" s="101">
        <v>9.263801574707031</v>
      </c>
      <c r="E168" s="101">
        <v>9.351401329040527</v>
      </c>
      <c r="F168" s="101">
        <v>27.81379969813448</v>
      </c>
      <c r="G168" s="101" t="s">
        <v>57</v>
      </c>
      <c r="H168" s="101">
        <v>5.013509036793749</v>
      </c>
      <c r="I168" s="101">
        <v>71.49350476433281</v>
      </c>
      <c r="J168" s="101" t="s">
        <v>60</v>
      </c>
      <c r="K168" s="101">
        <v>-0.05662867228563488</v>
      </c>
      <c r="L168" s="101">
        <v>0.0025297442167800392</v>
      </c>
      <c r="M168" s="101">
        <v>0.012715989876413203</v>
      </c>
      <c r="N168" s="101">
        <v>0.0002672606084021456</v>
      </c>
      <c r="O168" s="101">
        <v>-0.0023852400461321192</v>
      </c>
      <c r="P168" s="101">
        <v>0.000289476832668886</v>
      </c>
      <c r="Q168" s="101">
        <v>0.00022955195061450694</v>
      </c>
      <c r="R168" s="101">
        <v>2.1498280314240386E-05</v>
      </c>
      <c r="S168" s="101">
        <v>-4.030689141590773E-05</v>
      </c>
      <c r="T168" s="101">
        <v>2.061609992017078E-05</v>
      </c>
      <c r="U168" s="101">
        <v>2.808408864739278E-06</v>
      </c>
      <c r="V168" s="101">
        <v>1.6962118696996917E-06</v>
      </c>
      <c r="W168" s="101">
        <v>-2.7830560304478475E-06</v>
      </c>
      <c r="X168" s="101">
        <v>67.5</v>
      </c>
    </row>
    <row r="169" spans="1:24" s="101" customFormat="1" ht="12.75" hidden="1">
      <c r="A169" s="101">
        <v>1979</v>
      </c>
      <c r="B169" s="101">
        <v>156.67999267578125</v>
      </c>
      <c r="C169" s="101">
        <v>141.5800018310547</v>
      </c>
      <c r="D169" s="101">
        <v>10.058822631835938</v>
      </c>
      <c r="E169" s="101">
        <v>10.400243759155273</v>
      </c>
      <c r="F169" s="101">
        <v>33.02281454329933</v>
      </c>
      <c r="G169" s="101" t="s">
        <v>58</v>
      </c>
      <c r="H169" s="101">
        <v>-10.931449490826012</v>
      </c>
      <c r="I169" s="101">
        <v>78.24854318495524</v>
      </c>
      <c r="J169" s="101" t="s">
        <v>61</v>
      </c>
      <c r="K169" s="101">
        <v>-0.25615352582878953</v>
      </c>
      <c r="L169" s="101">
        <v>0.46497420016753926</v>
      </c>
      <c r="M169" s="101">
        <v>-0.06078937188407584</v>
      </c>
      <c r="N169" s="101">
        <v>0.025855368961507242</v>
      </c>
      <c r="O169" s="101">
        <v>-0.01026242967154705</v>
      </c>
      <c r="P169" s="101">
        <v>0.013335696831138942</v>
      </c>
      <c r="Q169" s="101">
        <v>-0.0012617573842309837</v>
      </c>
      <c r="R169" s="101">
        <v>0.0003974364888012357</v>
      </c>
      <c r="S169" s="101">
        <v>-0.0001322061672756813</v>
      </c>
      <c r="T169" s="101">
        <v>0.00019518714904967585</v>
      </c>
      <c r="U169" s="101">
        <v>-2.791226979965791E-05</v>
      </c>
      <c r="V169" s="101">
        <v>1.4678873750367154E-05</v>
      </c>
      <c r="W169" s="101">
        <v>-8.155433055214193E-06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1980</v>
      </c>
      <c r="B171" s="101">
        <v>147.76</v>
      </c>
      <c r="C171" s="101">
        <v>160.36</v>
      </c>
      <c r="D171" s="101">
        <v>8.872337640890484</v>
      </c>
      <c r="E171" s="101">
        <v>9.349498882560415</v>
      </c>
      <c r="F171" s="101">
        <v>32.16759522040826</v>
      </c>
      <c r="G171" s="101" t="s">
        <v>59</v>
      </c>
      <c r="H171" s="101">
        <v>6.122804004928739</v>
      </c>
      <c r="I171" s="101">
        <v>86.38280400492873</v>
      </c>
      <c r="J171" s="101" t="s">
        <v>73</v>
      </c>
      <c r="K171" s="101">
        <v>0.81478056020305</v>
      </c>
      <c r="M171" s="101" t="s">
        <v>68</v>
      </c>
      <c r="N171" s="101">
        <v>0.5253206473242329</v>
      </c>
      <c r="X171" s="101">
        <v>67.5</v>
      </c>
    </row>
    <row r="172" spans="1:24" s="101" customFormat="1" ht="12.75" hidden="1">
      <c r="A172" s="101">
        <v>1978</v>
      </c>
      <c r="B172" s="101">
        <v>152.4600067138672</v>
      </c>
      <c r="C172" s="101">
        <v>131.05999755859375</v>
      </c>
      <c r="D172" s="101">
        <v>9.435229301452637</v>
      </c>
      <c r="E172" s="101">
        <v>9.877034187316895</v>
      </c>
      <c r="F172" s="101">
        <v>35.03577801139193</v>
      </c>
      <c r="G172" s="101" t="s">
        <v>56</v>
      </c>
      <c r="H172" s="101">
        <v>3.5294915303394845</v>
      </c>
      <c r="I172" s="101">
        <v>88.48949824420667</v>
      </c>
      <c r="J172" s="101" t="s">
        <v>62</v>
      </c>
      <c r="K172" s="101">
        <v>0.7342136398879943</v>
      </c>
      <c r="L172" s="101">
        <v>0.4943587941072247</v>
      </c>
      <c r="M172" s="101">
        <v>0.17381517508523164</v>
      </c>
      <c r="N172" s="101">
        <v>0.0049848698605152175</v>
      </c>
      <c r="O172" s="101">
        <v>0.029487375947368635</v>
      </c>
      <c r="P172" s="101">
        <v>0.014181516620226944</v>
      </c>
      <c r="Q172" s="101">
        <v>0.0035893283017589387</v>
      </c>
      <c r="R172" s="101">
        <v>7.673602898678506E-05</v>
      </c>
      <c r="S172" s="101">
        <v>0.0003868608792850406</v>
      </c>
      <c r="T172" s="101">
        <v>0.00020866498846555887</v>
      </c>
      <c r="U172" s="101">
        <v>7.851484309768009E-05</v>
      </c>
      <c r="V172" s="101">
        <v>2.84030784123148E-06</v>
      </c>
      <c r="W172" s="101">
        <v>2.4121251876622625E-05</v>
      </c>
      <c r="X172" s="101">
        <v>67.5</v>
      </c>
    </row>
    <row r="173" spans="1:24" s="101" customFormat="1" ht="12.75" hidden="1">
      <c r="A173" s="101">
        <v>1977</v>
      </c>
      <c r="B173" s="101">
        <v>121.58000183105469</v>
      </c>
      <c r="C173" s="101">
        <v>137.77999877929688</v>
      </c>
      <c r="D173" s="101">
        <v>9.094290733337402</v>
      </c>
      <c r="E173" s="101">
        <v>9.797600746154785</v>
      </c>
      <c r="F173" s="101">
        <v>23.399174194031172</v>
      </c>
      <c r="G173" s="101" t="s">
        <v>57</v>
      </c>
      <c r="H173" s="101">
        <v>7.15517686916035</v>
      </c>
      <c r="I173" s="101">
        <v>61.23517870021504</v>
      </c>
      <c r="J173" s="101" t="s">
        <v>60</v>
      </c>
      <c r="K173" s="101">
        <v>-0.04255930492617934</v>
      </c>
      <c r="L173" s="101">
        <v>0.002690080539740392</v>
      </c>
      <c r="M173" s="101">
        <v>0.008102596837546206</v>
      </c>
      <c r="N173" s="101">
        <v>-5.1611348209290406E-05</v>
      </c>
      <c r="O173" s="101">
        <v>-0.002026781165679583</v>
      </c>
      <c r="P173" s="101">
        <v>0.0003078034397661353</v>
      </c>
      <c r="Q173" s="101">
        <v>7.317591733729284E-05</v>
      </c>
      <c r="R173" s="101">
        <v>-4.1333934344658865E-06</v>
      </c>
      <c r="S173" s="101">
        <v>-5.257837972741821E-05</v>
      </c>
      <c r="T173" s="101">
        <v>2.191790546346065E-05</v>
      </c>
      <c r="U173" s="101">
        <v>-4.639808643199134E-06</v>
      </c>
      <c r="V173" s="101">
        <v>-3.266234537690154E-07</v>
      </c>
      <c r="W173" s="101">
        <v>-4.067390251845807E-06</v>
      </c>
      <c r="X173" s="101">
        <v>67.5</v>
      </c>
    </row>
    <row r="174" spans="1:24" s="101" customFormat="1" ht="12.75" hidden="1">
      <c r="A174" s="101">
        <v>1979</v>
      </c>
      <c r="B174" s="101">
        <v>170.25999450683594</v>
      </c>
      <c r="C174" s="101">
        <v>146.75999450683594</v>
      </c>
      <c r="D174" s="101">
        <v>9.651652336120605</v>
      </c>
      <c r="E174" s="101">
        <v>10.478734970092773</v>
      </c>
      <c r="F174" s="101">
        <v>35.302210012666094</v>
      </c>
      <c r="G174" s="101" t="s">
        <v>58</v>
      </c>
      <c r="H174" s="101">
        <v>-15.531792180068749</v>
      </c>
      <c r="I174" s="101">
        <v>87.22820232676719</v>
      </c>
      <c r="J174" s="101" t="s">
        <v>61</v>
      </c>
      <c r="K174" s="101">
        <v>-0.7329791092260255</v>
      </c>
      <c r="L174" s="101">
        <v>0.4943514749425141</v>
      </c>
      <c r="M174" s="101">
        <v>-0.17362621637989442</v>
      </c>
      <c r="N174" s="101">
        <v>-0.0049846026717291145</v>
      </c>
      <c r="O174" s="101">
        <v>-0.029417639238523217</v>
      </c>
      <c r="P174" s="101">
        <v>0.01417817585912381</v>
      </c>
      <c r="Q174" s="101">
        <v>-0.003588582302655124</v>
      </c>
      <c r="R174" s="101">
        <v>-7.66246253065986E-05</v>
      </c>
      <c r="S174" s="101">
        <v>-0.00038327125369173485</v>
      </c>
      <c r="T174" s="101">
        <v>0.0002075106812465966</v>
      </c>
      <c r="U174" s="101">
        <v>-7.837762922165877E-05</v>
      </c>
      <c r="V174" s="101">
        <v>-2.821465178308786E-06</v>
      </c>
      <c r="W174" s="101">
        <v>-2.3775851796195656E-05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1980</v>
      </c>
      <c r="B176" s="101">
        <v>153.3</v>
      </c>
      <c r="C176" s="101">
        <v>154.3</v>
      </c>
      <c r="D176" s="101">
        <v>8.639927363222155</v>
      </c>
      <c r="E176" s="101">
        <v>9.447798000483644</v>
      </c>
      <c r="F176" s="101">
        <v>33.43281915513378</v>
      </c>
      <c r="G176" s="101" t="s">
        <v>59</v>
      </c>
      <c r="H176" s="101">
        <v>6.416926096309467</v>
      </c>
      <c r="I176" s="101">
        <v>92.21692609630948</v>
      </c>
      <c r="J176" s="101" t="s">
        <v>73</v>
      </c>
      <c r="K176" s="101">
        <v>0.5532095877515824</v>
      </c>
      <c r="M176" s="101" t="s">
        <v>68</v>
      </c>
      <c r="N176" s="101">
        <v>0.5097035635288358</v>
      </c>
      <c r="X176" s="101">
        <v>67.5</v>
      </c>
    </row>
    <row r="177" spans="1:24" s="101" customFormat="1" ht="12.75" hidden="1">
      <c r="A177" s="101">
        <v>1978</v>
      </c>
      <c r="B177" s="101">
        <v>170.05999755859375</v>
      </c>
      <c r="C177" s="101">
        <v>139.9600067138672</v>
      </c>
      <c r="D177" s="101">
        <v>9.69058609008789</v>
      </c>
      <c r="E177" s="101">
        <v>10.201414108276367</v>
      </c>
      <c r="F177" s="101">
        <v>37.99757731934507</v>
      </c>
      <c r="G177" s="101" t="s">
        <v>56</v>
      </c>
      <c r="H177" s="101">
        <v>-9.049811977507375</v>
      </c>
      <c r="I177" s="101">
        <v>93.51018558108638</v>
      </c>
      <c r="J177" s="101" t="s">
        <v>62</v>
      </c>
      <c r="K177" s="101">
        <v>0.16523854738887558</v>
      </c>
      <c r="L177" s="101">
        <v>0.7234717421358229</v>
      </c>
      <c r="M177" s="101">
        <v>0.03911808138420842</v>
      </c>
      <c r="N177" s="101">
        <v>0.022103846069075755</v>
      </c>
      <c r="O177" s="101">
        <v>0.006636292769940421</v>
      </c>
      <c r="P177" s="101">
        <v>0.020754137188537906</v>
      </c>
      <c r="Q177" s="101">
        <v>0.0008077894671873388</v>
      </c>
      <c r="R177" s="101">
        <v>0.00034027098188274047</v>
      </c>
      <c r="S177" s="101">
        <v>8.703793252590315E-05</v>
      </c>
      <c r="T177" s="101">
        <v>0.00030538512296700033</v>
      </c>
      <c r="U177" s="101">
        <v>1.766488891306267E-05</v>
      </c>
      <c r="V177" s="101">
        <v>1.2636025991656983E-05</v>
      </c>
      <c r="W177" s="101">
        <v>5.422302818157134E-06</v>
      </c>
      <c r="X177" s="101">
        <v>67.5</v>
      </c>
    </row>
    <row r="178" spans="1:24" s="101" customFormat="1" ht="12.75" hidden="1">
      <c r="A178" s="101">
        <v>1977</v>
      </c>
      <c r="B178" s="101">
        <v>130.66000366210938</v>
      </c>
      <c r="C178" s="101">
        <v>139.86000061035156</v>
      </c>
      <c r="D178" s="101">
        <v>8.90096378326416</v>
      </c>
      <c r="E178" s="101">
        <v>9.7877197265625</v>
      </c>
      <c r="F178" s="101">
        <v>27.07196375867114</v>
      </c>
      <c r="G178" s="101" t="s">
        <v>57</v>
      </c>
      <c r="H178" s="101">
        <v>9.253186241388406</v>
      </c>
      <c r="I178" s="101">
        <v>72.41318990349778</v>
      </c>
      <c r="J178" s="101" t="s">
        <v>60</v>
      </c>
      <c r="K178" s="101">
        <v>-0.1095709207471986</v>
      </c>
      <c r="L178" s="101">
        <v>0.003936164378332592</v>
      </c>
      <c r="M178" s="101">
        <v>0.025605022757353116</v>
      </c>
      <c r="N178" s="101">
        <v>0.00022831542389451732</v>
      </c>
      <c r="O178" s="101">
        <v>-0.004454051025445566</v>
      </c>
      <c r="P178" s="101">
        <v>0.00045039653161104033</v>
      </c>
      <c r="Q178" s="101">
        <v>0.0005125372935277144</v>
      </c>
      <c r="R178" s="101">
        <v>1.837398476901324E-05</v>
      </c>
      <c r="S178" s="101">
        <v>-6.26465217328203E-05</v>
      </c>
      <c r="T178" s="101">
        <v>3.207645457278046E-05</v>
      </c>
      <c r="U178" s="101">
        <v>1.007706865756406E-05</v>
      </c>
      <c r="V178" s="101">
        <v>1.4498099452003096E-06</v>
      </c>
      <c r="W178" s="101">
        <v>-4.0241605049434425E-06</v>
      </c>
      <c r="X178" s="101">
        <v>67.5</v>
      </c>
    </row>
    <row r="179" spans="1:24" s="101" customFormat="1" ht="12.75" hidden="1">
      <c r="A179" s="101">
        <v>1979</v>
      </c>
      <c r="B179" s="101">
        <v>164.4600067138672</v>
      </c>
      <c r="C179" s="101">
        <v>150.55999755859375</v>
      </c>
      <c r="D179" s="101">
        <v>9.792417526245117</v>
      </c>
      <c r="E179" s="101">
        <v>10.394363403320312</v>
      </c>
      <c r="F179" s="101">
        <v>34.78060158076959</v>
      </c>
      <c r="G179" s="101" t="s">
        <v>58</v>
      </c>
      <c r="H179" s="101">
        <v>-12.276617757419757</v>
      </c>
      <c r="I179" s="101">
        <v>84.68338895644743</v>
      </c>
      <c r="J179" s="101" t="s">
        <v>61</v>
      </c>
      <c r="K179" s="101">
        <v>-0.12368504707440105</v>
      </c>
      <c r="L179" s="101">
        <v>0.7234610343888808</v>
      </c>
      <c r="M179" s="101">
        <v>-0.02957375696080872</v>
      </c>
      <c r="N179" s="101">
        <v>0.02210266687783643</v>
      </c>
      <c r="O179" s="101">
        <v>-0.004919533635527945</v>
      </c>
      <c r="P179" s="101">
        <v>0.020749249466064185</v>
      </c>
      <c r="Q179" s="101">
        <v>-0.0006243631523737529</v>
      </c>
      <c r="R179" s="101">
        <v>0.00033977453965115215</v>
      </c>
      <c r="S179" s="101">
        <v>-6.042362959275901E-05</v>
      </c>
      <c r="T179" s="101">
        <v>0.00030369585837085474</v>
      </c>
      <c r="U179" s="101">
        <v>-1.4508652162815973E-05</v>
      </c>
      <c r="V179" s="101">
        <v>1.2552577583294561E-05</v>
      </c>
      <c r="W179" s="101">
        <v>-3.634212443191529E-06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1980</v>
      </c>
      <c r="B181" s="101">
        <v>161.24</v>
      </c>
      <c r="C181" s="101">
        <v>167.54</v>
      </c>
      <c r="D181" s="101">
        <v>8.741422441881483</v>
      </c>
      <c r="E181" s="101">
        <v>9.244424907186664</v>
      </c>
      <c r="F181" s="101">
        <v>34.1061760553721</v>
      </c>
      <c r="G181" s="101" t="s">
        <v>59</v>
      </c>
      <c r="H181" s="101">
        <v>-0.7270696820749123</v>
      </c>
      <c r="I181" s="101">
        <v>93.0129303179251</v>
      </c>
      <c r="J181" s="101" t="s">
        <v>73</v>
      </c>
      <c r="K181" s="101">
        <v>0.9315966594177432</v>
      </c>
      <c r="M181" s="101" t="s">
        <v>68</v>
      </c>
      <c r="N181" s="101">
        <v>0.6236906095302648</v>
      </c>
      <c r="X181" s="101">
        <v>67.5</v>
      </c>
    </row>
    <row r="182" spans="1:24" s="101" customFormat="1" ht="12.75" hidden="1">
      <c r="A182" s="101">
        <v>1978</v>
      </c>
      <c r="B182" s="101">
        <v>170.4199981689453</v>
      </c>
      <c r="C182" s="101">
        <v>146.82000732421875</v>
      </c>
      <c r="D182" s="101">
        <v>9.293583869934082</v>
      </c>
      <c r="E182" s="101">
        <v>9.649402618408203</v>
      </c>
      <c r="F182" s="101">
        <v>39.44365672652316</v>
      </c>
      <c r="G182" s="101" t="s">
        <v>56</v>
      </c>
      <c r="H182" s="101">
        <v>-1.7029752160553357</v>
      </c>
      <c r="I182" s="101">
        <v>101.21702295288998</v>
      </c>
      <c r="J182" s="101" t="s">
        <v>62</v>
      </c>
      <c r="K182" s="101">
        <v>0.7531681911376576</v>
      </c>
      <c r="L182" s="101">
        <v>0.5746306770971988</v>
      </c>
      <c r="M182" s="101">
        <v>0.1783027103083574</v>
      </c>
      <c r="N182" s="101">
        <v>0.033783138738607235</v>
      </c>
      <c r="O182" s="101">
        <v>0.030248625575302276</v>
      </c>
      <c r="P182" s="101">
        <v>0.016484321955206008</v>
      </c>
      <c r="Q182" s="101">
        <v>0.003681959219607657</v>
      </c>
      <c r="R182" s="101">
        <v>0.0005200247682783919</v>
      </c>
      <c r="S182" s="101">
        <v>0.00039684105134382236</v>
      </c>
      <c r="T182" s="101">
        <v>0.00024254267986399314</v>
      </c>
      <c r="U182" s="101">
        <v>8.052831545455603E-05</v>
      </c>
      <c r="V182" s="101">
        <v>1.9310975252586303E-05</v>
      </c>
      <c r="W182" s="101">
        <v>2.4742304075707137E-05</v>
      </c>
      <c r="X182" s="101">
        <v>67.5</v>
      </c>
    </row>
    <row r="183" spans="1:24" s="101" customFormat="1" ht="12.75" hidden="1">
      <c r="A183" s="101">
        <v>1977</v>
      </c>
      <c r="B183" s="101">
        <v>126.45999908447266</v>
      </c>
      <c r="C183" s="101">
        <v>139.86000061035156</v>
      </c>
      <c r="D183" s="101">
        <v>9.388741493225098</v>
      </c>
      <c r="E183" s="101">
        <v>9.670024871826172</v>
      </c>
      <c r="F183" s="101">
        <v>27.63128682819129</v>
      </c>
      <c r="G183" s="101" t="s">
        <v>57</v>
      </c>
      <c r="H183" s="101">
        <v>11.097086042382642</v>
      </c>
      <c r="I183" s="101">
        <v>70.0570851268553</v>
      </c>
      <c r="J183" s="101" t="s">
        <v>60</v>
      </c>
      <c r="K183" s="101">
        <v>-0.457114394638812</v>
      </c>
      <c r="L183" s="101">
        <v>0.0031263051395296554</v>
      </c>
      <c r="M183" s="101">
        <v>0.10659803413875933</v>
      </c>
      <c r="N183" s="101">
        <v>0.0003490926456847513</v>
      </c>
      <c r="O183" s="101">
        <v>-0.018616855161287815</v>
      </c>
      <c r="P183" s="101">
        <v>0.0003578136050221202</v>
      </c>
      <c r="Q183" s="101">
        <v>0.002123028183792968</v>
      </c>
      <c r="R183" s="101">
        <v>2.807499366823682E-05</v>
      </c>
      <c r="S183" s="101">
        <v>-0.0002648024481927597</v>
      </c>
      <c r="T183" s="101">
        <v>2.5486364565857062E-05</v>
      </c>
      <c r="U183" s="101">
        <v>4.105824672259537E-05</v>
      </c>
      <c r="V183" s="101">
        <v>2.211301457333275E-06</v>
      </c>
      <c r="W183" s="101">
        <v>-1.7110861508857034E-05</v>
      </c>
      <c r="X183" s="101">
        <v>67.5</v>
      </c>
    </row>
    <row r="184" spans="1:24" s="101" customFormat="1" ht="12.75" hidden="1">
      <c r="A184" s="101">
        <v>1979</v>
      </c>
      <c r="B184" s="101">
        <v>178.1999969482422</v>
      </c>
      <c r="C184" s="101">
        <v>147</v>
      </c>
      <c r="D184" s="101">
        <v>9.300223350524902</v>
      </c>
      <c r="E184" s="101">
        <v>10.128497123718262</v>
      </c>
      <c r="F184" s="101">
        <v>36.406795709080484</v>
      </c>
      <c r="G184" s="101" t="s">
        <v>58</v>
      </c>
      <c r="H184" s="101">
        <v>-17.31215378049272</v>
      </c>
      <c r="I184" s="101">
        <v>93.38784316774947</v>
      </c>
      <c r="J184" s="101" t="s">
        <v>61</v>
      </c>
      <c r="K184" s="101">
        <v>-0.5985889694569753</v>
      </c>
      <c r="L184" s="101">
        <v>0.5746221726294242</v>
      </c>
      <c r="M184" s="101">
        <v>-0.1429290580010164</v>
      </c>
      <c r="N184" s="101">
        <v>0.033781335044025626</v>
      </c>
      <c r="O184" s="101">
        <v>-0.023840974248097793</v>
      </c>
      <c r="P184" s="101">
        <v>0.016480438093295576</v>
      </c>
      <c r="Q184" s="101">
        <v>-0.0030082511573461678</v>
      </c>
      <c r="R184" s="101">
        <v>0.0005192663616618388</v>
      </c>
      <c r="S184" s="101">
        <v>-0.0002955714523812999</v>
      </c>
      <c r="T184" s="101">
        <v>0.0002411999103997008</v>
      </c>
      <c r="U184" s="101">
        <v>-6.927503133175021E-05</v>
      </c>
      <c r="V184" s="101">
        <v>1.918394930849215E-05</v>
      </c>
      <c r="W184" s="101">
        <v>-1.7871766264123668E-05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1980</v>
      </c>
      <c r="B186" s="101">
        <v>157.98</v>
      </c>
      <c r="C186" s="101">
        <v>171.18</v>
      </c>
      <c r="D186" s="101">
        <v>9.045402277630458</v>
      </c>
      <c r="E186" s="101">
        <v>9.327949910377592</v>
      </c>
      <c r="F186" s="101">
        <v>35.74287795223195</v>
      </c>
      <c r="G186" s="101" t="s">
        <v>59</v>
      </c>
      <c r="H186" s="101">
        <v>3.7077981611475366</v>
      </c>
      <c r="I186" s="101">
        <v>94.18779816114753</v>
      </c>
      <c r="J186" s="101" t="s">
        <v>73</v>
      </c>
      <c r="K186" s="101">
        <v>1.4421558042652378</v>
      </c>
      <c r="M186" s="101" t="s">
        <v>68</v>
      </c>
      <c r="N186" s="101">
        <v>0.9637999150273063</v>
      </c>
      <c r="X186" s="101">
        <v>67.5</v>
      </c>
    </row>
    <row r="187" spans="1:24" s="101" customFormat="1" ht="12.75" hidden="1">
      <c r="A187" s="101">
        <v>1978</v>
      </c>
      <c r="B187" s="101">
        <v>170.17999267578125</v>
      </c>
      <c r="C187" s="101">
        <v>151.17999267578125</v>
      </c>
      <c r="D187" s="101">
        <v>9.12012767791748</v>
      </c>
      <c r="E187" s="101">
        <v>9.728629112243652</v>
      </c>
      <c r="F187" s="101">
        <v>39.902239157984</v>
      </c>
      <c r="G187" s="101" t="s">
        <v>56</v>
      </c>
      <c r="H187" s="101">
        <v>1.6601892993562473</v>
      </c>
      <c r="I187" s="101">
        <v>104.3401819751375</v>
      </c>
      <c r="J187" s="101" t="s">
        <v>62</v>
      </c>
      <c r="K187" s="101">
        <v>0.9373709238988001</v>
      </c>
      <c r="L187" s="101">
        <v>0.7158068085516296</v>
      </c>
      <c r="M187" s="101">
        <v>0.22191026087576968</v>
      </c>
      <c r="N187" s="101">
        <v>0.0027827767218106883</v>
      </c>
      <c r="O187" s="101">
        <v>0.037646526243023955</v>
      </c>
      <c r="P187" s="101">
        <v>0.02053417028652608</v>
      </c>
      <c r="Q187" s="101">
        <v>0.0045824951019476515</v>
      </c>
      <c r="R187" s="101">
        <v>4.284312771311995E-05</v>
      </c>
      <c r="S187" s="101">
        <v>0.0004938959067363687</v>
      </c>
      <c r="T187" s="101">
        <v>0.00030213027136604434</v>
      </c>
      <c r="U187" s="101">
        <v>0.0001002307146894358</v>
      </c>
      <c r="V187" s="101">
        <v>1.6038717978175285E-06</v>
      </c>
      <c r="W187" s="101">
        <v>3.0792712474190186E-05</v>
      </c>
      <c r="X187" s="101">
        <v>67.5</v>
      </c>
    </row>
    <row r="188" spans="1:24" s="101" customFormat="1" ht="12.75" hidden="1">
      <c r="A188" s="101">
        <v>1977</v>
      </c>
      <c r="B188" s="101">
        <v>128.86000061035156</v>
      </c>
      <c r="C188" s="101">
        <v>135.16000366210938</v>
      </c>
      <c r="D188" s="101">
        <v>8.927937507629395</v>
      </c>
      <c r="E188" s="101">
        <v>9.373636245727539</v>
      </c>
      <c r="F188" s="101">
        <v>28.35057778053501</v>
      </c>
      <c r="G188" s="101" t="s">
        <v>57</v>
      </c>
      <c r="H188" s="101">
        <v>14.238449264643762</v>
      </c>
      <c r="I188" s="101">
        <v>75.59844987499532</v>
      </c>
      <c r="J188" s="101" t="s">
        <v>60</v>
      </c>
      <c r="K188" s="101">
        <v>-0.408316933787546</v>
      </c>
      <c r="L188" s="101">
        <v>0.003894859439078207</v>
      </c>
      <c r="M188" s="101">
        <v>0.09438707486959222</v>
      </c>
      <c r="N188" s="101">
        <v>2.8513622723344952E-05</v>
      </c>
      <c r="O188" s="101">
        <v>-0.01676342259463993</v>
      </c>
      <c r="P188" s="101">
        <v>0.0004457193828042741</v>
      </c>
      <c r="Q188" s="101">
        <v>0.0018395853502182371</v>
      </c>
      <c r="R188" s="101">
        <v>2.309297690612662E-06</v>
      </c>
      <c r="S188" s="101">
        <v>-0.0002492739851965615</v>
      </c>
      <c r="T188" s="101">
        <v>3.174340586810177E-05</v>
      </c>
      <c r="U188" s="101">
        <v>3.281088539248478E-05</v>
      </c>
      <c r="V188" s="101">
        <v>1.7867405742460597E-07</v>
      </c>
      <c r="W188" s="101">
        <v>-1.641251300001271E-05</v>
      </c>
      <c r="X188" s="101">
        <v>67.5</v>
      </c>
    </row>
    <row r="189" spans="1:24" s="101" customFormat="1" ht="12.75" hidden="1">
      <c r="A189" s="101">
        <v>1979</v>
      </c>
      <c r="B189" s="101">
        <v>176.3000030517578</v>
      </c>
      <c r="C189" s="101">
        <v>155.10000610351562</v>
      </c>
      <c r="D189" s="101">
        <v>9.336450576782227</v>
      </c>
      <c r="E189" s="101">
        <v>10.154263496398926</v>
      </c>
      <c r="F189" s="101">
        <v>34.631206921143544</v>
      </c>
      <c r="G189" s="101" t="s">
        <v>58</v>
      </c>
      <c r="H189" s="101">
        <v>-20.31849794755216</v>
      </c>
      <c r="I189" s="101">
        <v>88.48150510420565</v>
      </c>
      <c r="J189" s="101" t="s">
        <v>61</v>
      </c>
      <c r="K189" s="101">
        <v>-0.8437662772078692</v>
      </c>
      <c r="L189" s="101">
        <v>0.7157962120875041</v>
      </c>
      <c r="M189" s="101">
        <v>-0.20083636119864884</v>
      </c>
      <c r="N189" s="101">
        <v>0.0027826306360655617</v>
      </c>
      <c r="O189" s="101">
        <v>-0.033708286830988705</v>
      </c>
      <c r="P189" s="101">
        <v>0.02052933227330697</v>
      </c>
      <c r="Q189" s="101">
        <v>-0.004197045043674973</v>
      </c>
      <c r="R189" s="101">
        <v>4.2780845438336506E-05</v>
      </c>
      <c r="S189" s="101">
        <v>-0.0004263750074701427</v>
      </c>
      <c r="T189" s="101">
        <v>0.000300458078705853</v>
      </c>
      <c r="U189" s="101">
        <v>-9.470819376862971E-05</v>
      </c>
      <c r="V189" s="101">
        <v>1.5938884292941772E-06</v>
      </c>
      <c r="W189" s="101">
        <v>-2.6054185048520742E-05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23.399174194031172</v>
      </c>
      <c r="G190" s="102"/>
      <c r="H190" s="102"/>
      <c r="I190" s="115"/>
      <c r="J190" s="115" t="s">
        <v>159</v>
      </c>
      <c r="K190" s="102">
        <f>AVERAGE(K188,K183,K178,K173,K168,K163)</f>
        <v>-0.21431302226057203</v>
      </c>
      <c r="L190" s="102">
        <f>AVERAGE(L188,L183,L178,L173,L168,L163)</f>
        <v>0.0031668771734780538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39.902239157984</v>
      </c>
      <c r="G191" s="102"/>
      <c r="H191" s="102"/>
      <c r="I191" s="115"/>
      <c r="J191" s="115" t="s">
        <v>160</v>
      </c>
      <c r="K191" s="102">
        <f>AVERAGE(K189,K184,K179,K174,K169,K164)</f>
        <v>-0.45692432481056944</v>
      </c>
      <c r="L191" s="102">
        <f>AVERAGE(L189,L184,L179,L174,L169,L164)</f>
        <v>0.5820304536423063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0.13394563891285752</v>
      </c>
      <c r="L192" s="102">
        <f>ABS(L190/$H$33)</f>
        <v>0.00879688103743904</v>
      </c>
      <c r="M192" s="115" t="s">
        <v>111</v>
      </c>
      <c r="N192" s="102">
        <f>K192+L192+L193+K193</f>
        <v>0.766127647119107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0.259616093642369</v>
      </c>
      <c r="L193" s="102">
        <f>ABS(L191/$H$34)</f>
        <v>0.3637690335264414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1980</v>
      </c>
      <c r="B196" s="101">
        <v>141.14</v>
      </c>
      <c r="C196" s="101">
        <v>154.34</v>
      </c>
      <c r="D196" s="101">
        <v>8.850302436791472</v>
      </c>
      <c r="E196" s="101">
        <v>9.249827685408256</v>
      </c>
      <c r="F196" s="101">
        <v>28.873952899139297</v>
      </c>
      <c r="G196" s="101" t="s">
        <v>59</v>
      </c>
      <c r="H196" s="101">
        <v>4.069516863396373</v>
      </c>
      <c r="I196" s="101">
        <v>77.70951686339636</v>
      </c>
      <c r="J196" s="101" t="s">
        <v>73</v>
      </c>
      <c r="K196" s="101">
        <v>0.8950218194353163</v>
      </c>
      <c r="M196" s="101" t="s">
        <v>68</v>
      </c>
      <c r="N196" s="101">
        <v>0.4987733909485391</v>
      </c>
      <c r="X196" s="101">
        <v>67.5</v>
      </c>
    </row>
    <row r="197" spans="1:24" s="101" customFormat="1" ht="12.75" hidden="1">
      <c r="A197" s="101">
        <v>1977</v>
      </c>
      <c r="B197" s="101">
        <v>122.44000244140625</v>
      </c>
      <c r="C197" s="101">
        <v>138.0399932861328</v>
      </c>
      <c r="D197" s="101">
        <v>9.318120956420898</v>
      </c>
      <c r="E197" s="101">
        <v>9.58806324005127</v>
      </c>
      <c r="F197" s="101">
        <v>27.63350896546504</v>
      </c>
      <c r="G197" s="101" t="s">
        <v>56</v>
      </c>
      <c r="H197" s="101">
        <v>15.641789237985819</v>
      </c>
      <c r="I197" s="101">
        <v>70.58179167939207</v>
      </c>
      <c r="J197" s="101" t="s">
        <v>62</v>
      </c>
      <c r="K197" s="101">
        <v>0.87624105423679</v>
      </c>
      <c r="L197" s="101">
        <v>0.28601305597820104</v>
      </c>
      <c r="M197" s="101">
        <v>0.20743783519817616</v>
      </c>
      <c r="N197" s="101">
        <v>0.03263277520297425</v>
      </c>
      <c r="O197" s="101">
        <v>0.03519164717815371</v>
      </c>
      <c r="P197" s="101">
        <v>0.008204939670344627</v>
      </c>
      <c r="Q197" s="101">
        <v>0.0042836280970166354</v>
      </c>
      <c r="R197" s="101">
        <v>0.0005023624146363527</v>
      </c>
      <c r="S197" s="101">
        <v>0.000461727250681108</v>
      </c>
      <c r="T197" s="101">
        <v>0.00012073053558097092</v>
      </c>
      <c r="U197" s="101">
        <v>9.36900621266729E-05</v>
      </c>
      <c r="V197" s="101">
        <v>1.8648017548688765E-05</v>
      </c>
      <c r="W197" s="101">
        <v>2.8790711979433096E-05</v>
      </c>
      <c r="X197" s="101">
        <v>67.5</v>
      </c>
    </row>
    <row r="198" spans="1:24" s="101" customFormat="1" ht="12.75" hidden="1">
      <c r="A198" s="101">
        <v>1979</v>
      </c>
      <c r="B198" s="101">
        <v>149.25999450683594</v>
      </c>
      <c r="C198" s="101">
        <v>139.86000061035156</v>
      </c>
      <c r="D198" s="101">
        <v>10.003580093383789</v>
      </c>
      <c r="E198" s="101">
        <v>10.548864364624023</v>
      </c>
      <c r="F198" s="101">
        <v>31.30009646359725</v>
      </c>
      <c r="G198" s="101" t="s">
        <v>57</v>
      </c>
      <c r="H198" s="101">
        <v>-7.207131498868108</v>
      </c>
      <c r="I198" s="101">
        <v>74.55286300796783</v>
      </c>
      <c r="J198" s="101" t="s">
        <v>60</v>
      </c>
      <c r="K198" s="101">
        <v>0.43075854218485105</v>
      </c>
      <c r="L198" s="101">
        <v>-0.0015554981594805373</v>
      </c>
      <c r="M198" s="101">
        <v>-0.10402269924669717</v>
      </c>
      <c r="N198" s="101">
        <v>-0.0003370677632954634</v>
      </c>
      <c r="O198" s="101">
        <v>0.01696853082830703</v>
      </c>
      <c r="P198" s="101">
        <v>-0.00017805852573846305</v>
      </c>
      <c r="Q198" s="101">
        <v>-0.0022445760905797298</v>
      </c>
      <c r="R198" s="101">
        <v>-2.7096986598044678E-05</v>
      </c>
      <c r="S198" s="101">
        <v>0.00019479880724583183</v>
      </c>
      <c r="T198" s="101">
        <v>-1.268876056811725E-05</v>
      </c>
      <c r="U198" s="101">
        <v>-5.525896322222203E-05</v>
      </c>
      <c r="V198" s="101">
        <v>-2.1355960279465975E-06</v>
      </c>
      <c r="W198" s="101">
        <v>1.1269465835064882E-05</v>
      </c>
      <c r="X198" s="101">
        <v>67.5</v>
      </c>
    </row>
    <row r="199" spans="1:24" s="101" customFormat="1" ht="12.75" hidden="1">
      <c r="A199" s="101">
        <v>1978</v>
      </c>
      <c r="B199" s="101">
        <v>156.39999389648438</v>
      </c>
      <c r="C199" s="101">
        <v>141.39999389648438</v>
      </c>
      <c r="D199" s="101">
        <v>9.530657768249512</v>
      </c>
      <c r="E199" s="101">
        <v>9.848998069763184</v>
      </c>
      <c r="F199" s="101">
        <v>33.887591253988745</v>
      </c>
      <c r="G199" s="101" t="s">
        <v>58</v>
      </c>
      <c r="H199" s="101">
        <v>-4.153439732302715</v>
      </c>
      <c r="I199" s="101">
        <v>84.74655416418166</v>
      </c>
      <c r="J199" s="101" t="s">
        <v>61</v>
      </c>
      <c r="K199" s="101">
        <v>-0.7630501054745901</v>
      </c>
      <c r="L199" s="101">
        <v>-0.2860088261146243</v>
      </c>
      <c r="M199" s="101">
        <v>-0.17947070377400562</v>
      </c>
      <c r="N199" s="101">
        <v>-0.032631034350305205</v>
      </c>
      <c r="O199" s="101">
        <v>-0.030830520473070964</v>
      </c>
      <c r="P199" s="101">
        <v>-0.008203007384819718</v>
      </c>
      <c r="Q199" s="101">
        <v>-0.003648471987990065</v>
      </c>
      <c r="R199" s="101">
        <v>-0.0005016310885068549</v>
      </c>
      <c r="S199" s="101">
        <v>-0.0004186233136330752</v>
      </c>
      <c r="T199" s="101">
        <v>-0.00012006189061027267</v>
      </c>
      <c r="U199" s="101">
        <v>-7.565893684757234E-05</v>
      </c>
      <c r="V199" s="101">
        <v>-1.8525328285933905E-05</v>
      </c>
      <c r="W199" s="101">
        <v>-2.6493475349130357E-05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1980</v>
      </c>
      <c r="B201" s="101">
        <v>146.32</v>
      </c>
      <c r="C201" s="101">
        <v>155.12</v>
      </c>
      <c r="D201" s="101">
        <v>8.903057103114419</v>
      </c>
      <c r="E201" s="101">
        <v>9.220207725646967</v>
      </c>
      <c r="F201" s="101">
        <v>29.682539072023044</v>
      </c>
      <c r="G201" s="101" t="s">
        <v>59</v>
      </c>
      <c r="H201" s="101">
        <v>0.6096050305016121</v>
      </c>
      <c r="I201" s="101">
        <v>79.4296050305016</v>
      </c>
      <c r="J201" s="101" t="s">
        <v>73</v>
      </c>
      <c r="K201" s="101">
        <v>0.7039549637263356</v>
      </c>
      <c r="M201" s="101" t="s">
        <v>68</v>
      </c>
      <c r="N201" s="101">
        <v>0.40029092900605756</v>
      </c>
      <c r="X201" s="101">
        <v>67.5</v>
      </c>
    </row>
    <row r="202" spans="1:24" s="101" customFormat="1" ht="12.75" hidden="1">
      <c r="A202" s="101">
        <v>1977</v>
      </c>
      <c r="B202" s="101">
        <v>133.97999572753906</v>
      </c>
      <c r="C202" s="101">
        <v>140.67999267578125</v>
      </c>
      <c r="D202" s="101">
        <v>9.263801574707031</v>
      </c>
      <c r="E202" s="101">
        <v>9.351401329040527</v>
      </c>
      <c r="F202" s="101">
        <v>29.89149912690174</v>
      </c>
      <c r="G202" s="101" t="s">
        <v>56</v>
      </c>
      <c r="H202" s="101">
        <v>10.354095926091958</v>
      </c>
      <c r="I202" s="101">
        <v>76.83409165363102</v>
      </c>
      <c r="J202" s="101" t="s">
        <v>62</v>
      </c>
      <c r="K202" s="101">
        <v>0.7652165738846128</v>
      </c>
      <c r="L202" s="101">
        <v>0.2898905631123318</v>
      </c>
      <c r="M202" s="101">
        <v>0.18115440592931834</v>
      </c>
      <c r="N202" s="101">
        <v>0.02274073745871451</v>
      </c>
      <c r="O202" s="101">
        <v>0.030732735779171683</v>
      </c>
      <c r="P202" s="101">
        <v>0.008316118372653008</v>
      </c>
      <c r="Q202" s="101">
        <v>0.0037408362732969857</v>
      </c>
      <c r="R202" s="101">
        <v>0.0003499872006127431</v>
      </c>
      <c r="S202" s="101">
        <v>0.0004032164613420252</v>
      </c>
      <c r="T202" s="101">
        <v>0.00012235956983844357</v>
      </c>
      <c r="U202" s="101">
        <v>8.180975189056857E-05</v>
      </c>
      <c r="V202" s="101">
        <v>1.2982895319578164E-05</v>
      </c>
      <c r="W202" s="101">
        <v>2.5143199055427072E-05</v>
      </c>
      <c r="X202" s="101">
        <v>67.5</v>
      </c>
    </row>
    <row r="203" spans="1:24" s="101" customFormat="1" ht="12.75" hidden="1">
      <c r="A203" s="101">
        <v>1979</v>
      </c>
      <c r="B203" s="101">
        <v>156.67999267578125</v>
      </c>
      <c r="C203" s="101">
        <v>141.5800018310547</v>
      </c>
      <c r="D203" s="101">
        <v>10.058822631835938</v>
      </c>
      <c r="E203" s="101">
        <v>10.400243759155273</v>
      </c>
      <c r="F203" s="101">
        <v>33.02281454329933</v>
      </c>
      <c r="G203" s="101" t="s">
        <v>57</v>
      </c>
      <c r="H203" s="101">
        <v>-10.931449490826012</v>
      </c>
      <c r="I203" s="101">
        <v>78.24854318495524</v>
      </c>
      <c r="J203" s="101" t="s">
        <v>60</v>
      </c>
      <c r="K203" s="101">
        <v>0.44146504675049725</v>
      </c>
      <c r="L203" s="101">
        <v>-0.00157722791277871</v>
      </c>
      <c r="M203" s="101">
        <v>-0.10618595976648151</v>
      </c>
      <c r="N203" s="101">
        <v>0.0002355633814154035</v>
      </c>
      <c r="O203" s="101">
        <v>0.017458292786440243</v>
      </c>
      <c r="P203" s="101">
        <v>-0.00018050469344648934</v>
      </c>
      <c r="Q203" s="101">
        <v>-0.0022715197839797228</v>
      </c>
      <c r="R203" s="101">
        <v>1.893611634270648E-05</v>
      </c>
      <c r="S203" s="101">
        <v>0.0002061057288134318</v>
      </c>
      <c r="T203" s="101">
        <v>-1.285939065848784E-05</v>
      </c>
      <c r="U203" s="101">
        <v>-5.4668005027218095E-05</v>
      </c>
      <c r="V203" s="101">
        <v>1.4968130173966673E-06</v>
      </c>
      <c r="W203" s="101">
        <v>1.212193802077538E-05</v>
      </c>
      <c r="X203" s="101">
        <v>67.5</v>
      </c>
    </row>
    <row r="204" spans="1:24" s="101" customFormat="1" ht="12.75" hidden="1">
      <c r="A204" s="101">
        <v>1978</v>
      </c>
      <c r="B204" s="101">
        <v>158.86000061035156</v>
      </c>
      <c r="C204" s="101">
        <v>138.05999755859375</v>
      </c>
      <c r="D204" s="101">
        <v>9.72901725769043</v>
      </c>
      <c r="E204" s="101">
        <v>10.106035232543945</v>
      </c>
      <c r="F204" s="101">
        <v>34.90023379398143</v>
      </c>
      <c r="G204" s="101" t="s">
        <v>58</v>
      </c>
      <c r="H204" s="101">
        <v>-5.85167382861934</v>
      </c>
      <c r="I204" s="101">
        <v>85.50832678173222</v>
      </c>
      <c r="J204" s="101" t="s">
        <v>61</v>
      </c>
      <c r="K204" s="101">
        <v>-0.6250320131363564</v>
      </c>
      <c r="L204" s="101">
        <v>-0.28988627241333104</v>
      </c>
      <c r="M204" s="101">
        <v>-0.14677009482886974</v>
      </c>
      <c r="N204" s="101">
        <v>0.022739517366459593</v>
      </c>
      <c r="O204" s="101">
        <v>-0.025292470449825733</v>
      </c>
      <c r="P204" s="101">
        <v>-0.008314159178390844</v>
      </c>
      <c r="Q204" s="101">
        <v>-0.0029722136354244783</v>
      </c>
      <c r="R204" s="101">
        <v>0.0003494745542819963</v>
      </c>
      <c r="S204" s="101">
        <v>-0.000346560158194027</v>
      </c>
      <c r="T204" s="101">
        <v>-0.00012168196416454392</v>
      </c>
      <c r="U204" s="101">
        <v>-6.086250677338589E-05</v>
      </c>
      <c r="V204" s="101">
        <v>1.289632202102896E-05</v>
      </c>
      <c r="W204" s="101">
        <v>-2.2028142848667682E-05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1980</v>
      </c>
      <c r="B206" s="101">
        <v>147.76</v>
      </c>
      <c r="C206" s="101">
        <v>160.36</v>
      </c>
      <c r="D206" s="101">
        <v>8.872337640890484</v>
      </c>
      <c r="E206" s="101">
        <v>9.349498882560415</v>
      </c>
      <c r="F206" s="101">
        <v>28.222434996876917</v>
      </c>
      <c r="G206" s="101" t="s">
        <v>59</v>
      </c>
      <c r="H206" s="101">
        <v>-4.4715223667590465</v>
      </c>
      <c r="I206" s="101">
        <v>75.78847763324094</v>
      </c>
      <c r="J206" s="101" t="s">
        <v>73</v>
      </c>
      <c r="K206" s="101">
        <v>1.4185491107607673</v>
      </c>
      <c r="M206" s="101" t="s">
        <v>68</v>
      </c>
      <c r="N206" s="101">
        <v>1.0182466974293192</v>
      </c>
      <c r="X206" s="101">
        <v>67.5</v>
      </c>
    </row>
    <row r="207" spans="1:24" s="101" customFormat="1" ht="12.75" hidden="1">
      <c r="A207" s="101">
        <v>1977</v>
      </c>
      <c r="B207" s="101">
        <v>121.58000183105469</v>
      </c>
      <c r="C207" s="101">
        <v>137.77999877929688</v>
      </c>
      <c r="D207" s="101">
        <v>9.094290733337402</v>
      </c>
      <c r="E207" s="101">
        <v>9.797600746154785</v>
      </c>
      <c r="F207" s="101">
        <v>28.439958857666085</v>
      </c>
      <c r="G207" s="101" t="s">
        <v>56</v>
      </c>
      <c r="H207" s="101">
        <v>20.346811202380806</v>
      </c>
      <c r="I207" s="101">
        <v>74.4268130334355</v>
      </c>
      <c r="J207" s="101" t="s">
        <v>62</v>
      </c>
      <c r="K207" s="101">
        <v>0.8417421323636631</v>
      </c>
      <c r="L207" s="101">
        <v>0.8176492604972438</v>
      </c>
      <c r="M207" s="101">
        <v>0.19927081588393886</v>
      </c>
      <c r="N207" s="101">
        <v>0.007057464593171645</v>
      </c>
      <c r="O207" s="101">
        <v>0.03380630255702246</v>
      </c>
      <c r="P207" s="101">
        <v>0.023455889590592825</v>
      </c>
      <c r="Q207" s="101">
        <v>0.004114959169211492</v>
      </c>
      <c r="R207" s="101">
        <v>0.00010871717765146484</v>
      </c>
      <c r="S207" s="101">
        <v>0.00044356116627384715</v>
      </c>
      <c r="T207" s="101">
        <v>0.00034513874091316745</v>
      </c>
      <c r="U207" s="101">
        <v>8.998519869965533E-05</v>
      </c>
      <c r="V207" s="101">
        <v>4.04433688958015E-06</v>
      </c>
      <c r="W207" s="101">
        <v>2.7658867671901398E-05</v>
      </c>
      <c r="X207" s="101">
        <v>67.5</v>
      </c>
    </row>
    <row r="208" spans="1:24" s="101" customFormat="1" ht="12.75" hidden="1">
      <c r="A208" s="101">
        <v>1979</v>
      </c>
      <c r="B208" s="101">
        <v>170.25999450683594</v>
      </c>
      <c r="C208" s="101">
        <v>146.75999450683594</v>
      </c>
      <c r="D208" s="101">
        <v>9.651652336120605</v>
      </c>
      <c r="E208" s="101">
        <v>10.478734970092773</v>
      </c>
      <c r="F208" s="101">
        <v>35.302210012666094</v>
      </c>
      <c r="G208" s="101" t="s">
        <v>57</v>
      </c>
      <c r="H208" s="101">
        <v>-15.531792180068749</v>
      </c>
      <c r="I208" s="101">
        <v>87.22820232676719</v>
      </c>
      <c r="J208" s="101" t="s">
        <v>60</v>
      </c>
      <c r="K208" s="101">
        <v>0.42257270926500795</v>
      </c>
      <c r="L208" s="101">
        <v>-0.004448390141847021</v>
      </c>
      <c r="M208" s="101">
        <v>-0.10199076417206049</v>
      </c>
      <c r="N208" s="101">
        <v>-7.240371892325501E-05</v>
      </c>
      <c r="O208" s="101">
        <v>0.01665511739892781</v>
      </c>
      <c r="P208" s="101">
        <v>-0.000509028647536689</v>
      </c>
      <c r="Q208" s="101">
        <v>-0.0021981546734617537</v>
      </c>
      <c r="R208" s="101">
        <v>-5.836580736652918E-06</v>
      </c>
      <c r="S208" s="101">
        <v>0.0001919288947535799</v>
      </c>
      <c r="T208" s="101">
        <v>-3.625659534357195E-05</v>
      </c>
      <c r="U208" s="101">
        <v>-5.393786336090058E-05</v>
      </c>
      <c r="V208" s="101">
        <v>-4.5898657830316186E-07</v>
      </c>
      <c r="W208" s="101">
        <v>1.112461248827359E-05</v>
      </c>
      <c r="X208" s="101">
        <v>67.5</v>
      </c>
    </row>
    <row r="209" spans="1:24" s="101" customFormat="1" ht="12.75" hidden="1">
      <c r="A209" s="101">
        <v>1978</v>
      </c>
      <c r="B209" s="101">
        <v>152.4600067138672</v>
      </c>
      <c r="C209" s="101">
        <v>131.05999755859375</v>
      </c>
      <c r="D209" s="101">
        <v>9.435229301452637</v>
      </c>
      <c r="E209" s="101">
        <v>9.877034187316895</v>
      </c>
      <c r="F209" s="101">
        <v>34.217355167223715</v>
      </c>
      <c r="G209" s="101" t="s">
        <v>58</v>
      </c>
      <c r="H209" s="101">
        <v>1.4624095089699551</v>
      </c>
      <c r="I209" s="101">
        <v>86.42241622283714</v>
      </c>
      <c r="J209" s="101" t="s">
        <v>61</v>
      </c>
      <c r="K209" s="101">
        <v>-0.7279849742821328</v>
      </c>
      <c r="L209" s="101">
        <v>-0.8176371597578205</v>
      </c>
      <c r="M209" s="101">
        <v>-0.17119212039883672</v>
      </c>
      <c r="N209" s="101">
        <v>-0.007057093182419904</v>
      </c>
      <c r="O209" s="101">
        <v>-0.029418925150400642</v>
      </c>
      <c r="P209" s="101">
        <v>-0.023450365590371246</v>
      </c>
      <c r="Q209" s="101">
        <v>-0.0034786498811774634</v>
      </c>
      <c r="R209" s="101">
        <v>-0.0001085603935227056</v>
      </c>
      <c r="S209" s="101">
        <v>-0.0003998872435885955</v>
      </c>
      <c r="T209" s="101">
        <v>-0.00034322909225941063</v>
      </c>
      <c r="U209" s="101">
        <v>-7.202807009130031E-05</v>
      </c>
      <c r="V209" s="101">
        <v>-4.0182075851499255E-06</v>
      </c>
      <c r="W209" s="101">
        <v>-2.532303216199631E-05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1980</v>
      </c>
      <c r="B211" s="101">
        <v>153.3</v>
      </c>
      <c r="C211" s="101">
        <v>154.3</v>
      </c>
      <c r="D211" s="101">
        <v>8.639927363222155</v>
      </c>
      <c r="E211" s="101">
        <v>9.447798000483644</v>
      </c>
      <c r="F211" s="101">
        <v>31.073744231913043</v>
      </c>
      <c r="G211" s="101" t="s">
        <v>59</v>
      </c>
      <c r="H211" s="101">
        <v>-0.09005247587884924</v>
      </c>
      <c r="I211" s="101">
        <v>85.70994752412116</v>
      </c>
      <c r="J211" s="101" t="s">
        <v>73</v>
      </c>
      <c r="K211" s="101">
        <v>1.0407573330921218</v>
      </c>
      <c r="M211" s="101" t="s">
        <v>68</v>
      </c>
      <c r="N211" s="101">
        <v>0.6030394089800996</v>
      </c>
      <c r="X211" s="101">
        <v>67.5</v>
      </c>
    </row>
    <row r="212" spans="1:24" s="101" customFormat="1" ht="12.75" hidden="1">
      <c r="A212" s="101">
        <v>1977</v>
      </c>
      <c r="B212" s="101">
        <v>130.66000366210938</v>
      </c>
      <c r="C212" s="101">
        <v>139.86000061035156</v>
      </c>
      <c r="D212" s="101">
        <v>8.90096378326416</v>
      </c>
      <c r="E212" s="101">
        <v>9.7877197265625</v>
      </c>
      <c r="F212" s="101">
        <v>28.853083130206688</v>
      </c>
      <c r="G212" s="101" t="s">
        <v>56</v>
      </c>
      <c r="H212" s="101">
        <v>14.01739678930224</v>
      </c>
      <c r="I212" s="101">
        <v>77.17740045141161</v>
      </c>
      <c r="J212" s="101" t="s">
        <v>62</v>
      </c>
      <c r="K212" s="101">
        <v>0.9165281593983423</v>
      </c>
      <c r="L212" s="101">
        <v>0.38961733037665286</v>
      </c>
      <c r="M212" s="101">
        <v>0.21697534312341246</v>
      </c>
      <c r="N212" s="101">
        <v>0.018793344348653093</v>
      </c>
      <c r="O212" s="101">
        <v>0.03680975093047632</v>
      </c>
      <c r="P212" s="101">
        <v>0.011176988068124503</v>
      </c>
      <c r="Q212" s="101">
        <v>0.0044805461036953355</v>
      </c>
      <c r="R212" s="101">
        <v>0.000289213414852262</v>
      </c>
      <c r="S212" s="101">
        <v>0.0004829527382239994</v>
      </c>
      <c r="T212" s="101">
        <v>0.0001644573633775196</v>
      </c>
      <c r="U212" s="101">
        <v>9.7987907251908E-05</v>
      </c>
      <c r="V212" s="101">
        <v>1.0726892427188152E-05</v>
      </c>
      <c r="W212" s="101">
        <v>3.0115706550094357E-05</v>
      </c>
      <c r="X212" s="101">
        <v>67.5</v>
      </c>
    </row>
    <row r="213" spans="1:24" s="101" customFormat="1" ht="12.75" hidden="1">
      <c r="A213" s="101">
        <v>1979</v>
      </c>
      <c r="B213" s="101">
        <v>164.4600067138672</v>
      </c>
      <c r="C213" s="101">
        <v>150.55999755859375</v>
      </c>
      <c r="D213" s="101">
        <v>9.792417526245117</v>
      </c>
      <c r="E213" s="101">
        <v>10.394363403320312</v>
      </c>
      <c r="F213" s="101">
        <v>34.78060158076959</v>
      </c>
      <c r="G213" s="101" t="s">
        <v>57</v>
      </c>
      <c r="H213" s="101">
        <v>-12.276617757419757</v>
      </c>
      <c r="I213" s="101">
        <v>84.68338895644743</v>
      </c>
      <c r="J213" s="101" t="s">
        <v>60</v>
      </c>
      <c r="K213" s="101">
        <v>0.46565344492945937</v>
      </c>
      <c r="L213" s="101">
        <v>-0.002119733769310073</v>
      </c>
      <c r="M213" s="101">
        <v>-0.11235419366592984</v>
      </c>
      <c r="N213" s="101">
        <v>0.00019481427629057706</v>
      </c>
      <c r="O213" s="101">
        <v>0.01835849820535115</v>
      </c>
      <c r="P213" s="101">
        <v>-0.00024257997488394092</v>
      </c>
      <c r="Q213" s="101">
        <v>-0.002419903259959277</v>
      </c>
      <c r="R213" s="101">
        <v>1.565815266310415E-05</v>
      </c>
      <c r="S213" s="101">
        <v>0.00021202930130596997</v>
      </c>
      <c r="T213" s="101">
        <v>-1.7280930955122864E-05</v>
      </c>
      <c r="U213" s="101">
        <v>-5.928615205087239E-05</v>
      </c>
      <c r="V213" s="101">
        <v>1.2380203488966277E-06</v>
      </c>
      <c r="W213" s="101">
        <v>1.2309211249543108E-05</v>
      </c>
      <c r="X213" s="101">
        <v>67.5</v>
      </c>
    </row>
    <row r="214" spans="1:24" s="101" customFormat="1" ht="12.75" hidden="1">
      <c r="A214" s="101">
        <v>1978</v>
      </c>
      <c r="B214" s="101">
        <v>170.05999755859375</v>
      </c>
      <c r="C214" s="101">
        <v>139.9600067138672</v>
      </c>
      <c r="D214" s="101">
        <v>9.69058609008789</v>
      </c>
      <c r="E214" s="101">
        <v>10.201414108276367</v>
      </c>
      <c r="F214" s="101">
        <v>39.049930588130294</v>
      </c>
      <c r="G214" s="101" t="s">
        <v>58</v>
      </c>
      <c r="H214" s="101">
        <v>-6.460021880261621</v>
      </c>
      <c r="I214" s="101">
        <v>96.09997567833213</v>
      </c>
      <c r="J214" s="101" t="s">
        <v>61</v>
      </c>
      <c r="K214" s="101">
        <v>-0.7894243068182283</v>
      </c>
      <c r="L214" s="101">
        <v>-0.3896115640719319</v>
      </c>
      <c r="M214" s="101">
        <v>-0.1856201354627275</v>
      </c>
      <c r="N214" s="101">
        <v>0.018792334586336112</v>
      </c>
      <c r="O214" s="101">
        <v>-0.03190491039335201</v>
      </c>
      <c r="P214" s="101">
        <v>-0.011174355338487443</v>
      </c>
      <c r="Q214" s="101">
        <v>-0.0037708568787184053</v>
      </c>
      <c r="R214" s="101">
        <v>0.00028878923384656414</v>
      </c>
      <c r="S214" s="101">
        <v>-0.00043392041061208575</v>
      </c>
      <c r="T214" s="101">
        <v>-0.00016354691618740416</v>
      </c>
      <c r="U214" s="101">
        <v>-7.801783220911333E-05</v>
      </c>
      <c r="V214" s="101">
        <v>1.0655211248970355E-05</v>
      </c>
      <c r="W214" s="101">
        <v>-2.748525239879593E-05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1980</v>
      </c>
      <c r="B216" s="101">
        <v>161.24</v>
      </c>
      <c r="C216" s="101">
        <v>167.54</v>
      </c>
      <c r="D216" s="101">
        <v>8.741422441881483</v>
      </c>
      <c r="E216" s="101">
        <v>9.244424907186664</v>
      </c>
      <c r="F216" s="101">
        <v>33.305082744821235</v>
      </c>
      <c r="G216" s="101" t="s">
        <v>59</v>
      </c>
      <c r="H216" s="101">
        <v>-2.9117776995158806</v>
      </c>
      <c r="I216" s="101">
        <v>90.82822230048413</v>
      </c>
      <c r="J216" s="101" t="s">
        <v>73</v>
      </c>
      <c r="K216" s="101">
        <v>1.9175406583480907</v>
      </c>
      <c r="M216" s="101" t="s">
        <v>68</v>
      </c>
      <c r="N216" s="101">
        <v>1.1627459069977881</v>
      </c>
      <c r="X216" s="101">
        <v>67.5</v>
      </c>
    </row>
    <row r="217" spans="1:24" s="101" customFormat="1" ht="12.75" hidden="1">
      <c r="A217" s="101">
        <v>1977</v>
      </c>
      <c r="B217" s="101">
        <v>126.45999908447266</v>
      </c>
      <c r="C217" s="101">
        <v>139.86000061035156</v>
      </c>
      <c r="D217" s="101">
        <v>9.388741493225098</v>
      </c>
      <c r="E217" s="101">
        <v>9.670024871826172</v>
      </c>
      <c r="F217" s="101">
        <v>31.085791571601195</v>
      </c>
      <c r="G217" s="101" t="s">
        <v>56</v>
      </c>
      <c r="H217" s="101">
        <v>19.85572744714254</v>
      </c>
      <c r="I217" s="101">
        <v>78.8157265316152</v>
      </c>
      <c r="J217" s="101" t="s">
        <v>62</v>
      </c>
      <c r="K217" s="101">
        <v>1.19736386301729</v>
      </c>
      <c r="L217" s="101">
        <v>0.632320867629667</v>
      </c>
      <c r="M217" s="101">
        <v>0.28345936746775413</v>
      </c>
      <c r="N217" s="101">
        <v>0.03170154719095926</v>
      </c>
      <c r="O217" s="101">
        <v>0.04808877639606168</v>
      </c>
      <c r="P217" s="101">
        <v>0.0181394143743741</v>
      </c>
      <c r="Q217" s="101">
        <v>0.005853440624911224</v>
      </c>
      <c r="R217" s="101">
        <v>0.00048787790832044745</v>
      </c>
      <c r="S217" s="101">
        <v>0.0006309415248740614</v>
      </c>
      <c r="T217" s="101">
        <v>0.0002669055426449029</v>
      </c>
      <c r="U217" s="101">
        <v>0.00012800987295486603</v>
      </c>
      <c r="V217" s="101">
        <v>1.8097293003636463E-05</v>
      </c>
      <c r="W217" s="101">
        <v>3.934480753636325E-05</v>
      </c>
      <c r="X217" s="101">
        <v>67.5</v>
      </c>
    </row>
    <row r="218" spans="1:24" s="101" customFormat="1" ht="12.75" hidden="1">
      <c r="A218" s="101">
        <v>1979</v>
      </c>
      <c r="B218" s="101">
        <v>178.1999969482422</v>
      </c>
      <c r="C218" s="101">
        <v>147</v>
      </c>
      <c r="D218" s="101">
        <v>9.300223350524902</v>
      </c>
      <c r="E218" s="101">
        <v>10.128497123718262</v>
      </c>
      <c r="F218" s="101">
        <v>36.406795709080484</v>
      </c>
      <c r="G218" s="101" t="s">
        <v>57</v>
      </c>
      <c r="H218" s="101">
        <v>-17.31215378049272</v>
      </c>
      <c r="I218" s="101">
        <v>93.38784316774947</v>
      </c>
      <c r="J218" s="101" t="s">
        <v>60</v>
      </c>
      <c r="K218" s="101">
        <v>0.5497349292604673</v>
      </c>
      <c r="L218" s="101">
        <v>-0.003440299563769717</v>
      </c>
      <c r="M218" s="101">
        <v>-0.13299613706771596</v>
      </c>
      <c r="N218" s="101">
        <v>0.00032847170163767184</v>
      </c>
      <c r="O218" s="101">
        <v>0.02161640993882769</v>
      </c>
      <c r="P218" s="101">
        <v>-0.00039367196018349863</v>
      </c>
      <c r="Q218" s="101">
        <v>-0.002881078543794871</v>
      </c>
      <c r="R218" s="101">
        <v>2.6397543818398426E-05</v>
      </c>
      <c r="S218" s="101">
        <v>0.00024487521090194633</v>
      </c>
      <c r="T218" s="101">
        <v>-2.8041590833813774E-05</v>
      </c>
      <c r="U218" s="101">
        <v>-7.163057201823832E-05</v>
      </c>
      <c r="V218" s="101">
        <v>2.085403403693659E-06</v>
      </c>
      <c r="W218" s="101">
        <v>1.4047713121793932E-05</v>
      </c>
      <c r="X218" s="101">
        <v>67.5</v>
      </c>
    </row>
    <row r="219" spans="1:24" s="101" customFormat="1" ht="12.75" hidden="1">
      <c r="A219" s="101">
        <v>1978</v>
      </c>
      <c r="B219" s="101">
        <v>170.4199981689453</v>
      </c>
      <c r="C219" s="101">
        <v>146.82000732421875</v>
      </c>
      <c r="D219" s="101">
        <v>9.293583869934082</v>
      </c>
      <c r="E219" s="101">
        <v>9.649402618408203</v>
      </c>
      <c r="F219" s="101">
        <v>37.08936804839225</v>
      </c>
      <c r="G219" s="101" t="s">
        <v>58</v>
      </c>
      <c r="H219" s="101">
        <v>-7.744354513727515</v>
      </c>
      <c r="I219" s="101">
        <v>95.1756436552178</v>
      </c>
      <c r="J219" s="101" t="s">
        <v>61</v>
      </c>
      <c r="K219" s="101">
        <v>-1.0637065986495886</v>
      </c>
      <c r="L219" s="101">
        <v>-0.6323115086560155</v>
      </c>
      <c r="M219" s="101">
        <v>-0.25032227334035734</v>
      </c>
      <c r="N219" s="101">
        <v>0.031699845435614354</v>
      </c>
      <c r="O219" s="101">
        <v>-0.04295650400843824</v>
      </c>
      <c r="P219" s="101">
        <v>-0.018135142024065184</v>
      </c>
      <c r="Q219" s="101">
        <v>-0.005095307014679873</v>
      </c>
      <c r="R219" s="101">
        <v>0.00048716324071864314</v>
      </c>
      <c r="S219" s="101">
        <v>-0.0005814837391502304</v>
      </c>
      <c r="T219" s="101">
        <v>-0.0002654284044296674</v>
      </c>
      <c r="U219" s="101">
        <v>-0.0001060923594150913</v>
      </c>
      <c r="V219" s="101">
        <v>1.797673793276556E-05</v>
      </c>
      <c r="W219" s="101">
        <v>-3.6751539234721106E-05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1980</v>
      </c>
      <c r="B221" s="101">
        <v>157.98</v>
      </c>
      <c r="C221" s="101">
        <v>171.18</v>
      </c>
      <c r="D221" s="101">
        <v>9.045402277630458</v>
      </c>
      <c r="E221" s="101">
        <v>9.327949910377592</v>
      </c>
      <c r="F221" s="101">
        <v>34.252878727372</v>
      </c>
      <c r="G221" s="101" t="s">
        <v>59</v>
      </c>
      <c r="H221" s="101">
        <v>-0.21857135053338084</v>
      </c>
      <c r="I221" s="101">
        <v>90.26142864946661</v>
      </c>
      <c r="J221" s="101" t="s">
        <v>73</v>
      </c>
      <c r="K221" s="101">
        <v>2.2778720507872015</v>
      </c>
      <c r="M221" s="101" t="s">
        <v>68</v>
      </c>
      <c r="N221" s="101">
        <v>1.4516654854836397</v>
      </c>
      <c r="X221" s="101">
        <v>67.5</v>
      </c>
    </row>
    <row r="222" spans="1:24" s="101" customFormat="1" ht="12.75" hidden="1">
      <c r="A222" s="101">
        <v>1977</v>
      </c>
      <c r="B222" s="101">
        <v>128.86000061035156</v>
      </c>
      <c r="C222" s="101">
        <v>135.16000366210938</v>
      </c>
      <c r="D222" s="101">
        <v>8.927937507629395</v>
      </c>
      <c r="E222" s="101">
        <v>9.373636245727539</v>
      </c>
      <c r="F222" s="101">
        <v>31.596873349851048</v>
      </c>
      <c r="G222" s="101" t="s">
        <v>56</v>
      </c>
      <c r="H222" s="101">
        <v>22.894883527682154</v>
      </c>
      <c r="I222" s="101">
        <v>84.25488413803372</v>
      </c>
      <c r="J222" s="101" t="s">
        <v>62</v>
      </c>
      <c r="K222" s="101">
        <v>1.2428176548974106</v>
      </c>
      <c r="L222" s="101">
        <v>0.8022795042031448</v>
      </c>
      <c r="M222" s="101">
        <v>0.29421979597654113</v>
      </c>
      <c r="N222" s="101">
        <v>0.00018561223843274638</v>
      </c>
      <c r="O222" s="101">
        <v>0.049914271674539566</v>
      </c>
      <c r="P222" s="101">
        <v>0.02301501412328964</v>
      </c>
      <c r="Q222" s="101">
        <v>0.006075650006242873</v>
      </c>
      <c r="R222" s="101">
        <v>2.7555801479341266E-06</v>
      </c>
      <c r="S222" s="101">
        <v>0.0006548884533274029</v>
      </c>
      <c r="T222" s="101">
        <v>0.0003386433531621166</v>
      </c>
      <c r="U222" s="101">
        <v>0.00013286642881856758</v>
      </c>
      <c r="V222" s="101">
        <v>9.020676731861122E-08</v>
      </c>
      <c r="W222" s="101">
        <v>4.0834894631289185E-05</v>
      </c>
      <c r="X222" s="101">
        <v>67.5</v>
      </c>
    </row>
    <row r="223" spans="1:24" s="101" customFormat="1" ht="12.75" hidden="1">
      <c r="A223" s="101">
        <v>1979</v>
      </c>
      <c r="B223" s="101">
        <v>176.3000030517578</v>
      </c>
      <c r="C223" s="101">
        <v>155.10000610351562</v>
      </c>
      <c r="D223" s="101">
        <v>9.336450576782227</v>
      </c>
      <c r="E223" s="101">
        <v>10.154263496398926</v>
      </c>
      <c r="F223" s="101">
        <v>34.631206921143544</v>
      </c>
      <c r="G223" s="101" t="s">
        <v>57</v>
      </c>
      <c r="H223" s="101">
        <v>-20.31849794755216</v>
      </c>
      <c r="I223" s="101">
        <v>88.48150510420565</v>
      </c>
      <c r="J223" s="101" t="s">
        <v>60</v>
      </c>
      <c r="K223" s="101">
        <v>0.7692942315832509</v>
      </c>
      <c r="L223" s="101">
        <v>-0.004364693579885214</v>
      </c>
      <c r="M223" s="101">
        <v>-0.18473469201118278</v>
      </c>
      <c r="N223" s="101">
        <v>2.679129334599745E-06</v>
      </c>
      <c r="O223" s="101">
        <v>0.030471757362638276</v>
      </c>
      <c r="P223" s="101">
        <v>-0.0004995012356577989</v>
      </c>
      <c r="Q223" s="101">
        <v>-0.003937546437241936</v>
      </c>
      <c r="R223" s="101">
        <v>2.0528356493764864E-07</v>
      </c>
      <c r="S223" s="101">
        <v>0.00036382315998904</v>
      </c>
      <c r="T223" s="101">
        <v>-3.558202413737571E-05</v>
      </c>
      <c r="U223" s="101">
        <v>-9.385016692359371E-05</v>
      </c>
      <c r="V223" s="101">
        <v>2.055342368108397E-08</v>
      </c>
      <c r="W223" s="101">
        <v>2.1536251168272953E-05</v>
      </c>
      <c r="X223" s="101">
        <v>67.5</v>
      </c>
    </row>
    <row r="224" spans="1:24" s="101" customFormat="1" ht="12.75" hidden="1">
      <c r="A224" s="101">
        <v>1978</v>
      </c>
      <c r="B224" s="101">
        <v>170.17999267578125</v>
      </c>
      <c r="C224" s="101">
        <v>151.17999267578125</v>
      </c>
      <c r="D224" s="101">
        <v>9.12012767791748</v>
      </c>
      <c r="E224" s="101">
        <v>9.728629112243652</v>
      </c>
      <c r="F224" s="101">
        <v>38.34745435669396</v>
      </c>
      <c r="G224" s="101" t="s">
        <v>58</v>
      </c>
      <c r="H224" s="101">
        <v>-2.405410339212409</v>
      </c>
      <c r="I224" s="101">
        <v>100.27458233656884</v>
      </c>
      <c r="J224" s="101" t="s">
        <v>61</v>
      </c>
      <c r="K224" s="101">
        <v>-0.976105582699656</v>
      </c>
      <c r="L224" s="101">
        <v>-0.8022676313515319</v>
      </c>
      <c r="M224" s="101">
        <v>-0.22899428357933072</v>
      </c>
      <c r="N224" s="101">
        <v>0.00018559290213266018</v>
      </c>
      <c r="O224" s="101">
        <v>-0.039533612534553966</v>
      </c>
      <c r="P224" s="101">
        <v>-0.023009593077905528</v>
      </c>
      <c r="Q224" s="101">
        <v>-0.004627013189188287</v>
      </c>
      <c r="R224" s="101">
        <v>2.747922962831228E-06</v>
      </c>
      <c r="S224" s="101">
        <v>-0.0005445287821200523</v>
      </c>
      <c r="T224" s="101">
        <v>-0.000336768823080714</v>
      </c>
      <c r="U224" s="101">
        <v>-9.405123112119843E-05</v>
      </c>
      <c r="V224" s="101">
        <v>8.783403466231026E-08</v>
      </c>
      <c r="W224" s="101">
        <v>-3.4694070172949615E-05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27.63350896546504</v>
      </c>
      <c r="G225" s="102"/>
      <c r="H225" s="102"/>
      <c r="I225" s="115"/>
      <c r="J225" s="115" t="s">
        <v>159</v>
      </c>
      <c r="K225" s="102">
        <f>AVERAGE(K223,K218,K213,K208,K203,K198)</f>
        <v>0.513246483995589</v>
      </c>
      <c r="L225" s="102">
        <f>AVERAGE(L223,L218,L213,L208,L203,L198)</f>
        <v>-0.0029176405211785456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39.049930588130294</v>
      </c>
      <c r="G226" s="102"/>
      <c r="H226" s="102"/>
      <c r="I226" s="115"/>
      <c r="J226" s="115" t="s">
        <v>160</v>
      </c>
      <c r="K226" s="102">
        <f>AVERAGE(K224,K219,K214,K209,K204,K199)</f>
        <v>-0.824217263510092</v>
      </c>
      <c r="L226" s="102">
        <f>AVERAGE(L224,L219,L214,L209,L204,L199)</f>
        <v>-0.5362871603942092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0.32077905249724314</v>
      </c>
      <c r="L227" s="102">
        <f>ABS(L225/$H$33)</f>
        <v>0.008104557003273739</v>
      </c>
      <c r="M227" s="115" t="s">
        <v>111</v>
      </c>
      <c r="N227" s="102">
        <f>K227+L227+L228+K228</f>
        <v>1.1323683481049043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0.46830526335800676</v>
      </c>
      <c r="L228" s="102">
        <f>ABS(L226/$H$34)</f>
        <v>0.33517947524638075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1980</v>
      </c>
      <c r="B231" s="101">
        <v>141.14</v>
      </c>
      <c r="C231" s="101">
        <v>154.34</v>
      </c>
      <c r="D231" s="101">
        <v>8.850302436791472</v>
      </c>
      <c r="E231" s="101">
        <v>9.249827685408256</v>
      </c>
      <c r="F231" s="101">
        <v>29.499738822298585</v>
      </c>
      <c r="G231" s="101" t="s">
        <v>59</v>
      </c>
      <c r="H231" s="101">
        <v>5.75371721928434</v>
      </c>
      <c r="I231" s="101">
        <v>79.39371721928433</v>
      </c>
      <c r="J231" s="101" t="s">
        <v>73</v>
      </c>
      <c r="K231" s="101">
        <v>1.0516299665551219</v>
      </c>
      <c r="M231" s="101" t="s">
        <v>68</v>
      </c>
      <c r="N231" s="101">
        <v>0.5779315420643567</v>
      </c>
      <c r="X231" s="101">
        <v>67.5</v>
      </c>
    </row>
    <row r="232" spans="1:24" s="101" customFormat="1" ht="12.75" hidden="1">
      <c r="A232" s="101">
        <v>1977</v>
      </c>
      <c r="B232" s="101">
        <v>122.44000244140625</v>
      </c>
      <c r="C232" s="101">
        <v>138.0399932861328</v>
      </c>
      <c r="D232" s="101">
        <v>9.318120956420898</v>
      </c>
      <c r="E232" s="101">
        <v>9.58806324005127</v>
      </c>
      <c r="F232" s="101">
        <v>27.63350896546504</v>
      </c>
      <c r="G232" s="101" t="s">
        <v>56</v>
      </c>
      <c r="H232" s="101">
        <v>15.641789237985819</v>
      </c>
      <c r="I232" s="101">
        <v>70.58179167939207</v>
      </c>
      <c r="J232" s="101" t="s">
        <v>62</v>
      </c>
      <c r="K232" s="101">
        <v>0.9589731699215149</v>
      </c>
      <c r="L232" s="101">
        <v>0.2791462872412504</v>
      </c>
      <c r="M232" s="101">
        <v>0.22702345537866817</v>
      </c>
      <c r="N232" s="101">
        <v>0.031115245502894115</v>
      </c>
      <c r="O232" s="101">
        <v>0.038514316935805655</v>
      </c>
      <c r="P232" s="101">
        <v>0.008007958715541627</v>
      </c>
      <c r="Q232" s="101">
        <v>0.004688063536955817</v>
      </c>
      <c r="R232" s="101">
        <v>0.0004790067899349005</v>
      </c>
      <c r="S232" s="101">
        <v>0.0005053172710167086</v>
      </c>
      <c r="T232" s="101">
        <v>0.00011782828271310669</v>
      </c>
      <c r="U232" s="101">
        <v>0.00010253466124081105</v>
      </c>
      <c r="V232" s="101">
        <v>1.7782608349755798E-05</v>
      </c>
      <c r="W232" s="101">
        <v>3.1508310710273236E-05</v>
      </c>
      <c r="X232" s="101">
        <v>67.5</v>
      </c>
    </row>
    <row r="233" spans="1:24" s="101" customFormat="1" ht="12.75" hidden="1">
      <c r="A233" s="101">
        <v>1978</v>
      </c>
      <c r="B233" s="101">
        <v>156.39999389648438</v>
      </c>
      <c r="C233" s="101">
        <v>141.39999389648438</v>
      </c>
      <c r="D233" s="101">
        <v>9.530657768249512</v>
      </c>
      <c r="E233" s="101">
        <v>9.848998069763184</v>
      </c>
      <c r="F233" s="101">
        <v>31.985618862886533</v>
      </c>
      <c r="G233" s="101" t="s">
        <v>57</v>
      </c>
      <c r="H233" s="101">
        <v>-8.909918440194048</v>
      </c>
      <c r="I233" s="101">
        <v>79.99007545629033</v>
      </c>
      <c r="J233" s="101" t="s">
        <v>60</v>
      </c>
      <c r="K233" s="101">
        <v>0.5609728720226663</v>
      </c>
      <c r="L233" s="101">
        <v>-0.001518124220605463</v>
      </c>
      <c r="M233" s="101">
        <v>-0.1348868109856998</v>
      </c>
      <c r="N233" s="101">
        <v>-0.00032132140922117524</v>
      </c>
      <c r="O233" s="101">
        <v>0.022191476056445274</v>
      </c>
      <c r="P233" s="101">
        <v>-0.00017380309938637824</v>
      </c>
      <c r="Q233" s="101">
        <v>-0.0028833976034193885</v>
      </c>
      <c r="R233" s="101">
        <v>-2.582904867876684E-05</v>
      </c>
      <c r="S233" s="101">
        <v>0.0002625916249918691</v>
      </c>
      <c r="T233" s="101">
        <v>-1.2387041561652703E-05</v>
      </c>
      <c r="U233" s="101">
        <v>-6.926941009515894E-05</v>
      </c>
      <c r="V233" s="101">
        <v>-2.034393597276106E-06</v>
      </c>
      <c r="W233" s="101">
        <v>1.5466851506135148E-05</v>
      </c>
      <c r="X233" s="101">
        <v>67.5</v>
      </c>
    </row>
    <row r="234" spans="1:24" s="101" customFormat="1" ht="12.75" hidden="1">
      <c r="A234" s="101">
        <v>1979</v>
      </c>
      <c r="B234" s="101">
        <v>149.25999450683594</v>
      </c>
      <c r="C234" s="101">
        <v>139.86000061035156</v>
      </c>
      <c r="D234" s="101">
        <v>10.003580093383789</v>
      </c>
      <c r="E234" s="101">
        <v>10.548864364624023</v>
      </c>
      <c r="F234" s="101">
        <v>32.42691823593765</v>
      </c>
      <c r="G234" s="101" t="s">
        <v>58</v>
      </c>
      <c r="H234" s="101">
        <v>-4.523184843132</v>
      </c>
      <c r="I234" s="101">
        <v>77.23680966370394</v>
      </c>
      <c r="J234" s="101" t="s">
        <v>61</v>
      </c>
      <c r="K234" s="101">
        <v>-0.7777782315570164</v>
      </c>
      <c r="L234" s="101">
        <v>-0.27914215908641515</v>
      </c>
      <c r="M234" s="101">
        <v>-0.18260667434181652</v>
      </c>
      <c r="N234" s="101">
        <v>-0.03111358634515392</v>
      </c>
      <c r="O234" s="101">
        <v>-0.03147842117177897</v>
      </c>
      <c r="P234" s="101">
        <v>-0.00800607239990139</v>
      </c>
      <c r="Q234" s="101">
        <v>-0.0036964791338691483</v>
      </c>
      <c r="R234" s="101">
        <v>-0.0004783099048191327</v>
      </c>
      <c r="S234" s="101">
        <v>-0.00043173045163840746</v>
      </c>
      <c r="T234" s="101">
        <v>-0.0001171753617808355</v>
      </c>
      <c r="U234" s="101">
        <v>-7.559831731484884E-05</v>
      </c>
      <c r="V234" s="101">
        <v>-1.7665854137634177E-05</v>
      </c>
      <c r="W234" s="101">
        <v>-2.7450867897068103E-05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1980</v>
      </c>
      <c r="B236" s="101">
        <v>146.32</v>
      </c>
      <c r="C236" s="101">
        <v>155.12</v>
      </c>
      <c r="D236" s="101">
        <v>8.903057103114419</v>
      </c>
      <c r="E236" s="101">
        <v>9.220207725646967</v>
      </c>
      <c r="F236" s="101">
        <v>30.78774835797427</v>
      </c>
      <c r="G236" s="101" t="s">
        <v>59</v>
      </c>
      <c r="H236" s="101">
        <v>3.567112703485364</v>
      </c>
      <c r="I236" s="101">
        <v>82.38711270348536</v>
      </c>
      <c r="J236" s="101" t="s">
        <v>73</v>
      </c>
      <c r="K236" s="101">
        <v>0.9369819784103361</v>
      </c>
      <c r="M236" s="101" t="s">
        <v>68</v>
      </c>
      <c r="N236" s="101">
        <v>0.4963501267588384</v>
      </c>
      <c r="X236" s="101">
        <v>67.5</v>
      </c>
    </row>
    <row r="237" spans="1:24" s="101" customFormat="1" ht="12.75" hidden="1">
      <c r="A237" s="101">
        <v>1977</v>
      </c>
      <c r="B237" s="101">
        <v>133.97999572753906</v>
      </c>
      <c r="C237" s="101">
        <v>140.67999267578125</v>
      </c>
      <c r="D237" s="101">
        <v>9.263801574707031</v>
      </c>
      <c r="E237" s="101">
        <v>9.351401329040527</v>
      </c>
      <c r="F237" s="101">
        <v>29.89149912690174</v>
      </c>
      <c r="G237" s="101" t="s">
        <v>56</v>
      </c>
      <c r="H237" s="101">
        <v>10.354095926091958</v>
      </c>
      <c r="I237" s="101">
        <v>76.83409165363102</v>
      </c>
      <c r="J237" s="101" t="s">
        <v>62</v>
      </c>
      <c r="K237" s="101">
        <v>0.9273429755479801</v>
      </c>
      <c r="L237" s="101">
        <v>0.1639117420886368</v>
      </c>
      <c r="M237" s="101">
        <v>0.21953553838943274</v>
      </c>
      <c r="N237" s="101">
        <v>0.0228891906945964</v>
      </c>
      <c r="O237" s="101">
        <v>0.03724400885826451</v>
      </c>
      <c r="P237" s="101">
        <v>0.004702199253294893</v>
      </c>
      <c r="Q237" s="101">
        <v>0.004533408958341172</v>
      </c>
      <c r="R237" s="101">
        <v>0.00035227104326765056</v>
      </c>
      <c r="S237" s="101">
        <v>0.0004886412478853374</v>
      </c>
      <c r="T237" s="101">
        <v>6.918071185992222E-05</v>
      </c>
      <c r="U237" s="101">
        <v>9.914777308511143E-05</v>
      </c>
      <c r="V237" s="101">
        <v>1.3068061820857128E-05</v>
      </c>
      <c r="W237" s="101">
        <v>3.046985727499104E-05</v>
      </c>
      <c r="X237" s="101">
        <v>67.5</v>
      </c>
    </row>
    <row r="238" spans="1:24" s="101" customFormat="1" ht="12.75" hidden="1">
      <c r="A238" s="101">
        <v>1978</v>
      </c>
      <c r="B238" s="101">
        <v>158.86000061035156</v>
      </c>
      <c r="C238" s="101">
        <v>138.05999755859375</v>
      </c>
      <c r="D238" s="101">
        <v>9.72901725769043</v>
      </c>
      <c r="E238" s="101">
        <v>10.106035232543945</v>
      </c>
      <c r="F238" s="101">
        <v>32.92676971949274</v>
      </c>
      <c r="G238" s="101" t="s">
        <v>57</v>
      </c>
      <c r="H238" s="101">
        <v>-10.686816537677302</v>
      </c>
      <c r="I238" s="101">
        <v>80.67318407267426</v>
      </c>
      <c r="J238" s="101" t="s">
        <v>60</v>
      </c>
      <c r="K238" s="101">
        <v>0.5453222386289647</v>
      </c>
      <c r="L238" s="101">
        <v>-0.0008917231242788755</v>
      </c>
      <c r="M238" s="101">
        <v>-0.13110753130023103</v>
      </c>
      <c r="N238" s="101">
        <v>0.0002371187548375546</v>
      </c>
      <c r="O238" s="101">
        <v>0.02157494416084657</v>
      </c>
      <c r="P238" s="101">
        <v>-0.0001020876812771775</v>
      </c>
      <c r="Q238" s="101">
        <v>-0.0028018569707493023</v>
      </c>
      <c r="R238" s="101">
        <v>1.906662158545011E-05</v>
      </c>
      <c r="S238" s="101">
        <v>0.00025550659908979054</v>
      </c>
      <c r="T238" s="101">
        <v>-7.2764706660737366E-06</v>
      </c>
      <c r="U238" s="101">
        <v>-6.725904649263189E-05</v>
      </c>
      <c r="V238" s="101">
        <v>1.50809000519813E-06</v>
      </c>
      <c r="W238" s="101">
        <v>1.5056273847213467E-05</v>
      </c>
      <c r="X238" s="101">
        <v>67.5</v>
      </c>
    </row>
    <row r="239" spans="1:24" s="101" customFormat="1" ht="12.75" hidden="1">
      <c r="A239" s="101">
        <v>1979</v>
      </c>
      <c r="B239" s="101">
        <v>156.67999267578125</v>
      </c>
      <c r="C239" s="101">
        <v>141.5800018310547</v>
      </c>
      <c r="D239" s="101">
        <v>10.058822631835938</v>
      </c>
      <c r="E239" s="101">
        <v>10.400243759155273</v>
      </c>
      <c r="F239" s="101">
        <v>33.79919802184762</v>
      </c>
      <c r="G239" s="101" t="s">
        <v>58</v>
      </c>
      <c r="H239" s="101">
        <v>-9.091785701126469</v>
      </c>
      <c r="I239" s="101">
        <v>80.08820697465478</v>
      </c>
      <c r="J239" s="101" t="s">
        <v>61</v>
      </c>
      <c r="K239" s="101">
        <v>-0.7500590979082089</v>
      </c>
      <c r="L239" s="101">
        <v>-0.16390931646615275</v>
      </c>
      <c r="M239" s="101">
        <v>-0.1760871030265903</v>
      </c>
      <c r="N239" s="101">
        <v>0.022887962455179423</v>
      </c>
      <c r="O239" s="101">
        <v>-0.03035849107401153</v>
      </c>
      <c r="P239" s="101">
        <v>-0.0047010909290311</v>
      </c>
      <c r="Q239" s="101">
        <v>-0.003563901555743583</v>
      </c>
      <c r="R239" s="101">
        <v>0.0003517546756849099</v>
      </c>
      <c r="S239" s="101">
        <v>-0.00041651728290253314</v>
      </c>
      <c r="T239" s="101">
        <v>-6.879697571907759E-05</v>
      </c>
      <c r="U239" s="101">
        <v>-7.284573819132268E-05</v>
      </c>
      <c r="V239" s="101">
        <v>1.2980751299133853E-05</v>
      </c>
      <c r="W239" s="101">
        <v>-2.6490013593730754E-05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1980</v>
      </c>
      <c r="B241" s="101">
        <v>147.76</v>
      </c>
      <c r="C241" s="101">
        <v>160.36</v>
      </c>
      <c r="D241" s="101">
        <v>8.872337640890484</v>
      </c>
      <c r="E241" s="101">
        <v>9.349498882560415</v>
      </c>
      <c r="F241" s="101">
        <v>32.16759522040826</v>
      </c>
      <c r="G241" s="101" t="s">
        <v>59</v>
      </c>
      <c r="H241" s="101">
        <v>6.122804004928739</v>
      </c>
      <c r="I241" s="101">
        <v>86.38280400492873</v>
      </c>
      <c r="J241" s="101" t="s">
        <v>73</v>
      </c>
      <c r="K241" s="101">
        <v>2.5953089084816483</v>
      </c>
      <c r="M241" s="101" t="s">
        <v>68</v>
      </c>
      <c r="N241" s="101">
        <v>1.3417064448711522</v>
      </c>
      <c r="X241" s="101">
        <v>67.5</v>
      </c>
    </row>
    <row r="242" spans="1:24" s="101" customFormat="1" ht="12.75" hidden="1">
      <c r="A242" s="101">
        <v>1977</v>
      </c>
      <c r="B242" s="101">
        <v>121.58000183105469</v>
      </c>
      <c r="C242" s="101">
        <v>137.77999877929688</v>
      </c>
      <c r="D242" s="101">
        <v>9.094290733337402</v>
      </c>
      <c r="E242" s="101">
        <v>9.797600746154785</v>
      </c>
      <c r="F242" s="101">
        <v>28.439958857666085</v>
      </c>
      <c r="G242" s="101" t="s">
        <v>56</v>
      </c>
      <c r="H242" s="101">
        <v>20.346811202380806</v>
      </c>
      <c r="I242" s="101">
        <v>74.4268130334355</v>
      </c>
      <c r="J242" s="101" t="s">
        <v>62</v>
      </c>
      <c r="K242" s="101">
        <v>1.5661709753916764</v>
      </c>
      <c r="L242" s="101">
        <v>0.02944644573071543</v>
      </c>
      <c r="M242" s="101">
        <v>0.37076938262821685</v>
      </c>
      <c r="N242" s="101">
        <v>0.007988040065147872</v>
      </c>
      <c r="O242" s="101">
        <v>0.06290059727942811</v>
      </c>
      <c r="P242" s="101">
        <v>0.0008449150803604437</v>
      </c>
      <c r="Q242" s="101">
        <v>0.007656447273164807</v>
      </c>
      <c r="R242" s="101">
        <v>0.00012303493143891726</v>
      </c>
      <c r="S242" s="101">
        <v>0.0008252677087931796</v>
      </c>
      <c r="T242" s="101">
        <v>1.2436012449283948E-05</v>
      </c>
      <c r="U242" s="101">
        <v>0.00016746626375441033</v>
      </c>
      <c r="V242" s="101">
        <v>4.5662687308950306E-06</v>
      </c>
      <c r="W242" s="101">
        <v>5.1461452777022805E-05</v>
      </c>
      <c r="X242" s="101">
        <v>67.5</v>
      </c>
    </row>
    <row r="243" spans="1:24" s="101" customFormat="1" ht="12.75" hidden="1">
      <c r="A243" s="101">
        <v>1978</v>
      </c>
      <c r="B243" s="101">
        <v>152.4600067138672</v>
      </c>
      <c r="C243" s="101">
        <v>131.05999755859375</v>
      </c>
      <c r="D243" s="101">
        <v>9.435229301452637</v>
      </c>
      <c r="E243" s="101">
        <v>9.877034187316895</v>
      </c>
      <c r="F243" s="101">
        <v>31.320702403258363</v>
      </c>
      <c r="G243" s="101" t="s">
        <v>57</v>
      </c>
      <c r="H243" s="101">
        <v>-5.853636094117377</v>
      </c>
      <c r="I243" s="101">
        <v>79.10637061974981</v>
      </c>
      <c r="J243" s="101" t="s">
        <v>60</v>
      </c>
      <c r="K243" s="101">
        <v>0.45481216567354205</v>
      </c>
      <c r="L243" s="101">
        <v>-0.0001595348461843235</v>
      </c>
      <c r="M243" s="101">
        <v>-0.11169604778480689</v>
      </c>
      <c r="N243" s="101">
        <v>-8.215236102120204E-05</v>
      </c>
      <c r="O243" s="101">
        <v>0.0176157994461277</v>
      </c>
      <c r="P243" s="101">
        <v>-1.830956910226825E-05</v>
      </c>
      <c r="Q243" s="101">
        <v>-0.002497309923641998</v>
      </c>
      <c r="R243" s="101">
        <v>-6.594911545086622E-06</v>
      </c>
      <c r="S243" s="101">
        <v>0.00017709172985547655</v>
      </c>
      <c r="T243" s="101">
        <v>-1.3132766954019172E-06</v>
      </c>
      <c r="U243" s="101">
        <v>-6.69969085515216E-05</v>
      </c>
      <c r="V243" s="101">
        <v>-5.182045047612557E-07</v>
      </c>
      <c r="W243" s="101">
        <v>9.36381058178716E-06</v>
      </c>
      <c r="X243" s="101">
        <v>67.5</v>
      </c>
    </row>
    <row r="244" spans="1:24" s="101" customFormat="1" ht="12.75" hidden="1">
      <c r="A244" s="101">
        <v>1979</v>
      </c>
      <c r="B244" s="101">
        <v>170.25999450683594</v>
      </c>
      <c r="C244" s="101">
        <v>146.75999450683594</v>
      </c>
      <c r="D244" s="101">
        <v>9.651652336120605</v>
      </c>
      <c r="E244" s="101">
        <v>10.478734970092773</v>
      </c>
      <c r="F244" s="101">
        <v>34.07186489482596</v>
      </c>
      <c r="G244" s="101" t="s">
        <v>58</v>
      </c>
      <c r="H244" s="101">
        <v>-18.57185094217469</v>
      </c>
      <c r="I244" s="101">
        <v>84.18814356466125</v>
      </c>
      <c r="J244" s="101" t="s">
        <v>61</v>
      </c>
      <c r="K244" s="101">
        <v>-1.4986785573012837</v>
      </c>
      <c r="L244" s="101">
        <v>-0.029446013563890476</v>
      </c>
      <c r="M244" s="101">
        <v>-0.35354480338956085</v>
      </c>
      <c r="N244" s="101">
        <v>-0.007987617609274135</v>
      </c>
      <c r="O244" s="101">
        <v>-0.06038351387574762</v>
      </c>
      <c r="P244" s="101">
        <v>-0.0008447166700733355</v>
      </c>
      <c r="Q244" s="101">
        <v>-0.007237722569429696</v>
      </c>
      <c r="R244" s="101">
        <v>-0.00012285805425730768</v>
      </c>
      <c r="S244" s="101">
        <v>-0.0008060429953752711</v>
      </c>
      <c r="T244" s="101">
        <v>-1.2366475243983615E-05</v>
      </c>
      <c r="U244" s="101">
        <v>-0.00015348082531834646</v>
      </c>
      <c r="V244" s="101">
        <v>-4.536769138273939E-06</v>
      </c>
      <c r="W244" s="101">
        <v>-5.060237319840008E-05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1980</v>
      </c>
      <c r="B246" s="101">
        <v>153.3</v>
      </c>
      <c r="C246" s="101">
        <v>154.3</v>
      </c>
      <c r="D246" s="101">
        <v>8.639927363222155</v>
      </c>
      <c r="E246" s="101">
        <v>9.447798000483644</v>
      </c>
      <c r="F246" s="101">
        <v>33.43281915513378</v>
      </c>
      <c r="G246" s="101" t="s">
        <v>59</v>
      </c>
      <c r="H246" s="101">
        <v>6.416926096309467</v>
      </c>
      <c r="I246" s="101">
        <v>92.21692609630948</v>
      </c>
      <c r="J246" s="101" t="s">
        <v>73</v>
      </c>
      <c r="K246" s="101">
        <v>1.683229679296817</v>
      </c>
      <c r="M246" s="101" t="s">
        <v>68</v>
      </c>
      <c r="N246" s="101">
        <v>0.8927660687693018</v>
      </c>
      <c r="X246" s="101">
        <v>67.5</v>
      </c>
    </row>
    <row r="247" spans="1:24" s="101" customFormat="1" ht="12.75" hidden="1">
      <c r="A247" s="101">
        <v>1977</v>
      </c>
      <c r="B247" s="101">
        <v>130.66000366210938</v>
      </c>
      <c r="C247" s="101">
        <v>139.86000061035156</v>
      </c>
      <c r="D247" s="101">
        <v>8.90096378326416</v>
      </c>
      <c r="E247" s="101">
        <v>9.7877197265625</v>
      </c>
      <c r="F247" s="101">
        <v>28.853083130206688</v>
      </c>
      <c r="G247" s="101" t="s">
        <v>56</v>
      </c>
      <c r="H247" s="101">
        <v>14.01739678930224</v>
      </c>
      <c r="I247" s="101">
        <v>77.17740045141161</v>
      </c>
      <c r="J247" s="101" t="s">
        <v>62</v>
      </c>
      <c r="K247" s="101">
        <v>1.241486773063432</v>
      </c>
      <c r="L247" s="101">
        <v>0.22948565000807897</v>
      </c>
      <c r="M247" s="101">
        <v>0.29390466005051363</v>
      </c>
      <c r="N247" s="101">
        <v>0.018162215336197662</v>
      </c>
      <c r="O247" s="101">
        <v>0.04986063756639763</v>
      </c>
      <c r="P247" s="101">
        <v>0.006583342855161457</v>
      </c>
      <c r="Q247" s="101">
        <v>0.006069132824119192</v>
      </c>
      <c r="R247" s="101">
        <v>0.00027949270588204243</v>
      </c>
      <c r="S247" s="101">
        <v>0.000654170009301875</v>
      </c>
      <c r="T247" s="101">
        <v>9.685584025122615E-05</v>
      </c>
      <c r="U247" s="101">
        <v>0.00013273495275345476</v>
      </c>
      <c r="V247" s="101">
        <v>1.0364349587262695E-05</v>
      </c>
      <c r="W247" s="101">
        <v>4.079066787190464E-05</v>
      </c>
      <c r="X247" s="101">
        <v>67.5</v>
      </c>
    </row>
    <row r="248" spans="1:24" s="101" customFormat="1" ht="12.75" hidden="1">
      <c r="A248" s="101">
        <v>1978</v>
      </c>
      <c r="B248" s="101">
        <v>170.05999755859375</v>
      </c>
      <c r="C248" s="101">
        <v>139.9600067138672</v>
      </c>
      <c r="D248" s="101">
        <v>9.69058609008789</v>
      </c>
      <c r="E248" s="101">
        <v>10.201414108276367</v>
      </c>
      <c r="F248" s="101">
        <v>35.738843656453675</v>
      </c>
      <c r="G248" s="101" t="s">
        <v>57</v>
      </c>
      <c r="H248" s="101">
        <v>-14.608445419321285</v>
      </c>
      <c r="I248" s="101">
        <v>87.95155213927247</v>
      </c>
      <c r="J248" s="101" t="s">
        <v>60</v>
      </c>
      <c r="K248" s="101">
        <v>0.8050092971467285</v>
      </c>
      <c r="L248" s="101">
        <v>-0.0012483441372484845</v>
      </c>
      <c r="M248" s="101">
        <v>-0.193105775328784</v>
      </c>
      <c r="N248" s="101">
        <v>0.0001883960120430245</v>
      </c>
      <c r="O248" s="101">
        <v>0.031919336491237335</v>
      </c>
      <c r="P248" s="101">
        <v>-0.0001429351143061191</v>
      </c>
      <c r="Q248" s="101">
        <v>-0.004106318691837605</v>
      </c>
      <c r="R248" s="101">
        <v>1.515210623742674E-05</v>
      </c>
      <c r="S248" s="101">
        <v>0.0003838714811786062</v>
      </c>
      <c r="T248" s="101">
        <v>-1.0188918792843863E-05</v>
      </c>
      <c r="U248" s="101">
        <v>-9.726686243217526E-05</v>
      </c>
      <c r="V248" s="101">
        <v>1.201197070335976E-06</v>
      </c>
      <c r="W248" s="101">
        <v>2.282030154129645E-05</v>
      </c>
      <c r="X248" s="101">
        <v>67.5</v>
      </c>
    </row>
    <row r="249" spans="1:24" s="101" customFormat="1" ht="12.75" hidden="1">
      <c r="A249" s="101">
        <v>1979</v>
      </c>
      <c r="B249" s="101">
        <v>164.4600067138672</v>
      </c>
      <c r="C249" s="101">
        <v>150.55999755859375</v>
      </c>
      <c r="D249" s="101">
        <v>9.792417526245117</v>
      </c>
      <c r="E249" s="101">
        <v>10.394363403320312</v>
      </c>
      <c r="F249" s="101">
        <v>35.52111130659554</v>
      </c>
      <c r="G249" s="101" t="s">
        <v>58</v>
      </c>
      <c r="H249" s="101">
        <v>-10.473633614304092</v>
      </c>
      <c r="I249" s="101">
        <v>86.4863730995631</v>
      </c>
      <c r="J249" s="101" t="s">
        <v>61</v>
      </c>
      <c r="K249" s="101">
        <v>-0.9451187434385079</v>
      </c>
      <c r="L249" s="101">
        <v>-0.22948225464411295</v>
      </c>
      <c r="M249" s="101">
        <v>-0.221562877608315</v>
      </c>
      <c r="N249" s="101">
        <v>0.018161238197354823</v>
      </c>
      <c r="O249" s="101">
        <v>-0.03830455764640583</v>
      </c>
      <c r="P249" s="101">
        <v>-0.006581790994987891</v>
      </c>
      <c r="Q249" s="101">
        <v>-0.004469062545754545</v>
      </c>
      <c r="R249" s="101">
        <v>0.0002790816839526299</v>
      </c>
      <c r="S249" s="101">
        <v>-0.0005296990532441588</v>
      </c>
      <c r="T249" s="101">
        <v>-9.631842879015351E-05</v>
      </c>
      <c r="U249" s="101">
        <v>-9.032012596903397E-05</v>
      </c>
      <c r="V249" s="101">
        <v>1.0294506688773809E-05</v>
      </c>
      <c r="W249" s="101">
        <v>-3.380994562255811E-05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1980</v>
      </c>
      <c r="B251" s="101">
        <v>161.24</v>
      </c>
      <c r="C251" s="101">
        <v>167.54</v>
      </c>
      <c r="D251" s="101">
        <v>8.741422441881483</v>
      </c>
      <c r="E251" s="101">
        <v>9.244424907186664</v>
      </c>
      <c r="F251" s="101">
        <v>34.1061760553721</v>
      </c>
      <c r="G251" s="101" t="s">
        <v>59</v>
      </c>
      <c r="H251" s="101">
        <v>-0.7270696820749123</v>
      </c>
      <c r="I251" s="101">
        <v>93.0129303179251</v>
      </c>
      <c r="J251" s="101" t="s">
        <v>73</v>
      </c>
      <c r="K251" s="101">
        <v>2.192093753549342</v>
      </c>
      <c r="M251" s="101" t="s">
        <v>68</v>
      </c>
      <c r="N251" s="101">
        <v>1.2006514096453476</v>
      </c>
      <c r="X251" s="101">
        <v>67.5</v>
      </c>
    </row>
    <row r="252" spans="1:24" s="101" customFormat="1" ht="12.75" hidden="1">
      <c r="A252" s="101">
        <v>1977</v>
      </c>
      <c r="B252" s="101">
        <v>126.45999908447266</v>
      </c>
      <c r="C252" s="101">
        <v>139.86000061035156</v>
      </c>
      <c r="D252" s="101">
        <v>9.388741493225098</v>
      </c>
      <c r="E252" s="101">
        <v>9.670024871826172</v>
      </c>
      <c r="F252" s="101">
        <v>31.085791571601195</v>
      </c>
      <c r="G252" s="101" t="s">
        <v>56</v>
      </c>
      <c r="H252" s="101">
        <v>19.85572744714254</v>
      </c>
      <c r="I252" s="101">
        <v>78.8157265316152</v>
      </c>
      <c r="J252" s="101" t="s">
        <v>62</v>
      </c>
      <c r="K252" s="101">
        <v>1.3871064861505509</v>
      </c>
      <c r="L252" s="101">
        <v>0.39482088339704136</v>
      </c>
      <c r="M252" s="101">
        <v>0.3283783609545826</v>
      </c>
      <c r="N252" s="101">
        <v>0.03216926962045122</v>
      </c>
      <c r="O252" s="101">
        <v>0.05570916083705143</v>
      </c>
      <c r="P252" s="101">
        <v>0.011326309766821805</v>
      </c>
      <c r="Q252" s="101">
        <v>0.006781031040856748</v>
      </c>
      <c r="R252" s="101">
        <v>0.0004950807366797364</v>
      </c>
      <c r="S252" s="101">
        <v>0.0007309209159482701</v>
      </c>
      <c r="T252" s="101">
        <v>0.00016665817288116517</v>
      </c>
      <c r="U252" s="101">
        <v>0.00014830568133354717</v>
      </c>
      <c r="V252" s="101">
        <v>1.836826820824091E-05</v>
      </c>
      <c r="W252" s="101">
        <v>4.558011311162237E-05</v>
      </c>
      <c r="X252" s="101">
        <v>67.5</v>
      </c>
    </row>
    <row r="253" spans="1:24" s="101" customFormat="1" ht="12.75" hidden="1">
      <c r="A253" s="101">
        <v>1978</v>
      </c>
      <c r="B253" s="101">
        <v>170.4199981689453</v>
      </c>
      <c r="C253" s="101">
        <v>146.82000732421875</v>
      </c>
      <c r="D253" s="101">
        <v>9.293583869934082</v>
      </c>
      <c r="E253" s="101">
        <v>9.649402618408203</v>
      </c>
      <c r="F253" s="101">
        <v>34.85261730817235</v>
      </c>
      <c r="G253" s="101" t="s">
        <v>57</v>
      </c>
      <c r="H253" s="101">
        <v>-13.484117755823036</v>
      </c>
      <c r="I253" s="101">
        <v>89.43588041312228</v>
      </c>
      <c r="J253" s="101" t="s">
        <v>60</v>
      </c>
      <c r="K253" s="101">
        <v>0.4856118490977314</v>
      </c>
      <c r="L253" s="101">
        <v>-0.0021480085981650807</v>
      </c>
      <c r="M253" s="101">
        <v>-0.11845077650392717</v>
      </c>
      <c r="N253" s="101">
        <v>0.00033324185095059847</v>
      </c>
      <c r="O253" s="101">
        <v>0.01893914606890876</v>
      </c>
      <c r="P253" s="101">
        <v>-0.0002457983054592786</v>
      </c>
      <c r="Q253" s="101">
        <v>-0.0026111382689155737</v>
      </c>
      <c r="R253" s="101">
        <v>2.6787603837894975E-05</v>
      </c>
      <c r="S253" s="101">
        <v>0.00020147820293586516</v>
      </c>
      <c r="T253" s="101">
        <v>-1.7510929911324013E-05</v>
      </c>
      <c r="U253" s="101">
        <v>-6.776746269320427E-05</v>
      </c>
      <c r="V253" s="101">
        <v>2.115700939657942E-06</v>
      </c>
      <c r="W253" s="101">
        <v>1.109402686834763E-05</v>
      </c>
      <c r="X253" s="101">
        <v>67.5</v>
      </c>
    </row>
    <row r="254" spans="1:24" s="101" customFormat="1" ht="12.75" hidden="1">
      <c r="A254" s="101">
        <v>1979</v>
      </c>
      <c r="B254" s="101">
        <v>178.1999969482422</v>
      </c>
      <c r="C254" s="101">
        <v>147</v>
      </c>
      <c r="D254" s="101">
        <v>9.300223350524902</v>
      </c>
      <c r="E254" s="101">
        <v>10.128497123718262</v>
      </c>
      <c r="F254" s="101">
        <v>37.74606461797232</v>
      </c>
      <c r="G254" s="101" t="s">
        <v>58</v>
      </c>
      <c r="H254" s="101">
        <v>-13.876766721921143</v>
      </c>
      <c r="I254" s="101">
        <v>96.82323022632104</v>
      </c>
      <c r="J254" s="101" t="s">
        <v>61</v>
      </c>
      <c r="K254" s="101">
        <v>-1.2993250309052045</v>
      </c>
      <c r="L254" s="101">
        <v>-0.3948150402726349</v>
      </c>
      <c r="M254" s="101">
        <v>-0.3062707323412325</v>
      </c>
      <c r="N254" s="101">
        <v>0.032167543545972864</v>
      </c>
      <c r="O254" s="101">
        <v>-0.05239102353790201</v>
      </c>
      <c r="P254" s="101">
        <v>-0.011323642352486958</v>
      </c>
      <c r="Q254" s="101">
        <v>-0.006258141810287407</v>
      </c>
      <c r="R254" s="101">
        <v>0.0004943554997286614</v>
      </c>
      <c r="S254" s="101">
        <v>-0.0007026036714338976</v>
      </c>
      <c r="T254" s="101">
        <v>-0.00016573567486129543</v>
      </c>
      <c r="U254" s="101">
        <v>-0.00013191719416335692</v>
      </c>
      <c r="V254" s="101">
        <v>1.824601563366107E-05</v>
      </c>
      <c r="W254" s="101">
        <v>-4.42093799901409E-05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1980</v>
      </c>
      <c r="B256" s="101">
        <v>157.98</v>
      </c>
      <c r="C256" s="101">
        <v>171.18</v>
      </c>
      <c r="D256" s="101">
        <v>9.045402277630458</v>
      </c>
      <c r="E256" s="101">
        <v>9.327949910377592</v>
      </c>
      <c r="F256" s="101">
        <v>35.74287795223195</v>
      </c>
      <c r="G256" s="101" t="s">
        <v>59</v>
      </c>
      <c r="H256" s="101">
        <v>3.7077981611475366</v>
      </c>
      <c r="I256" s="101">
        <v>94.18779816114753</v>
      </c>
      <c r="J256" s="101" t="s">
        <v>73</v>
      </c>
      <c r="K256" s="101">
        <v>2.611149423224006</v>
      </c>
      <c r="M256" s="101" t="s">
        <v>68</v>
      </c>
      <c r="N256" s="101">
        <v>1.450847099326006</v>
      </c>
      <c r="X256" s="101">
        <v>67.5</v>
      </c>
    </row>
    <row r="257" spans="1:24" s="101" customFormat="1" ht="12.75" hidden="1">
      <c r="A257" s="101">
        <v>1977</v>
      </c>
      <c r="B257" s="101">
        <v>128.86000061035156</v>
      </c>
      <c r="C257" s="101">
        <v>135.16000366210938</v>
      </c>
      <c r="D257" s="101">
        <v>8.927937507629395</v>
      </c>
      <c r="E257" s="101">
        <v>9.373636245727539</v>
      </c>
      <c r="F257" s="101">
        <v>31.596873349851048</v>
      </c>
      <c r="G257" s="101" t="s">
        <v>56</v>
      </c>
      <c r="H257" s="101">
        <v>22.894883527682154</v>
      </c>
      <c r="I257" s="101">
        <v>84.25488413803372</v>
      </c>
      <c r="J257" s="101" t="s">
        <v>62</v>
      </c>
      <c r="K257" s="101">
        <v>1.4979070161186099</v>
      </c>
      <c r="L257" s="101">
        <v>0.48765449489125384</v>
      </c>
      <c r="M257" s="101">
        <v>0.35460865437651073</v>
      </c>
      <c r="N257" s="101">
        <v>0.0008081599391956941</v>
      </c>
      <c r="O257" s="101">
        <v>0.06015909718152037</v>
      </c>
      <c r="P257" s="101">
        <v>0.013989445358275699</v>
      </c>
      <c r="Q257" s="101">
        <v>0.007322695690974605</v>
      </c>
      <c r="R257" s="101">
        <v>1.234050420123032E-05</v>
      </c>
      <c r="S257" s="101">
        <v>0.0007893015750166953</v>
      </c>
      <c r="T257" s="101">
        <v>0.00020583969209776002</v>
      </c>
      <c r="U257" s="101">
        <v>0.0001601519328932446</v>
      </c>
      <c r="V257" s="101">
        <v>4.494335684548725E-07</v>
      </c>
      <c r="W257" s="101">
        <v>4.9217891891150276E-05</v>
      </c>
      <c r="X257" s="101">
        <v>67.5</v>
      </c>
    </row>
    <row r="258" spans="1:24" s="101" customFormat="1" ht="12.75" hidden="1">
      <c r="A258" s="101">
        <v>1978</v>
      </c>
      <c r="B258" s="101">
        <v>170.17999267578125</v>
      </c>
      <c r="C258" s="101">
        <v>151.17999267578125</v>
      </c>
      <c r="D258" s="101">
        <v>9.12012767791748</v>
      </c>
      <c r="E258" s="101">
        <v>9.728629112243652</v>
      </c>
      <c r="F258" s="101">
        <v>33.041496712329575</v>
      </c>
      <c r="G258" s="101" t="s">
        <v>57</v>
      </c>
      <c r="H258" s="101">
        <v>-16.279934622759498</v>
      </c>
      <c r="I258" s="101">
        <v>86.40005805302175</v>
      </c>
      <c r="J258" s="101" t="s">
        <v>60</v>
      </c>
      <c r="K258" s="101">
        <v>0.7637632728659702</v>
      </c>
      <c r="L258" s="101">
        <v>-0.002652733743673222</v>
      </c>
      <c r="M258" s="101">
        <v>-0.1842660531556201</v>
      </c>
      <c r="N258" s="101">
        <v>9.060795059655508E-06</v>
      </c>
      <c r="O258" s="101">
        <v>0.030114214008416136</v>
      </c>
      <c r="P258" s="101">
        <v>-0.0003036194532033839</v>
      </c>
      <c r="Q258" s="101">
        <v>-0.003967959882053413</v>
      </c>
      <c r="R258" s="101">
        <v>7.281702011985595E-07</v>
      </c>
      <c r="S258" s="101">
        <v>0.0003480363318092724</v>
      </c>
      <c r="T258" s="101">
        <v>-2.163335610802321E-05</v>
      </c>
      <c r="U258" s="101">
        <v>-9.716920459677936E-05</v>
      </c>
      <c r="V258" s="101">
        <v>6.188614145325398E-08</v>
      </c>
      <c r="W258" s="101">
        <v>2.0214988345320173E-05</v>
      </c>
      <c r="X258" s="101">
        <v>67.5</v>
      </c>
    </row>
    <row r="259" spans="1:24" s="101" customFormat="1" ht="12.75" hidden="1">
      <c r="A259" s="101">
        <v>1979</v>
      </c>
      <c r="B259" s="101">
        <v>176.3000030517578</v>
      </c>
      <c r="C259" s="101">
        <v>155.10000610351562</v>
      </c>
      <c r="D259" s="101">
        <v>9.336450576782227</v>
      </c>
      <c r="E259" s="101">
        <v>10.154263496398926</v>
      </c>
      <c r="F259" s="101">
        <v>38.46252319520566</v>
      </c>
      <c r="G259" s="101" t="s">
        <v>58</v>
      </c>
      <c r="H259" s="101">
        <v>-10.529620787389362</v>
      </c>
      <c r="I259" s="101">
        <v>98.27038226436845</v>
      </c>
      <c r="J259" s="101" t="s">
        <v>61</v>
      </c>
      <c r="K259" s="101">
        <v>-1.2885616368487844</v>
      </c>
      <c r="L259" s="101">
        <v>-0.48764727969232957</v>
      </c>
      <c r="M259" s="101">
        <v>-0.3029741233392216</v>
      </c>
      <c r="N259" s="101">
        <v>0.0008081091444314159</v>
      </c>
      <c r="O259" s="101">
        <v>-0.05207927695687533</v>
      </c>
      <c r="P259" s="101">
        <v>-0.013986150172932435</v>
      </c>
      <c r="Q259" s="101">
        <v>-0.006154442830755089</v>
      </c>
      <c r="R259" s="101">
        <v>1.2319002073977812E-05</v>
      </c>
      <c r="S259" s="101">
        <v>-0.0007084262050944912</v>
      </c>
      <c r="T259" s="101">
        <v>-0.00020469972336670147</v>
      </c>
      <c r="U259" s="101">
        <v>-0.00012730588080474346</v>
      </c>
      <c r="V259" s="101">
        <v>4.4515237610295694E-07</v>
      </c>
      <c r="W259" s="101">
        <v>-4.4874883046171E-05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27.63350896546504</v>
      </c>
      <c r="G260" s="102"/>
      <c r="H260" s="102"/>
      <c r="I260" s="115"/>
      <c r="J260" s="115" t="s">
        <v>159</v>
      </c>
      <c r="K260" s="102">
        <f>AVERAGE(K258,K253,K248,K243,K238,K233)</f>
        <v>0.6025819492392671</v>
      </c>
      <c r="L260" s="102">
        <f>AVERAGE(L258,L253,L248,L243,L238,L233)</f>
        <v>-0.0014364114450259081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38.46252319520566</v>
      </c>
      <c r="G261" s="102"/>
      <c r="H261" s="102"/>
      <c r="I261" s="115"/>
      <c r="J261" s="115" t="s">
        <v>160</v>
      </c>
      <c r="K261" s="102">
        <f>AVERAGE(K259,K254,K249,K244,K239,K234)</f>
        <v>-1.0932535496598343</v>
      </c>
      <c r="L261" s="102">
        <f>AVERAGE(L259,L254,L249,L244,L239,L234)</f>
        <v>-0.2640736772875893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0.37661371827454193</v>
      </c>
      <c r="L262" s="102">
        <f>ABS(L260/$H$33)</f>
        <v>0.003990031791738634</v>
      </c>
      <c r="M262" s="115" t="s">
        <v>111</v>
      </c>
      <c r="N262" s="102">
        <f>K262+L262+L263+K263</f>
        <v>1.1668165879504753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0.6211667895794514</v>
      </c>
      <c r="L263" s="102">
        <f>ABS(L261/$H$34)</f>
        <v>0.1650460483047433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2005-01-21T07:38:30Z</dcterms:modified>
  <cp:category/>
  <cp:version/>
  <cp:contentType/>
  <cp:contentStatus/>
</cp:coreProperties>
</file>