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<sst xmlns="http://schemas.openxmlformats.org/spreadsheetml/2006/main" count="711" uniqueCount="166">
  <si>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</si>
  <si>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</si>
  <si>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</si>
  <si>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</si>
  <si>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</si>
  <si>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</si>
  <si>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</si>
  <si>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</si>
  <si>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</si>
  <si>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</si>
  <si>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</si>
  <si>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</si>
  <si>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</si>
  <si>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</si>
  <si>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</si>
  <si>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</si>
  <si>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</si>
  <si>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</si>
  <si>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</si>
  <si>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</si>
  <si>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</si>
  <si>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</si>
  <si>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</si>
  <si>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</si>
  <si>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</si>
  <si>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</si>
  <si>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</si>
  <si>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</si>
  <si>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</si>
  <si>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</si>
  <si>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</si>
  <si>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</si>
  <si>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</si>
  <si>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</si>
  <si>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</si>
  <si>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</si>
  <si>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</si>
  <si>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</si>
  <si>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</si>
  <si>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</si>
  <si>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</si>
  <si>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</si>
  <si>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</si>
  <si>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</si>
  <si>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</si>
  <si>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</si>
  <si>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</si>
  <si>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</si>
  <si>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</si>
  <si>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</si>
  <si>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</si>
  <si>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</si>
  <si>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</si>
  <si>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</si>
  <si>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</si>
  <si>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</si>
  <si>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</si>
  <si>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</si>
  <si>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</si>
  <si>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</si>
  <si>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</si>
  <si>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</si>
  <si>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</si>
  <si>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</si>
  <si>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</si>
  <si>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</si>
  <si>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</si>
  <si>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</si>
  <si>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</si>
  <si>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</si>
  <si>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</si>
  <si>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</si>
  <si>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</si>
  <si>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</si>
  <si>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</si>
  <si>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</si>
  <si>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</si>
  <si>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</si>
  <si>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</si>
  <si>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</si>
  <si>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</si>
  <si>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</si>
  <si>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</si>
  <si>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</si>
  <si>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</si>
  <si>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</si>
  <si>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</si>
  <si>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</si>
  <si>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</si>
  <si>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</si>
  <si>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</si>
  <si>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</si>
  <si>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</si>
  <si>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</si>
  <si>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</si>
  <si>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</si>
  <si>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</si>
  <si>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</si>
  <si>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</si>
  <si>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</si>
  <si>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</si>
  <si>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</si>
  <si>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</si>
  <si>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</si>
  <si>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</si>
  <si>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</si>
  <si>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</si>
  <si>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</si>
  <si>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</si>
  <si>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</si>
  <si>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</si>
  <si>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</si>
  <si>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</si>
  <si>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</si>
  <si>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</si>
  <si>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</si>
  <si>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</si>
  <si>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</si>
  <si>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</si>
  <si>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</si>
  <si>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</si>
  <si>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</si>
  <si>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</si>
  <si>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</si>
  <si>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</si>
  <si>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</si>
  <si>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</si>
  <si>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</si>
  <si>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</si>
  <si>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</si>
  <si>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</si>
  <si>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</si>
  <si>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</si>
  <si>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</si>
  <si>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</si>
  <si>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</si>
  <si>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</si>
  <si>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</si>
  <si>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</si>
  <si>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</si>
  <si>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</si>
  <si>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</si>
  <si>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</si>
  <si>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</si>
  <si>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</si>
  <si>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</si>
  <si>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</si>
  <si>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</si>
  <si>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</si>
  <si>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</si>
  <si>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</si>
  <si>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</si>
  <si>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</si>
  <si>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</si>
  <si>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</si>
  <si>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</si>
  <si>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</si>
  <si>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</si>
  <si>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</si>
  <si>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</si>
  <si>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</si>
  <si>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</si>
  <si>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</si>
  <si>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</si>
  <si>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473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</si>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</sst>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6.853145073669708</v>
      </c>
      <c r="C41" s="2">
        <f aca="true" t="shared" si="0" ref="C41:C55">($B$41*H41+$B$42*J41+$B$43*L41+$B$44*N41+$B$45*P41+$B$46*R41+$B$47*T41+$B$48*V41)/100</f>
        <v>-1.3371675824810589E-08</v>
      </c>
      <c r="D41" s="2">
        <f aca="true" t="shared" si="1" ref="D41:D55">($B$41*I41+$B$42*K41+$B$43*M41+$B$44*O41+$B$45*Q41+$B$46*S41+$B$47*U41+$B$48*W41)/100</f>
        <v>-5.756869958551845E-08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2.51877140773189</v>
      </c>
      <c r="C42" s="2">
        <f t="shared" si="0"/>
        <v>-2.8350366652632536E-11</v>
      </c>
      <c r="D42" s="2">
        <f t="shared" si="1"/>
        <v>-1.0566948106276598E-08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-11.184179432802893</v>
      </c>
      <c r="C43" s="2">
        <f t="shared" si="0"/>
        <v>0.15743352279237033</v>
      </c>
      <c r="D43" s="2">
        <f t="shared" si="1"/>
        <v>-0.6943733520392665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6.682188100268348</v>
      </c>
      <c r="C44" s="2">
        <f t="shared" si="0"/>
        <v>0.0014402503138330567</v>
      </c>
      <c r="D44" s="2">
        <f t="shared" si="1"/>
        <v>0.26461544376347373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6.853145073669708</v>
      </c>
      <c r="C45" s="2">
        <f t="shared" si="0"/>
        <v>-0.0391360523630629</v>
      </c>
      <c r="D45" s="2">
        <f t="shared" si="1"/>
        <v>-0.16394911853784205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2.51877140773189</v>
      </c>
      <c r="C46" s="2">
        <f t="shared" si="0"/>
        <v>-0.00019671062118938612</v>
      </c>
      <c r="D46" s="2">
        <f t="shared" si="1"/>
        <v>-0.019029361702425956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-11.184179432802893</v>
      </c>
      <c r="C47" s="2">
        <f t="shared" si="0"/>
        <v>0.006021583336408769</v>
      </c>
      <c r="D47" s="2">
        <f t="shared" si="1"/>
        <v>-0.02795393925932297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6.682188100268348</v>
      </c>
      <c r="C48" s="2">
        <f t="shared" si="0"/>
        <v>0.0001647575107911128</v>
      </c>
      <c r="D48" s="2">
        <f t="shared" si="1"/>
        <v>0.007589213244463524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-0.000896718479301247</v>
      </c>
      <c r="D49" s="2">
        <f t="shared" si="1"/>
        <v>-0.0033632227729700277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-1.580176228888048E-05</v>
      </c>
      <c r="D50" s="2">
        <f t="shared" si="1"/>
        <v>-0.0002925215011531262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5.4066016917040557E-05</v>
      </c>
      <c r="D51" s="2">
        <f t="shared" si="1"/>
        <v>-0.00037124949512489446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1.1728258633609634E-05</v>
      </c>
      <c r="D52" s="2">
        <f t="shared" si="1"/>
        <v>0.00011107605089546927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-2.53902114366127E-05</v>
      </c>
      <c r="D53" s="2">
        <f t="shared" si="1"/>
        <v>-7.178122026110567E-05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-1.2458296671724245E-06</v>
      </c>
      <c r="D54" s="2">
        <f t="shared" si="1"/>
        <v>-1.0796962454015414E-05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2.6017704079550836E-06</v>
      </c>
      <c r="D55" s="2">
        <f t="shared" si="1"/>
        <v>-2.3247836153823765E-05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2012</v>
      </c>
      <c r="B3" s="31">
        <v>140.54666666666668</v>
      </c>
      <c r="C3" s="31">
        <v>125.66333333333334</v>
      </c>
      <c r="D3" s="31">
        <v>8.83824929253836</v>
      </c>
      <c r="E3" s="31">
        <v>9.877032898734967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2010</v>
      </c>
      <c r="B4" s="36">
        <v>114.1</v>
      </c>
      <c r="C4" s="36">
        <v>115.8</v>
      </c>
      <c r="D4" s="36">
        <v>9.47645320738979</v>
      </c>
      <c r="E4" s="36">
        <v>9.972080703134942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2009</v>
      </c>
      <c r="B5" s="41">
        <v>110.90666666666668</v>
      </c>
      <c r="C5" s="41">
        <v>113.57333333333332</v>
      </c>
      <c r="D5" s="41">
        <v>9.938723209947517</v>
      </c>
      <c r="E5" s="41">
        <v>10.521965348388742</v>
      </c>
      <c r="F5" s="37" t="s">
        <v>71</v>
      </c>
      <c r="I5" s="42">
        <v>3203</v>
      </c>
    </row>
    <row r="6" spans="1:6" s="33" customFormat="1" ht="13.5" thickBot="1">
      <c r="A6" s="43">
        <v>2011</v>
      </c>
      <c r="B6" s="44">
        <v>143.67666666666665</v>
      </c>
      <c r="C6" s="44">
        <v>148.47666666666666</v>
      </c>
      <c r="D6" s="44">
        <v>9.281439777053654</v>
      </c>
      <c r="E6" s="44">
        <v>9.487893503764997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3253</v>
      </c>
      <c r="K15" s="42">
        <v>2965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6.853145073669708</v>
      </c>
      <c r="C19" s="62">
        <v>53.4531450736697</v>
      </c>
      <c r="D19" s="63">
        <v>21.290521983282225</v>
      </c>
      <c r="K19" s="64" t="s">
        <v>93</v>
      </c>
    </row>
    <row r="20" spans="1:11" ht="12.75">
      <c r="A20" s="61" t="s">
        <v>57</v>
      </c>
      <c r="B20" s="62">
        <v>2.51877140773189</v>
      </c>
      <c r="C20" s="62">
        <v>45.92543807439858</v>
      </c>
      <c r="D20" s="63">
        <v>19.187103624085534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-11.184179432802893</v>
      </c>
      <c r="C21" s="62">
        <v>64.99248723386376</v>
      </c>
      <c r="D21" s="63">
        <v>25.322476862685214</v>
      </c>
      <c r="F21" s="39" t="s">
        <v>96</v>
      </c>
    </row>
    <row r="22" spans="1:11" ht="16.5" thickBot="1">
      <c r="A22" s="67" t="s">
        <v>59</v>
      </c>
      <c r="B22" s="68">
        <v>6.682188100268348</v>
      </c>
      <c r="C22" s="68">
        <v>79.72885476693503</v>
      </c>
      <c r="D22" s="69">
        <v>29.5846553570337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14.369726242338116</v>
      </c>
      <c r="I23" s="42">
        <v>3268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0.15743352279237033</v>
      </c>
      <c r="C27" s="78">
        <v>0.0014402503138330567</v>
      </c>
      <c r="D27" s="78">
        <v>-0.0391360523630629</v>
      </c>
      <c r="E27" s="78">
        <v>-0.00019671062118938612</v>
      </c>
      <c r="F27" s="78">
        <v>0.006021583336408769</v>
      </c>
      <c r="G27" s="78">
        <v>0.0001647575107911128</v>
      </c>
      <c r="H27" s="78">
        <v>-0.000896718479301247</v>
      </c>
      <c r="I27" s="79">
        <v>-1.580176228888048E-05</v>
      </c>
    </row>
    <row r="28" spans="1:9" ht="13.5" thickBot="1">
      <c r="A28" s="80" t="s">
        <v>61</v>
      </c>
      <c r="B28" s="81">
        <v>-0.6943733520392665</v>
      </c>
      <c r="C28" s="81">
        <v>0.26461544376347373</v>
      </c>
      <c r="D28" s="81">
        <v>-0.16394911853784205</v>
      </c>
      <c r="E28" s="81">
        <v>-0.019029361702425956</v>
      </c>
      <c r="F28" s="81">
        <v>-0.02795393925932297</v>
      </c>
      <c r="G28" s="81">
        <v>0.007589213244463524</v>
      </c>
      <c r="H28" s="81">
        <v>-0.0033632227729700277</v>
      </c>
      <c r="I28" s="82">
        <v>-0.0002925215011531262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2012</v>
      </c>
      <c r="B39" s="89">
        <v>140.54666666666668</v>
      </c>
      <c r="C39" s="89">
        <v>125.66333333333334</v>
      </c>
      <c r="D39" s="89">
        <v>8.83824929253836</v>
      </c>
      <c r="E39" s="89">
        <v>9.877032898734967</v>
      </c>
      <c r="F39" s="90">
        <f>I39*D39/(23678+B39)*1000</f>
        <v>29.5846553570337</v>
      </c>
      <c r="G39" s="91" t="s">
        <v>59</v>
      </c>
      <c r="H39" s="92">
        <f>I39-B39+X39</f>
        <v>6.682188100268348</v>
      </c>
      <c r="I39" s="92">
        <f>(B39+C42-2*X39)*(23678+B39)*E42/((23678+C42)*D39+E42*(23678+B39))</f>
        <v>79.72885476693503</v>
      </c>
      <c r="J39" s="39" t="s">
        <v>73</v>
      </c>
      <c r="K39" s="39">
        <f>(K40*K40+L40*L40+M40*M40+N40*N40+O40*O40+P40*P40+Q40*Q40+R40*R40+S40*S40+T40*T40+U40*U40+V40*V40+W40*W40)</f>
        <v>0.6066238392519411</v>
      </c>
      <c r="M39" s="39" t="s">
        <v>68</v>
      </c>
      <c r="N39" s="39">
        <f>(K44*K44+L44*L44+M44*M44+N44*N44+O44*O44+P44*P44+Q44*Q44+R44*R44+S44*S44+T44*T44+U44*U44+V44*V44+W44*W44)</f>
        <v>0.34381894036830124</v>
      </c>
      <c r="X39" s="28">
        <f>(1-$H$2)*1000</f>
        <v>67.5</v>
      </c>
    </row>
    <row r="40" spans="1:24" ht="12.75">
      <c r="A40" s="86">
        <v>2010</v>
      </c>
      <c r="B40" s="89">
        <v>114.1</v>
      </c>
      <c r="C40" s="89">
        <v>115.8</v>
      </c>
      <c r="D40" s="89">
        <v>9.47645320738979</v>
      </c>
      <c r="E40" s="89">
        <v>9.972080703134942</v>
      </c>
      <c r="F40" s="90">
        <f>I40*D40/(23678+B40)*1000</f>
        <v>21.290521983282225</v>
      </c>
      <c r="G40" s="91" t="s">
        <v>56</v>
      </c>
      <c r="H40" s="92">
        <f>I40-B40+X40</f>
        <v>6.853145073669708</v>
      </c>
      <c r="I40" s="92">
        <f>(B40+C39-2*X40)*(23678+B40)*E39/((23678+C39)*D40+E39*(23678+B40))</f>
        <v>53.4531450736697</v>
      </c>
      <c r="J40" s="39" t="s">
        <v>62</v>
      </c>
      <c r="K40" s="73">
        <f aca="true" t="shared" si="0" ref="K40:W40">SQRT(K41*K41+K42*K42)</f>
        <v>0.7119969565391856</v>
      </c>
      <c r="L40" s="73">
        <f t="shared" si="0"/>
        <v>0.2646193632353963</v>
      </c>
      <c r="M40" s="73">
        <f t="shared" si="0"/>
        <v>0.16855546287172002</v>
      </c>
      <c r="N40" s="73">
        <f t="shared" si="0"/>
        <v>0.019030378395351058</v>
      </c>
      <c r="O40" s="73">
        <f t="shared" si="0"/>
        <v>0.028595142699263346</v>
      </c>
      <c r="P40" s="73">
        <f t="shared" si="0"/>
        <v>0.007591001429805073</v>
      </c>
      <c r="Q40" s="73">
        <f t="shared" si="0"/>
        <v>0.0034807142157529313</v>
      </c>
      <c r="R40" s="73">
        <f t="shared" si="0"/>
        <v>0.00029294798911805607</v>
      </c>
      <c r="S40" s="73">
        <f t="shared" si="0"/>
        <v>0.00037516572580096225</v>
      </c>
      <c r="T40" s="73">
        <f t="shared" si="0"/>
        <v>0.00011169351428399823</v>
      </c>
      <c r="U40" s="73">
        <f t="shared" si="0"/>
        <v>7.613938809163931E-05</v>
      </c>
      <c r="V40" s="73">
        <f t="shared" si="0"/>
        <v>1.0868601096416479E-05</v>
      </c>
      <c r="W40" s="73">
        <f t="shared" si="0"/>
        <v>2.3392971061640422E-05</v>
      </c>
      <c r="X40" s="28">
        <f>(1-$H$2)*1000</f>
        <v>67.5</v>
      </c>
    </row>
    <row r="41" spans="1:24" ht="12.75">
      <c r="A41" s="86">
        <v>2009</v>
      </c>
      <c r="B41" s="89">
        <v>110.90666666666668</v>
      </c>
      <c r="C41" s="89">
        <v>113.57333333333332</v>
      </c>
      <c r="D41" s="89">
        <v>9.938723209947517</v>
      </c>
      <c r="E41" s="89">
        <v>10.521965348388742</v>
      </c>
      <c r="F41" s="90">
        <f>I41*D41/(23678+B41)*1000</f>
        <v>19.187103624085534</v>
      </c>
      <c r="G41" s="91" t="s">
        <v>57</v>
      </c>
      <c r="H41" s="92">
        <f>I41-B41+X41</f>
        <v>2.51877140773189</v>
      </c>
      <c r="I41" s="92">
        <f>(B41+C40-2*X41)*(23678+B41)*E40/((23678+C40)*D41+E40*(23678+B41))</f>
        <v>45.92543807439858</v>
      </c>
      <c r="J41" s="39" t="s">
        <v>60</v>
      </c>
      <c r="K41" s="73">
        <f>'calcul config'!C43</f>
        <v>0.15743352279237033</v>
      </c>
      <c r="L41" s="73">
        <f>'calcul config'!C44</f>
        <v>0.0014402503138330567</v>
      </c>
      <c r="M41" s="73">
        <f>'calcul config'!C45</f>
        <v>-0.0391360523630629</v>
      </c>
      <c r="N41" s="73">
        <f>'calcul config'!C46</f>
        <v>-0.00019671062118938612</v>
      </c>
      <c r="O41" s="73">
        <f>'calcul config'!C47</f>
        <v>0.006021583336408769</v>
      </c>
      <c r="P41" s="73">
        <f>'calcul config'!C48</f>
        <v>0.0001647575107911128</v>
      </c>
      <c r="Q41" s="73">
        <f>'calcul config'!C49</f>
        <v>-0.000896718479301247</v>
      </c>
      <c r="R41" s="73">
        <f>'calcul config'!C50</f>
        <v>-1.580176228888048E-05</v>
      </c>
      <c r="S41" s="73">
        <f>'calcul config'!C51</f>
        <v>5.4066016917040557E-05</v>
      </c>
      <c r="T41" s="73">
        <f>'calcul config'!C52</f>
        <v>1.1728258633609634E-05</v>
      </c>
      <c r="U41" s="73">
        <f>'calcul config'!C53</f>
        <v>-2.53902114366127E-05</v>
      </c>
      <c r="V41" s="73">
        <f>'calcul config'!C54</f>
        <v>-1.2458296671724245E-06</v>
      </c>
      <c r="W41" s="73">
        <f>'calcul config'!C55</f>
        <v>2.6017704079550836E-06</v>
      </c>
      <c r="X41" s="28">
        <f>(1-$H$2)*1000</f>
        <v>67.5</v>
      </c>
    </row>
    <row r="42" spans="1:24" ht="12.75">
      <c r="A42" s="86">
        <v>2011</v>
      </c>
      <c r="B42" s="89">
        <v>143.67666666666665</v>
      </c>
      <c r="C42" s="89">
        <v>148.47666666666666</v>
      </c>
      <c r="D42" s="89">
        <v>9.281439777053654</v>
      </c>
      <c r="E42" s="89">
        <v>9.487893503764997</v>
      </c>
      <c r="F42" s="90">
        <f>I42*D42/(23678+B42)*1000</f>
        <v>25.322476862685214</v>
      </c>
      <c r="G42" s="91" t="s">
        <v>58</v>
      </c>
      <c r="H42" s="92">
        <f>I42-B42+X42</f>
        <v>-11.184179432802893</v>
      </c>
      <c r="I42" s="92">
        <f>(B42+C41-2*X42)*(23678+B42)*E41/((23678+C41)*D42+E41*(23678+B42))</f>
        <v>64.99248723386376</v>
      </c>
      <c r="J42" s="39" t="s">
        <v>61</v>
      </c>
      <c r="K42" s="73">
        <f>'calcul config'!D43</f>
        <v>-0.6943733520392665</v>
      </c>
      <c r="L42" s="73">
        <f>'calcul config'!D44</f>
        <v>0.26461544376347373</v>
      </c>
      <c r="M42" s="73">
        <f>'calcul config'!D45</f>
        <v>-0.16394911853784205</v>
      </c>
      <c r="N42" s="73">
        <f>'calcul config'!D46</f>
        <v>-0.019029361702425956</v>
      </c>
      <c r="O42" s="73">
        <f>'calcul config'!D47</f>
        <v>-0.02795393925932297</v>
      </c>
      <c r="P42" s="73">
        <f>'calcul config'!D48</f>
        <v>0.007589213244463524</v>
      </c>
      <c r="Q42" s="73">
        <f>'calcul config'!D49</f>
        <v>-0.0033632227729700277</v>
      </c>
      <c r="R42" s="73">
        <f>'calcul config'!D50</f>
        <v>-0.0002925215011531262</v>
      </c>
      <c r="S42" s="73">
        <f>'calcul config'!D51</f>
        <v>-0.00037124949512489446</v>
      </c>
      <c r="T42" s="73">
        <f>'calcul config'!D52</f>
        <v>0.00011107605089546927</v>
      </c>
      <c r="U42" s="73">
        <f>'calcul config'!D53</f>
        <v>-7.178122026110567E-05</v>
      </c>
      <c r="V42" s="73">
        <f>'calcul config'!D54</f>
        <v>-1.0796962454015414E-05</v>
      </c>
      <c r="W42" s="73">
        <f>'calcul config'!D55</f>
        <v>-2.3247836153823765E-05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0.4746646376927904</v>
      </c>
      <c r="L44" s="73">
        <f>L40/(L43*1.5)</f>
        <v>0.25201844117656796</v>
      </c>
      <c r="M44" s="73">
        <f aca="true" t="shared" si="1" ref="M44:W44">M40/(M43*1.5)</f>
        <v>0.18728384763524447</v>
      </c>
      <c r="N44" s="73">
        <f t="shared" si="1"/>
        <v>0.02537383786046808</v>
      </c>
      <c r="O44" s="73">
        <f t="shared" si="1"/>
        <v>0.1270895231078371</v>
      </c>
      <c r="P44" s="73">
        <f t="shared" si="1"/>
        <v>0.050606676198700476</v>
      </c>
      <c r="Q44" s="73">
        <f t="shared" si="1"/>
        <v>0.023204761438352872</v>
      </c>
      <c r="R44" s="73">
        <f t="shared" si="1"/>
        <v>0.000650995531373458</v>
      </c>
      <c r="S44" s="73">
        <f t="shared" si="1"/>
        <v>0.005002209677346162</v>
      </c>
      <c r="T44" s="73">
        <f t="shared" si="1"/>
        <v>0.0014892468571199762</v>
      </c>
      <c r="U44" s="73">
        <f t="shared" si="1"/>
        <v>0.0010151918412218573</v>
      </c>
      <c r="V44" s="73">
        <f t="shared" si="1"/>
        <v>0.00014491468128555304</v>
      </c>
      <c r="W44" s="73">
        <f t="shared" si="1"/>
        <v>0.00031190628082187224</v>
      </c>
      <c r="X44" s="73"/>
      <c r="Y44" s="73"/>
    </row>
    <row r="45" s="101" customFormat="1" ht="12.75"/>
    <row r="46" spans="1:24" s="101" customFormat="1" ht="12.75">
      <c r="A46" s="101">
        <v>2011</v>
      </c>
      <c r="B46" s="101">
        <v>141.76</v>
      </c>
      <c r="C46" s="101">
        <v>141.76</v>
      </c>
      <c r="D46" s="101">
        <v>9.196279970090748</v>
      </c>
      <c r="E46" s="101">
        <v>9.326235711024774</v>
      </c>
      <c r="F46" s="101">
        <v>28.511902912044622</v>
      </c>
      <c r="G46" s="101" t="s">
        <v>59</v>
      </c>
      <c r="H46" s="101">
        <v>-0.40984681664684786</v>
      </c>
      <c r="I46" s="101">
        <v>73.85015318335314</v>
      </c>
      <c r="J46" s="101" t="s">
        <v>73</v>
      </c>
      <c r="K46" s="101">
        <v>0.5694681742949355</v>
      </c>
      <c r="M46" s="101" t="s">
        <v>68</v>
      </c>
      <c r="N46" s="101">
        <v>0.29839373182402334</v>
      </c>
      <c r="X46" s="101">
        <v>67.5</v>
      </c>
    </row>
    <row r="47" spans="1:24" s="101" customFormat="1" ht="12.75">
      <c r="A47" s="101">
        <v>2009</v>
      </c>
      <c r="B47" s="101">
        <v>123.05999755859375</v>
      </c>
      <c r="C47" s="101">
        <v>127.36000061035156</v>
      </c>
      <c r="D47" s="101">
        <v>9.622344017028809</v>
      </c>
      <c r="E47" s="101">
        <v>10.653526306152344</v>
      </c>
      <c r="F47" s="101">
        <v>25.821571017413966</v>
      </c>
      <c r="G47" s="101" t="s">
        <v>56</v>
      </c>
      <c r="H47" s="101">
        <v>8.31017377689966</v>
      </c>
      <c r="I47" s="101">
        <v>63.87017133549341</v>
      </c>
      <c r="J47" s="101" t="s">
        <v>62</v>
      </c>
      <c r="K47" s="101">
        <v>0.7275800174459622</v>
      </c>
      <c r="L47" s="101">
        <v>0.0976207127435477</v>
      </c>
      <c r="M47" s="101">
        <v>0.17224488558759404</v>
      </c>
      <c r="N47" s="101">
        <v>0.004781845305918816</v>
      </c>
      <c r="O47" s="101">
        <v>0.029221021060726233</v>
      </c>
      <c r="P47" s="101">
        <v>0.002800353932863936</v>
      </c>
      <c r="Q47" s="101">
        <v>0.0035568961746369125</v>
      </c>
      <c r="R47" s="101">
        <v>7.362825479437465E-05</v>
      </c>
      <c r="S47" s="101">
        <v>0.0003833823878708059</v>
      </c>
      <c r="T47" s="101">
        <v>4.1193434215523824E-05</v>
      </c>
      <c r="U47" s="101">
        <v>7.779910739367898E-05</v>
      </c>
      <c r="V47" s="101">
        <v>2.7274280824185536E-06</v>
      </c>
      <c r="W47" s="101">
        <v>2.3906174788854232E-05</v>
      </c>
      <c r="X47" s="101">
        <v>67.5</v>
      </c>
    </row>
    <row r="48" spans="1:24" s="101" customFormat="1" ht="12.75">
      <c r="A48" s="101">
        <v>2010</v>
      </c>
      <c r="B48" s="101">
        <v>129.39999389648438</v>
      </c>
      <c r="C48" s="101">
        <v>121.4000015258789</v>
      </c>
      <c r="D48" s="101">
        <v>9.176344871520996</v>
      </c>
      <c r="E48" s="101">
        <v>9.808382987976074</v>
      </c>
      <c r="F48" s="101">
        <v>25.21465841131847</v>
      </c>
      <c r="G48" s="101" t="s">
        <v>57</v>
      </c>
      <c r="H48" s="101">
        <v>3.5177151055777074</v>
      </c>
      <c r="I48" s="101">
        <v>65.41770900206208</v>
      </c>
      <c r="J48" s="101" t="s">
        <v>60</v>
      </c>
      <c r="K48" s="101">
        <v>-0.15383002527439504</v>
      </c>
      <c r="L48" s="101">
        <v>0.0005314179276061042</v>
      </c>
      <c r="M48" s="101">
        <v>0.03450143428536201</v>
      </c>
      <c r="N48" s="101">
        <v>-4.942288381990969E-05</v>
      </c>
      <c r="O48" s="101">
        <v>-0.0064857827775246365</v>
      </c>
      <c r="P48" s="101">
        <v>6.08379403947834E-05</v>
      </c>
      <c r="Q48" s="101">
        <v>0.0006207580531352153</v>
      </c>
      <c r="R48" s="101">
        <v>-3.970706480759772E-06</v>
      </c>
      <c r="S48" s="101">
        <v>-0.00011013554390393501</v>
      </c>
      <c r="T48" s="101">
        <v>4.331872668996726E-06</v>
      </c>
      <c r="U48" s="101">
        <v>7.45683068412719E-06</v>
      </c>
      <c r="V48" s="101">
        <v>-3.1540468348855783E-07</v>
      </c>
      <c r="W48" s="101">
        <v>-7.623925124501071E-06</v>
      </c>
      <c r="X48" s="101">
        <v>67.5</v>
      </c>
    </row>
    <row r="49" spans="1:24" s="101" customFormat="1" ht="12.75">
      <c r="A49" s="101">
        <v>2012</v>
      </c>
      <c r="B49" s="101">
        <v>148.6999969482422</v>
      </c>
      <c r="C49" s="101">
        <v>139.8000030517578</v>
      </c>
      <c r="D49" s="101">
        <v>8.863851547241211</v>
      </c>
      <c r="E49" s="101">
        <v>9.339735984802246</v>
      </c>
      <c r="F49" s="101">
        <v>26.41504307062636</v>
      </c>
      <c r="G49" s="101" t="s">
        <v>58</v>
      </c>
      <c r="H49" s="101">
        <v>-10.194373343662491</v>
      </c>
      <c r="I49" s="101">
        <v>71.0056236045797</v>
      </c>
      <c r="J49" s="101" t="s">
        <v>61</v>
      </c>
      <c r="K49" s="101">
        <v>-0.7111321994613559</v>
      </c>
      <c r="L49" s="101">
        <v>0.09761926629279935</v>
      </c>
      <c r="M49" s="101">
        <v>-0.16875411593006023</v>
      </c>
      <c r="N49" s="101">
        <v>-0.004781589893361071</v>
      </c>
      <c r="O49" s="101">
        <v>-0.02849215143849567</v>
      </c>
      <c r="P49" s="101">
        <v>0.0027996930000117933</v>
      </c>
      <c r="Q49" s="101">
        <v>-0.003502309214877304</v>
      </c>
      <c r="R49" s="101">
        <v>-7.352110849347286E-05</v>
      </c>
      <c r="S49" s="101">
        <v>-0.00036722229956595153</v>
      </c>
      <c r="T49" s="101">
        <v>4.0965032669928244E-05</v>
      </c>
      <c r="U49" s="101">
        <v>-7.744092449991448E-05</v>
      </c>
      <c r="V49" s="101">
        <v>-2.709129718267258E-06</v>
      </c>
      <c r="W49" s="101">
        <v>-2.2657911614516707E-05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2011</v>
      </c>
      <c r="B56" s="116">
        <v>162</v>
      </c>
      <c r="C56" s="116">
        <v>159.5</v>
      </c>
      <c r="D56" s="116">
        <v>9.222336511614218</v>
      </c>
      <c r="E56" s="116">
        <v>9.50781752086915</v>
      </c>
      <c r="F56" s="116">
        <v>29.845165305190843</v>
      </c>
      <c r="G56" s="116" t="s">
        <v>59</v>
      </c>
      <c r="H56" s="116">
        <v>-17.349405898417842</v>
      </c>
      <c r="I56" s="116">
        <v>77.15059410158216</v>
      </c>
      <c r="J56" s="116" t="s">
        <v>73</v>
      </c>
      <c r="K56" s="116">
        <v>1.3863768554824316</v>
      </c>
      <c r="M56" s="116" t="s">
        <v>68</v>
      </c>
      <c r="N56" s="116">
        <v>0.943070940838747</v>
      </c>
      <c r="X56" s="116">
        <v>67.5</v>
      </c>
    </row>
    <row r="57" spans="1:24" s="116" customFormat="1" ht="12.75">
      <c r="A57" s="116">
        <v>2012</v>
      </c>
      <c r="B57" s="116">
        <v>132.13999938964844</v>
      </c>
      <c r="C57" s="116">
        <v>116.44000244140625</v>
      </c>
      <c r="D57" s="116">
        <v>8.792964935302734</v>
      </c>
      <c r="E57" s="116">
        <v>10.010824203491211</v>
      </c>
      <c r="F57" s="116">
        <v>30.03637622257686</v>
      </c>
      <c r="G57" s="116" t="s">
        <v>56</v>
      </c>
      <c r="H57" s="116">
        <v>16.694377375868683</v>
      </c>
      <c r="I57" s="116">
        <v>81.33437676551712</v>
      </c>
      <c r="J57" s="116" t="s">
        <v>62</v>
      </c>
      <c r="K57" s="116">
        <v>0.9005521927317849</v>
      </c>
      <c r="L57" s="116">
        <v>0.7256203056194254</v>
      </c>
      <c r="M57" s="116">
        <v>0.21319383623784136</v>
      </c>
      <c r="N57" s="116">
        <v>0.0405545238723724</v>
      </c>
      <c r="O57" s="116">
        <v>0.03616760329321371</v>
      </c>
      <c r="P57" s="116">
        <v>0.020815808667889568</v>
      </c>
      <c r="Q57" s="116">
        <v>0.004402461117182797</v>
      </c>
      <c r="R57" s="116">
        <v>0.0006242769380480961</v>
      </c>
      <c r="S57" s="116">
        <v>0.0004745318790965393</v>
      </c>
      <c r="T57" s="116">
        <v>0.00030632661345615886</v>
      </c>
      <c r="U57" s="116">
        <v>9.629135839793965E-05</v>
      </c>
      <c r="V57" s="116">
        <v>2.3163751180053125E-05</v>
      </c>
      <c r="W57" s="116">
        <v>2.9592473881542267E-05</v>
      </c>
      <c r="X57" s="116">
        <v>67.5</v>
      </c>
    </row>
    <row r="58" spans="1:24" s="116" customFormat="1" ht="12.75">
      <c r="A58" s="116">
        <v>2010</v>
      </c>
      <c r="B58" s="116">
        <v>110.05999755859375</v>
      </c>
      <c r="C58" s="116">
        <v>129.9600067138672</v>
      </c>
      <c r="D58" s="116">
        <v>9.666226387023926</v>
      </c>
      <c r="E58" s="116">
        <v>9.917683601379395</v>
      </c>
      <c r="F58" s="116">
        <v>18.91348887229697</v>
      </c>
      <c r="G58" s="116" t="s">
        <v>57</v>
      </c>
      <c r="H58" s="116">
        <v>3.985074948846119</v>
      </c>
      <c r="I58" s="116">
        <v>46.54507250743987</v>
      </c>
      <c r="J58" s="116" t="s">
        <v>60</v>
      </c>
      <c r="K58" s="116">
        <v>-0.8220057413293744</v>
      </c>
      <c r="L58" s="116">
        <v>-0.003947655631939318</v>
      </c>
      <c r="M58" s="116">
        <v>0.19359638490177208</v>
      </c>
      <c r="N58" s="116">
        <v>-0.0004194131388930875</v>
      </c>
      <c r="O58" s="116">
        <v>-0.03317040016453948</v>
      </c>
      <c r="P58" s="116">
        <v>-0.0004515580848624423</v>
      </c>
      <c r="Q58" s="116">
        <v>0.003947986136576051</v>
      </c>
      <c r="R58" s="116">
        <v>-3.374840431999253E-05</v>
      </c>
      <c r="S58" s="116">
        <v>-0.00044697353989737976</v>
      </c>
      <c r="T58" s="116">
        <v>-3.2151784313957365E-05</v>
      </c>
      <c r="U58" s="116">
        <v>8.27054107812759E-05</v>
      </c>
      <c r="V58" s="116">
        <v>-2.6718519624859494E-06</v>
      </c>
      <c r="W58" s="116">
        <v>-2.818853293380599E-05</v>
      </c>
      <c r="X58" s="116">
        <v>67.5</v>
      </c>
    </row>
    <row r="59" spans="1:24" s="116" customFormat="1" ht="12.75">
      <c r="A59" s="116">
        <v>2009</v>
      </c>
      <c r="B59" s="116">
        <v>115.22000122070312</v>
      </c>
      <c r="C59" s="116">
        <v>117.12000274658203</v>
      </c>
      <c r="D59" s="116">
        <v>10.02817440032959</v>
      </c>
      <c r="E59" s="116">
        <v>10.60438346862793</v>
      </c>
      <c r="F59" s="116">
        <v>23.083078878479082</v>
      </c>
      <c r="G59" s="116" t="s">
        <v>58</v>
      </c>
      <c r="H59" s="116">
        <v>7.04777127068202</v>
      </c>
      <c r="I59" s="116">
        <v>54.767772491385145</v>
      </c>
      <c r="J59" s="116" t="s">
        <v>61</v>
      </c>
      <c r="K59" s="116">
        <v>-0.3678325883545003</v>
      </c>
      <c r="L59" s="116">
        <v>-0.725609567151812</v>
      </c>
      <c r="M59" s="116">
        <v>-0.08928634589214875</v>
      </c>
      <c r="N59" s="116">
        <v>-0.0405523550380708</v>
      </c>
      <c r="O59" s="116">
        <v>-0.014415966179885498</v>
      </c>
      <c r="P59" s="116">
        <v>-0.02081091025866437</v>
      </c>
      <c r="Q59" s="116">
        <v>-0.001948093774362443</v>
      </c>
      <c r="R59" s="116">
        <v>-0.0006233640514054053</v>
      </c>
      <c r="S59" s="116">
        <v>-0.00015935858593278896</v>
      </c>
      <c r="T59" s="116">
        <v>-0.0003046346284928024</v>
      </c>
      <c r="U59" s="116">
        <v>-4.931369718060974E-05</v>
      </c>
      <c r="V59" s="116">
        <v>-2.30091411361218E-05</v>
      </c>
      <c r="W59" s="116">
        <v>-9.006726456904089E-06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2011</v>
      </c>
      <c r="B61" s="116">
        <v>152.98</v>
      </c>
      <c r="C61" s="116">
        <v>150.58</v>
      </c>
      <c r="D61" s="116">
        <v>9.330101490597091</v>
      </c>
      <c r="E61" s="116">
        <v>9.436378150371166</v>
      </c>
      <c r="F61" s="116">
        <v>25.869322953595173</v>
      </c>
      <c r="G61" s="116" t="s">
        <v>59</v>
      </c>
      <c r="H61" s="116">
        <v>-19.40447889854471</v>
      </c>
      <c r="I61" s="116">
        <v>66.07552110145528</v>
      </c>
      <c r="J61" s="116" t="s">
        <v>73</v>
      </c>
      <c r="K61" s="116">
        <v>1.9379090862743547</v>
      </c>
      <c r="M61" s="116" t="s">
        <v>68</v>
      </c>
      <c r="N61" s="116">
        <v>1.053795515546358</v>
      </c>
      <c r="X61" s="116">
        <v>67.5</v>
      </c>
    </row>
    <row r="62" spans="1:24" s="116" customFormat="1" ht="12.75">
      <c r="A62" s="116">
        <v>2012</v>
      </c>
      <c r="B62" s="116">
        <v>132.5800018310547</v>
      </c>
      <c r="C62" s="116">
        <v>118.58000183105469</v>
      </c>
      <c r="D62" s="116">
        <v>8.932193756103516</v>
      </c>
      <c r="E62" s="116">
        <v>9.884974479675293</v>
      </c>
      <c r="F62" s="116">
        <v>28.542332303638435</v>
      </c>
      <c r="G62" s="116" t="s">
        <v>56</v>
      </c>
      <c r="H62" s="116">
        <v>11.005392788855048</v>
      </c>
      <c r="I62" s="116">
        <v>76.08539461990974</v>
      </c>
      <c r="J62" s="116" t="s">
        <v>62</v>
      </c>
      <c r="K62" s="116">
        <v>1.3103023734303838</v>
      </c>
      <c r="L62" s="116">
        <v>0.3485838711787301</v>
      </c>
      <c r="M62" s="116">
        <v>0.310196663648647</v>
      </c>
      <c r="N62" s="116">
        <v>0.019317868367220423</v>
      </c>
      <c r="O62" s="116">
        <v>0.05262390791086455</v>
      </c>
      <c r="P62" s="116">
        <v>0.009999791984285883</v>
      </c>
      <c r="Q62" s="116">
        <v>0.006405555478322489</v>
      </c>
      <c r="R62" s="116">
        <v>0.00029736160469229645</v>
      </c>
      <c r="S62" s="116">
        <v>0.0006904207079836885</v>
      </c>
      <c r="T62" s="116">
        <v>0.00014718466501051502</v>
      </c>
      <c r="U62" s="116">
        <v>0.00014009532043835892</v>
      </c>
      <c r="V62" s="116">
        <v>1.1023319798027982E-05</v>
      </c>
      <c r="W62" s="116">
        <v>4.305067933251214E-05</v>
      </c>
      <c r="X62" s="116">
        <v>67.5</v>
      </c>
    </row>
    <row r="63" spans="1:24" s="116" customFormat="1" ht="12.75">
      <c r="A63" s="116">
        <v>2010</v>
      </c>
      <c r="B63" s="116">
        <v>92.77999877929688</v>
      </c>
      <c r="C63" s="116">
        <v>100.9800033569336</v>
      </c>
      <c r="D63" s="116">
        <v>9.841593742370605</v>
      </c>
      <c r="E63" s="116">
        <v>10.322931289672852</v>
      </c>
      <c r="F63" s="116">
        <v>15.833496682377394</v>
      </c>
      <c r="G63" s="116" t="s">
        <v>57</v>
      </c>
      <c r="H63" s="116">
        <v>12.963254915255163</v>
      </c>
      <c r="I63" s="116">
        <v>38.24325369455204</v>
      </c>
      <c r="J63" s="116" t="s">
        <v>60</v>
      </c>
      <c r="K63" s="116">
        <v>-1.246511425985134</v>
      </c>
      <c r="L63" s="116">
        <v>-0.0018965064437247846</v>
      </c>
      <c r="M63" s="116">
        <v>0.29398891352317047</v>
      </c>
      <c r="N63" s="116">
        <v>-0.00020008806223947425</v>
      </c>
      <c r="O63" s="116">
        <v>-0.05023397875835824</v>
      </c>
      <c r="P63" s="116">
        <v>-0.00021678489853959682</v>
      </c>
      <c r="Q63" s="116">
        <v>0.006015129746216599</v>
      </c>
      <c r="R63" s="116">
        <v>-1.6111992413902032E-05</v>
      </c>
      <c r="S63" s="116">
        <v>-0.0006714442219806959</v>
      </c>
      <c r="T63" s="116">
        <v>-1.5427110578324956E-05</v>
      </c>
      <c r="U63" s="116">
        <v>0.00012732501426967888</v>
      </c>
      <c r="V63" s="116">
        <v>-1.2835149939279108E-06</v>
      </c>
      <c r="W63" s="116">
        <v>-4.217714899664285E-05</v>
      </c>
      <c r="X63" s="116">
        <v>67.5</v>
      </c>
    </row>
    <row r="64" spans="1:24" s="116" customFormat="1" ht="12.75">
      <c r="A64" s="116">
        <v>2009</v>
      </c>
      <c r="B64" s="116">
        <v>100.62000274658203</v>
      </c>
      <c r="C64" s="116">
        <v>105.91999816894531</v>
      </c>
      <c r="D64" s="116">
        <v>10.2000150680542</v>
      </c>
      <c r="E64" s="116">
        <v>10.640371322631836</v>
      </c>
      <c r="F64" s="116">
        <v>14.369726242338116</v>
      </c>
      <c r="G64" s="116" t="s">
        <v>58</v>
      </c>
      <c r="H64" s="116">
        <v>0.37918892914520086</v>
      </c>
      <c r="I64" s="116">
        <v>33.49919167572723</v>
      </c>
      <c r="J64" s="116" t="s">
        <v>61</v>
      </c>
      <c r="K64" s="116">
        <v>-0.40385835970771383</v>
      </c>
      <c r="L64" s="116">
        <v>-0.34857871207126</v>
      </c>
      <c r="M64" s="116">
        <v>-0.09895700512958965</v>
      </c>
      <c r="N64" s="116">
        <v>-0.019316832116592117</v>
      </c>
      <c r="O64" s="116">
        <v>-0.01567874554662985</v>
      </c>
      <c r="P64" s="116">
        <v>-0.0099974418746374</v>
      </c>
      <c r="Q64" s="116">
        <v>-0.0022021251376902876</v>
      </c>
      <c r="R64" s="116">
        <v>-0.00029692478449201904</v>
      </c>
      <c r="S64" s="116">
        <v>-0.00016075885910715976</v>
      </c>
      <c r="T64" s="116">
        <v>-0.0001463739385049868</v>
      </c>
      <c r="U64" s="116">
        <v>-5.843833972618096E-05</v>
      </c>
      <c r="V64" s="116">
        <v>-1.0948340907642487E-05</v>
      </c>
      <c r="W64" s="116">
        <v>-8.628388812853586E-06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2011</v>
      </c>
      <c r="B66" s="116">
        <v>138.9</v>
      </c>
      <c r="C66" s="116">
        <v>148.1</v>
      </c>
      <c r="D66" s="116">
        <v>9.328043866136953</v>
      </c>
      <c r="E66" s="116">
        <v>9.474934547243823</v>
      </c>
      <c r="F66" s="116">
        <v>23.813816965249323</v>
      </c>
      <c r="G66" s="116" t="s">
        <v>59</v>
      </c>
      <c r="H66" s="116">
        <v>-10.597188025818042</v>
      </c>
      <c r="I66" s="116">
        <v>60.80281197418197</v>
      </c>
      <c r="J66" s="116" t="s">
        <v>73</v>
      </c>
      <c r="K66" s="116">
        <v>0.5680755001672632</v>
      </c>
      <c r="M66" s="116" t="s">
        <v>68</v>
      </c>
      <c r="N66" s="116">
        <v>0.3627334029526584</v>
      </c>
      <c r="X66" s="116">
        <v>67.5</v>
      </c>
    </row>
    <row r="67" spans="1:24" s="116" customFormat="1" ht="12.75">
      <c r="A67" s="116">
        <v>2012</v>
      </c>
      <c r="B67" s="116">
        <v>133.8800048828125</v>
      </c>
      <c r="C67" s="116">
        <v>120.68000030517578</v>
      </c>
      <c r="D67" s="116">
        <v>8.90220832824707</v>
      </c>
      <c r="E67" s="116">
        <v>10.059160232543945</v>
      </c>
      <c r="F67" s="116">
        <v>28.32271848065249</v>
      </c>
      <c r="G67" s="116" t="s">
        <v>56</v>
      </c>
      <c r="H67" s="116">
        <v>9.378407974525459</v>
      </c>
      <c r="I67" s="116">
        <v>75.75841285733796</v>
      </c>
      <c r="J67" s="116" t="s">
        <v>62</v>
      </c>
      <c r="K67" s="116">
        <v>0.6213577458691899</v>
      </c>
      <c r="L67" s="116">
        <v>0.39783352111104736</v>
      </c>
      <c r="M67" s="116">
        <v>0.14709818291925658</v>
      </c>
      <c r="N67" s="116">
        <v>0.03630428416533989</v>
      </c>
      <c r="O67" s="116">
        <v>0.024954702722779856</v>
      </c>
      <c r="P67" s="116">
        <v>0.01141261569937525</v>
      </c>
      <c r="Q67" s="116">
        <v>0.00303757917124729</v>
      </c>
      <c r="R67" s="116">
        <v>0.0005588325525935962</v>
      </c>
      <c r="S67" s="116">
        <v>0.0003274047335065667</v>
      </c>
      <c r="T67" s="116">
        <v>0.00016795387360965498</v>
      </c>
      <c r="U67" s="116">
        <v>6.643682321364524E-05</v>
      </c>
      <c r="V67" s="116">
        <v>2.0735227338845537E-05</v>
      </c>
      <c r="W67" s="116">
        <v>2.0415967710495365E-05</v>
      </c>
      <c r="X67" s="116">
        <v>67.5</v>
      </c>
    </row>
    <row r="68" spans="1:24" s="116" customFormat="1" ht="12.75">
      <c r="A68" s="116">
        <v>2010</v>
      </c>
      <c r="B68" s="116">
        <v>112.95999908447266</v>
      </c>
      <c r="C68" s="116">
        <v>120.66000366210938</v>
      </c>
      <c r="D68" s="116">
        <v>9.574228286743164</v>
      </c>
      <c r="E68" s="116">
        <v>9.969858169555664</v>
      </c>
      <c r="F68" s="116">
        <v>20.334927155068527</v>
      </c>
      <c r="G68" s="116" t="s">
        <v>57</v>
      </c>
      <c r="H68" s="116">
        <v>5.070176720965598</v>
      </c>
      <c r="I68" s="116">
        <v>50.530175805438255</v>
      </c>
      <c r="J68" s="116" t="s">
        <v>60</v>
      </c>
      <c r="K68" s="116">
        <v>-0.6031844145059087</v>
      </c>
      <c r="L68" s="116">
        <v>-0.0021642646513461224</v>
      </c>
      <c r="M68" s="116">
        <v>0.14238513032912614</v>
      </c>
      <c r="N68" s="116">
        <v>-0.0003755227571407922</v>
      </c>
      <c r="O68" s="116">
        <v>-0.02428803770277431</v>
      </c>
      <c r="P68" s="116">
        <v>-0.00024754865899913293</v>
      </c>
      <c r="Q68" s="116">
        <v>0.0029192136509057732</v>
      </c>
      <c r="R68" s="116">
        <v>-3.0207901472492795E-05</v>
      </c>
      <c r="S68" s="116">
        <v>-0.00032300302034220046</v>
      </c>
      <c r="T68" s="116">
        <v>-1.7625014839173552E-05</v>
      </c>
      <c r="U68" s="116">
        <v>6.219202429435798E-05</v>
      </c>
      <c r="V68" s="116">
        <v>-2.3897282825421037E-06</v>
      </c>
      <c r="W68" s="116">
        <v>-2.0241232643410763E-05</v>
      </c>
      <c r="X68" s="116">
        <v>67.5</v>
      </c>
    </row>
    <row r="69" spans="1:24" s="116" customFormat="1" ht="12.75">
      <c r="A69" s="116">
        <v>2009</v>
      </c>
      <c r="B69" s="116">
        <v>110.13999938964844</v>
      </c>
      <c r="C69" s="116">
        <v>111.63999938964844</v>
      </c>
      <c r="D69" s="116">
        <v>9.891315460205078</v>
      </c>
      <c r="E69" s="116">
        <v>10.349858283996582</v>
      </c>
      <c r="F69" s="116">
        <v>19.991598529014755</v>
      </c>
      <c r="G69" s="116" t="s">
        <v>58</v>
      </c>
      <c r="H69" s="116">
        <v>5.438837700634323</v>
      </c>
      <c r="I69" s="116">
        <v>48.07883709028276</v>
      </c>
      <c r="J69" s="116" t="s">
        <v>61</v>
      </c>
      <c r="K69" s="116">
        <v>-0.1491777813509938</v>
      </c>
      <c r="L69" s="116">
        <v>-0.39782763413082944</v>
      </c>
      <c r="M69" s="116">
        <v>-0.03693710978548306</v>
      </c>
      <c r="N69" s="116">
        <v>-0.036302341954984364</v>
      </c>
      <c r="O69" s="116">
        <v>-0.0057296084099116296</v>
      </c>
      <c r="P69" s="116">
        <v>-0.011409930620431228</v>
      </c>
      <c r="Q69" s="116">
        <v>-0.0008396897533975031</v>
      </c>
      <c r="R69" s="116">
        <v>-0.0005580155056330448</v>
      </c>
      <c r="S69" s="116">
        <v>-5.350615265856808E-05</v>
      </c>
      <c r="T69" s="116">
        <v>-0.00016702653236060094</v>
      </c>
      <c r="U69" s="116">
        <v>-2.3366719771742414E-05</v>
      </c>
      <c r="V69" s="116">
        <v>-2.059705929323955E-05</v>
      </c>
      <c r="W69" s="116">
        <v>-2.6653777652167613E-06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2011</v>
      </c>
      <c r="B71" s="116">
        <v>133.94</v>
      </c>
      <c r="C71" s="116">
        <v>140.14</v>
      </c>
      <c r="D71" s="116">
        <v>9.419649039343243</v>
      </c>
      <c r="E71" s="116">
        <v>9.696818890363845</v>
      </c>
      <c r="F71" s="116">
        <v>22.891888997530916</v>
      </c>
      <c r="G71" s="116" t="s">
        <v>59</v>
      </c>
      <c r="H71" s="116">
        <v>-8.571571460981758</v>
      </c>
      <c r="I71" s="116">
        <v>57.86842853901824</v>
      </c>
      <c r="J71" s="116" t="s">
        <v>73</v>
      </c>
      <c r="K71" s="116">
        <v>0.39737514544407626</v>
      </c>
      <c r="M71" s="116" t="s">
        <v>68</v>
      </c>
      <c r="N71" s="116">
        <v>0.20982482738267175</v>
      </c>
      <c r="X71" s="116">
        <v>67.5</v>
      </c>
    </row>
    <row r="72" spans="1:24" s="116" customFormat="1" ht="12.75">
      <c r="A72" s="116">
        <v>2012</v>
      </c>
      <c r="B72" s="116">
        <v>140.39999389648438</v>
      </c>
      <c r="C72" s="116">
        <v>126.80000305175781</v>
      </c>
      <c r="D72" s="116">
        <v>8.676834106445312</v>
      </c>
      <c r="E72" s="116">
        <v>10.238463401794434</v>
      </c>
      <c r="F72" s="116">
        <v>27.981247646536385</v>
      </c>
      <c r="G72" s="116" t="s">
        <v>56</v>
      </c>
      <c r="H72" s="116">
        <v>3.9101122548379266</v>
      </c>
      <c r="I72" s="116">
        <v>76.8101061513223</v>
      </c>
      <c r="J72" s="116" t="s">
        <v>62</v>
      </c>
      <c r="K72" s="116">
        <v>0.6048367478101393</v>
      </c>
      <c r="L72" s="116">
        <v>0.10210197151257093</v>
      </c>
      <c r="M72" s="116">
        <v>0.14318704667068896</v>
      </c>
      <c r="N72" s="116">
        <v>0.0035795675670481607</v>
      </c>
      <c r="O72" s="116">
        <v>0.024291253376756188</v>
      </c>
      <c r="P72" s="116">
        <v>0.002928987556217063</v>
      </c>
      <c r="Q72" s="116">
        <v>0.0029568081667235794</v>
      </c>
      <c r="R72" s="116">
        <v>5.5099659257702495E-05</v>
      </c>
      <c r="S72" s="116">
        <v>0.00031869773271940105</v>
      </c>
      <c r="T72" s="116">
        <v>4.311774087662489E-05</v>
      </c>
      <c r="U72" s="116">
        <v>6.466744667146659E-05</v>
      </c>
      <c r="V72" s="116">
        <v>2.0387073690899706E-06</v>
      </c>
      <c r="W72" s="116">
        <v>1.9871845930609564E-05</v>
      </c>
      <c r="X72" s="116">
        <v>67.5</v>
      </c>
    </row>
    <row r="73" spans="1:24" s="116" customFormat="1" ht="12.75">
      <c r="A73" s="116">
        <v>2010</v>
      </c>
      <c r="B73" s="116">
        <v>119.04000091552734</v>
      </c>
      <c r="C73" s="116">
        <v>111.54000091552734</v>
      </c>
      <c r="D73" s="116">
        <v>9.338418006896973</v>
      </c>
      <c r="E73" s="116">
        <v>9.8359375</v>
      </c>
      <c r="F73" s="116">
        <v>22.74419787897513</v>
      </c>
      <c r="G73" s="116" t="s">
        <v>57</v>
      </c>
      <c r="H73" s="116">
        <v>6.418915285800139</v>
      </c>
      <c r="I73" s="116">
        <v>57.95891620132748</v>
      </c>
      <c r="J73" s="116" t="s">
        <v>60</v>
      </c>
      <c r="K73" s="116">
        <v>-0.5772721816847554</v>
      </c>
      <c r="L73" s="116">
        <v>-0.0005555346568642894</v>
      </c>
      <c r="M73" s="116">
        <v>0.1361668078176813</v>
      </c>
      <c r="N73" s="116">
        <v>-3.718401659696518E-05</v>
      </c>
      <c r="O73" s="116">
        <v>-0.02326105860180903</v>
      </c>
      <c r="P73" s="116">
        <v>-6.346276184930822E-05</v>
      </c>
      <c r="Q73" s="116">
        <v>0.002786866218120864</v>
      </c>
      <c r="R73" s="116">
        <v>-3.0000092050179765E-06</v>
      </c>
      <c r="S73" s="116">
        <v>-0.0003106834233163189</v>
      </c>
      <c r="T73" s="116">
        <v>-4.514018623681221E-06</v>
      </c>
      <c r="U73" s="116">
        <v>5.9046070017913685E-05</v>
      </c>
      <c r="V73" s="116">
        <v>-2.4226883376980976E-07</v>
      </c>
      <c r="W73" s="116">
        <v>-1.9508468673150257E-05</v>
      </c>
      <c r="X73" s="116">
        <v>67.5</v>
      </c>
    </row>
    <row r="74" spans="1:24" s="116" customFormat="1" ht="12.75">
      <c r="A74" s="116">
        <v>2009</v>
      </c>
      <c r="B74" s="116">
        <v>112.58000183105469</v>
      </c>
      <c r="C74" s="116">
        <v>110.9800033569336</v>
      </c>
      <c r="D74" s="116">
        <v>9.979330062866211</v>
      </c>
      <c r="E74" s="116">
        <v>10.462213516235352</v>
      </c>
      <c r="F74" s="116">
        <v>18.556536878729954</v>
      </c>
      <c r="G74" s="116" t="s">
        <v>58</v>
      </c>
      <c r="H74" s="116">
        <v>-0.8414835748946814</v>
      </c>
      <c r="I74" s="116">
        <v>44.23851825616001</v>
      </c>
      <c r="J74" s="116" t="s">
        <v>61</v>
      </c>
      <c r="K74" s="116">
        <v>-0.1805112732060491</v>
      </c>
      <c r="L74" s="116">
        <v>-0.10210046017525518</v>
      </c>
      <c r="M74" s="116">
        <v>-0.044284656293311145</v>
      </c>
      <c r="N74" s="116">
        <v>-0.003579374430815084</v>
      </c>
      <c r="O74" s="116">
        <v>-0.006999153044260075</v>
      </c>
      <c r="P74" s="116">
        <v>-0.002928299947466595</v>
      </c>
      <c r="Q74" s="116">
        <v>-0.0009879732876449479</v>
      </c>
      <c r="R74" s="116">
        <v>-5.501792794248733E-05</v>
      </c>
      <c r="S74" s="116">
        <v>-7.102151305724038E-05</v>
      </c>
      <c r="T74" s="116">
        <v>-4.2880802396513385E-05</v>
      </c>
      <c r="U74" s="116">
        <v>-2.6371201611731882E-05</v>
      </c>
      <c r="V74" s="116">
        <v>-2.02426123535614E-06</v>
      </c>
      <c r="W74" s="116">
        <v>-3.7828442630643607E-06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2011</v>
      </c>
      <c r="B76" s="116">
        <v>132.48</v>
      </c>
      <c r="C76" s="116">
        <v>150.78</v>
      </c>
      <c r="D76" s="116">
        <v>9.192227784539666</v>
      </c>
      <c r="E76" s="116">
        <v>9.485176202717227</v>
      </c>
      <c r="F76" s="116">
        <v>21.733176206302826</v>
      </c>
      <c r="G76" s="116" t="s">
        <v>59</v>
      </c>
      <c r="H76" s="116">
        <v>-8.68490271498817</v>
      </c>
      <c r="I76" s="116">
        <v>56.29509728501183</v>
      </c>
      <c r="J76" s="116" t="s">
        <v>73</v>
      </c>
      <c r="K76" s="116">
        <v>0.4131537677943701</v>
      </c>
      <c r="M76" s="116" t="s">
        <v>68</v>
      </c>
      <c r="N76" s="116">
        <v>0.21849183985346388</v>
      </c>
      <c r="X76" s="116">
        <v>67.5</v>
      </c>
    </row>
    <row r="77" spans="1:24" s="116" customFormat="1" ht="12.75">
      <c r="A77" s="116">
        <v>2012</v>
      </c>
      <c r="B77" s="116">
        <v>155.5800018310547</v>
      </c>
      <c r="C77" s="116">
        <v>131.67999267578125</v>
      </c>
      <c r="D77" s="116">
        <v>8.861443519592285</v>
      </c>
      <c r="E77" s="116">
        <v>9.729039192199707</v>
      </c>
      <c r="F77" s="116">
        <v>32.94247626861342</v>
      </c>
      <c r="G77" s="116" t="s">
        <v>56</v>
      </c>
      <c r="H77" s="116">
        <v>0.5214931590688963</v>
      </c>
      <c r="I77" s="116">
        <v>88.60149499012358</v>
      </c>
      <c r="J77" s="116" t="s">
        <v>62</v>
      </c>
      <c r="K77" s="116">
        <v>0.6162224503435862</v>
      </c>
      <c r="L77" s="116">
        <v>0.10692201754442404</v>
      </c>
      <c r="M77" s="116">
        <v>0.1458821902399611</v>
      </c>
      <c r="N77" s="116">
        <v>0.008867021323285334</v>
      </c>
      <c r="O77" s="116">
        <v>0.02474854560330038</v>
      </c>
      <c r="P77" s="116">
        <v>0.003067229727455032</v>
      </c>
      <c r="Q77" s="116">
        <v>0.0030124544855470448</v>
      </c>
      <c r="R77" s="116">
        <v>0.0001364741556610516</v>
      </c>
      <c r="S77" s="116">
        <v>0.00032469226607576587</v>
      </c>
      <c r="T77" s="116">
        <v>4.5150135617591463E-05</v>
      </c>
      <c r="U77" s="116">
        <v>6.58849086985974E-05</v>
      </c>
      <c r="V77" s="116">
        <v>5.0592844419246065E-06</v>
      </c>
      <c r="W77" s="116">
        <v>2.0245203026580245E-05</v>
      </c>
      <c r="X77" s="116">
        <v>67.5</v>
      </c>
    </row>
    <row r="78" spans="1:24" s="116" customFormat="1" ht="12.75">
      <c r="A78" s="116">
        <v>2010</v>
      </c>
      <c r="B78" s="116">
        <v>120.36000061035156</v>
      </c>
      <c r="C78" s="116">
        <v>110.26000213623047</v>
      </c>
      <c r="D78" s="116">
        <v>9.261907577514648</v>
      </c>
      <c r="E78" s="116">
        <v>9.977690696716309</v>
      </c>
      <c r="F78" s="116">
        <v>23.3297616172793</v>
      </c>
      <c r="G78" s="116" t="s">
        <v>57</v>
      </c>
      <c r="H78" s="116">
        <v>7.08554095868017</v>
      </c>
      <c r="I78" s="116">
        <v>59.94554156903173</v>
      </c>
      <c r="J78" s="116" t="s">
        <v>60</v>
      </c>
      <c r="K78" s="116">
        <v>-0.6061369670774911</v>
      </c>
      <c r="L78" s="116">
        <v>-0.0005818098360535484</v>
      </c>
      <c r="M78" s="116">
        <v>0.14378416858714047</v>
      </c>
      <c r="N78" s="116">
        <v>-9.192578958232209E-05</v>
      </c>
      <c r="O78" s="116">
        <v>-0.024293962887102</v>
      </c>
      <c r="P78" s="116">
        <v>-6.64737495906454E-05</v>
      </c>
      <c r="Q78" s="116">
        <v>0.0029814685125483004</v>
      </c>
      <c r="R78" s="116">
        <v>-7.401915576706687E-06</v>
      </c>
      <c r="S78" s="116">
        <v>-0.0003138193321001772</v>
      </c>
      <c r="T78" s="116">
        <v>-4.727653124739794E-06</v>
      </c>
      <c r="U78" s="116">
        <v>6.574903545770208E-05</v>
      </c>
      <c r="V78" s="116">
        <v>-5.894948078874807E-07</v>
      </c>
      <c r="W78" s="116">
        <v>-1.938365568534602E-05</v>
      </c>
      <c r="X78" s="116">
        <v>67.5</v>
      </c>
    </row>
    <row r="79" spans="1:24" s="116" customFormat="1" ht="12.75">
      <c r="A79" s="116">
        <v>2009</v>
      </c>
      <c r="B79" s="116">
        <v>103.81999969482422</v>
      </c>
      <c r="C79" s="116">
        <v>108.41999816894531</v>
      </c>
      <c r="D79" s="116">
        <v>9.911160469055176</v>
      </c>
      <c r="E79" s="116">
        <v>10.421439170837402</v>
      </c>
      <c r="F79" s="116">
        <v>16.53133124343824</v>
      </c>
      <c r="G79" s="116" t="s">
        <v>58</v>
      </c>
      <c r="H79" s="116">
        <v>3.3469137018728787</v>
      </c>
      <c r="I79" s="116">
        <v>39.6669133966971</v>
      </c>
      <c r="J79" s="116" t="s">
        <v>61</v>
      </c>
      <c r="K79" s="116">
        <v>0.11103191185219714</v>
      </c>
      <c r="L79" s="116">
        <v>-0.1069204345907965</v>
      </c>
      <c r="M79" s="116">
        <v>0.024652105243020778</v>
      </c>
      <c r="N79" s="116">
        <v>-0.00886654480600005</v>
      </c>
      <c r="O79" s="116">
        <v>0.004721639198281591</v>
      </c>
      <c r="P79" s="116">
        <v>-0.0030665093252098923</v>
      </c>
      <c r="Q79" s="116">
        <v>0.0004309611771094179</v>
      </c>
      <c r="R79" s="116">
        <v>-0.0001362732798797778</v>
      </c>
      <c r="S79" s="116">
        <v>8.332163254290362E-05</v>
      </c>
      <c r="T79" s="116">
        <v>-4.490193806751597E-05</v>
      </c>
      <c r="U79" s="116">
        <v>4.229128823333601E-06</v>
      </c>
      <c r="V79" s="116">
        <v>-5.024823871119671E-06</v>
      </c>
      <c r="W79" s="116">
        <v>5.843127404002668E-06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2011</v>
      </c>
      <c r="B81" s="116">
        <v>141.76</v>
      </c>
      <c r="C81" s="116">
        <v>141.76</v>
      </c>
      <c r="D81" s="116">
        <v>9.196279970090748</v>
      </c>
      <c r="E81" s="116">
        <v>9.326235711024774</v>
      </c>
      <c r="F81" s="116">
        <v>27.798868148276764</v>
      </c>
      <c r="G81" s="116" t="s">
        <v>59</v>
      </c>
      <c r="H81" s="116">
        <v>-2.256715006811305</v>
      </c>
      <c r="I81" s="116">
        <v>72.00328499318869</v>
      </c>
      <c r="J81" s="116" t="s">
        <v>73</v>
      </c>
      <c r="K81" s="116">
        <v>0.1139975109937476</v>
      </c>
      <c r="M81" s="116" t="s">
        <v>68</v>
      </c>
      <c r="N81" s="116">
        <v>0.06356548016365376</v>
      </c>
      <c r="X81" s="116">
        <v>67.5</v>
      </c>
    </row>
    <row r="82" spans="1:24" s="116" customFormat="1" ht="12.75">
      <c r="A82" s="116">
        <v>2012</v>
      </c>
      <c r="B82" s="116">
        <v>148.6999969482422</v>
      </c>
      <c r="C82" s="116">
        <v>139.8000030517578</v>
      </c>
      <c r="D82" s="116">
        <v>8.863851547241211</v>
      </c>
      <c r="E82" s="116">
        <v>9.339735984802246</v>
      </c>
      <c r="F82" s="116">
        <v>29.65585723511415</v>
      </c>
      <c r="G82" s="116" t="s">
        <v>56</v>
      </c>
      <c r="H82" s="116">
        <v>-1.4828209861385915</v>
      </c>
      <c r="I82" s="116">
        <v>79.7171759621036</v>
      </c>
      <c r="J82" s="116" t="s">
        <v>62</v>
      </c>
      <c r="K82" s="116">
        <v>0.31231956467180694</v>
      </c>
      <c r="L82" s="116">
        <v>0.10379200794289067</v>
      </c>
      <c r="M82" s="116">
        <v>0.07393740735427212</v>
      </c>
      <c r="N82" s="116">
        <v>0.006775445854008415</v>
      </c>
      <c r="O82" s="116">
        <v>0.01254332985431064</v>
      </c>
      <c r="P82" s="116">
        <v>0.002977477663337267</v>
      </c>
      <c r="Q82" s="116">
        <v>0.0015268026491801244</v>
      </c>
      <c r="R82" s="116">
        <v>0.00010427767825805195</v>
      </c>
      <c r="S82" s="116">
        <v>0.00016456126216050159</v>
      </c>
      <c r="T82" s="116">
        <v>4.380310442454998E-05</v>
      </c>
      <c r="U82" s="116">
        <v>3.338852720770501E-05</v>
      </c>
      <c r="V82" s="116">
        <v>3.8656138871933674E-06</v>
      </c>
      <c r="W82" s="116">
        <v>1.025964133301816E-05</v>
      </c>
      <c r="X82" s="116">
        <v>67.5</v>
      </c>
    </row>
    <row r="83" spans="1:24" s="116" customFormat="1" ht="12.75">
      <c r="A83" s="116">
        <v>2010</v>
      </c>
      <c r="B83" s="116">
        <v>129.39999389648438</v>
      </c>
      <c r="C83" s="116">
        <v>121.4000015258789</v>
      </c>
      <c r="D83" s="116">
        <v>9.176344871520996</v>
      </c>
      <c r="E83" s="116">
        <v>9.808382987976074</v>
      </c>
      <c r="F83" s="116">
        <v>26.085657295690446</v>
      </c>
      <c r="G83" s="116" t="s">
        <v>57</v>
      </c>
      <c r="H83" s="116">
        <v>5.777462218923091</v>
      </c>
      <c r="I83" s="116">
        <v>67.67745611540747</v>
      </c>
      <c r="J83" s="116" t="s">
        <v>60</v>
      </c>
      <c r="K83" s="116">
        <v>-0.3088326546844007</v>
      </c>
      <c r="L83" s="116">
        <v>0.0005647281869531204</v>
      </c>
      <c r="M83" s="116">
        <v>0.07323246767698305</v>
      </c>
      <c r="N83" s="116">
        <v>-7.023748098645252E-05</v>
      </c>
      <c r="O83" s="116">
        <v>-0.01238239456240272</v>
      </c>
      <c r="P83" s="116">
        <v>6.46599985761455E-05</v>
      </c>
      <c r="Q83" s="116">
        <v>0.0015172456178588636</v>
      </c>
      <c r="R83" s="116">
        <v>-5.647838243645779E-06</v>
      </c>
      <c r="S83" s="116">
        <v>-0.00016030392137596789</v>
      </c>
      <c r="T83" s="116">
        <v>4.607649790956443E-06</v>
      </c>
      <c r="U83" s="116">
        <v>3.337082272120383E-05</v>
      </c>
      <c r="V83" s="116">
        <v>-4.481675607539416E-07</v>
      </c>
      <c r="W83" s="116">
        <v>-9.911323087423432E-06</v>
      </c>
      <c r="X83" s="116">
        <v>67.5</v>
      </c>
    </row>
    <row r="84" spans="1:24" s="116" customFormat="1" ht="12.75">
      <c r="A84" s="116">
        <v>2009</v>
      </c>
      <c r="B84" s="116">
        <v>123.05999755859375</v>
      </c>
      <c r="C84" s="116">
        <v>127.36000061035156</v>
      </c>
      <c r="D84" s="116">
        <v>9.622344017028809</v>
      </c>
      <c r="E84" s="116">
        <v>10.653526306152344</v>
      </c>
      <c r="F84" s="116">
        <v>22.338982409288715</v>
      </c>
      <c r="G84" s="116" t="s">
        <v>58</v>
      </c>
      <c r="H84" s="116">
        <v>-0.30407866118743243</v>
      </c>
      <c r="I84" s="116">
        <v>55.25591889740632</v>
      </c>
      <c r="J84" s="116" t="s">
        <v>61</v>
      </c>
      <c r="K84" s="116">
        <v>0.04653925093265616</v>
      </c>
      <c r="L84" s="116">
        <v>0.10379047159971835</v>
      </c>
      <c r="M84" s="116">
        <v>0.010185572355602144</v>
      </c>
      <c r="N84" s="116">
        <v>-0.006775081786728814</v>
      </c>
      <c r="O84" s="116">
        <v>0.0020028551457906612</v>
      </c>
      <c r="P84" s="116">
        <v>0.0029767754904017345</v>
      </c>
      <c r="Q84" s="116">
        <v>0.00017056396052953632</v>
      </c>
      <c r="R84" s="116">
        <v>-0.00010412461815566679</v>
      </c>
      <c r="S84" s="116">
        <v>3.7189538789084785E-05</v>
      </c>
      <c r="T84" s="116">
        <v>4.3560090916249575E-05</v>
      </c>
      <c r="U84" s="116">
        <v>1.0871706442155872E-06</v>
      </c>
      <c r="V84" s="116">
        <v>-3.839546400598654E-06</v>
      </c>
      <c r="W84" s="116">
        <v>2.6506442497781365E-06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14.369726242338116</v>
      </c>
      <c r="G85" s="117"/>
      <c r="H85" s="117"/>
      <c r="I85" s="118"/>
      <c r="J85" s="118" t="s">
        <v>159</v>
      </c>
      <c r="K85" s="117">
        <f>AVERAGE(K83,K78,K73,K68,K63,K58)</f>
        <v>-0.6939905642111773</v>
      </c>
      <c r="L85" s="117">
        <f>AVERAGE(L83,L78,L73,L68,L63,L58)</f>
        <v>-0.001430173838829157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32.94247626861342</v>
      </c>
      <c r="G86" s="117"/>
      <c r="H86" s="117"/>
      <c r="I86" s="118"/>
      <c r="J86" s="118" t="s">
        <v>160</v>
      </c>
      <c r="K86" s="117">
        <f>AVERAGE(K84,K79,K74,K69,K64,K59)</f>
        <v>-0.15730147330573394</v>
      </c>
      <c r="L86" s="117">
        <f>AVERAGE(L84,L79,L74,L69,L64,L59)</f>
        <v>-0.26287438942003916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0.4337441026319858</v>
      </c>
      <c r="L87" s="117">
        <f>ABS(L85/$H$33)</f>
        <v>0.00397270510785877</v>
      </c>
      <c r="M87" s="118" t="s">
        <v>111</v>
      </c>
      <c r="N87" s="117">
        <f>K87+L87+L88+K88</f>
        <v>0.6913891382328997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0.08937583710553064</v>
      </c>
      <c r="L88" s="117">
        <f>ABS(L86/$H$34)</f>
        <v>0.16429649338752447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2011</v>
      </c>
      <c r="B91" s="101">
        <v>162</v>
      </c>
      <c r="C91" s="101">
        <v>159.5</v>
      </c>
      <c r="D91" s="101">
        <v>9.222336511614218</v>
      </c>
      <c r="E91" s="101">
        <v>9.50781752086915</v>
      </c>
      <c r="F91" s="101">
        <v>31.482767909628688</v>
      </c>
      <c r="G91" s="101" t="s">
        <v>59</v>
      </c>
      <c r="H91" s="101">
        <v>-13.116156977102463</v>
      </c>
      <c r="I91" s="101">
        <v>81.38384302289754</v>
      </c>
      <c r="J91" s="101" t="s">
        <v>73</v>
      </c>
      <c r="K91" s="101">
        <v>0.9512005753221535</v>
      </c>
      <c r="M91" s="101" t="s">
        <v>68</v>
      </c>
      <c r="N91" s="101">
        <v>0.692040029259072</v>
      </c>
      <c r="X91" s="101">
        <v>67.5</v>
      </c>
    </row>
    <row r="92" spans="1:24" s="101" customFormat="1" ht="12.75" hidden="1">
      <c r="A92" s="101">
        <v>2012</v>
      </c>
      <c r="B92" s="101">
        <v>132.13999938964844</v>
      </c>
      <c r="C92" s="101">
        <v>116.44000244140625</v>
      </c>
      <c r="D92" s="101">
        <v>8.792964935302734</v>
      </c>
      <c r="E92" s="101">
        <v>10.010824203491211</v>
      </c>
      <c r="F92" s="101">
        <v>30.03637622257686</v>
      </c>
      <c r="G92" s="101" t="s">
        <v>56</v>
      </c>
      <c r="H92" s="101">
        <v>16.694377375868683</v>
      </c>
      <c r="I92" s="101">
        <v>81.33437676551712</v>
      </c>
      <c r="J92" s="101" t="s">
        <v>62</v>
      </c>
      <c r="K92" s="101">
        <v>0.6761733103696201</v>
      </c>
      <c r="L92" s="101">
        <v>0.6824711413767734</v>
      </c>
      <c r="M92" s="101">
        <v>0.16007519842599993</v>
      </c>
      <c r="N92" s="101">
        <v>0.038302099108544055</v>
      </c>
      <c r="O92" s="101">
        <v>0.027156248105245355</v>
      </c>
      <c r="P92" s="101">
        <v>0.019578009386032547</v>
      </c>
      <c r="Q92" s="101">
        <v>0.003305576752766153</v>
      </c>
      <c r="R92" s="101">
        <v>0.0005896128107577149</v>
      </c>
      <c r="S92" s="101">
        <v>0.00035631267405278306</v>
      </c>
      <c r="T92" s="101">
        <v>0.00028810479083311597</v>
      </c>
      <c r="U92" s="101">
        <v>7.230043412249068E-05</v>
      </c>
      <c r="V92" s="101">
        <v>2.1880032568079812E-05</v>
      </c>
      <c r="W92" s="101">
        <v>2.2221473003385862E-05</v>
      </c>
      <c r="X92" s="101">
        <v>67.5</v>
      </c>
    </row>
    <row r="93" spans="1:24" s="101" customFormat="1" ht="12.75" hidden="1">
      <c r="A93" s="101">
        <v>2009</v>
      </c>
      <c r="B93" s="101">
        <v>115.22000122070312</v>
      </c>
      <c r="C93" s="101">
        <v>117.12000274658203</v>
      </c>
      <c r="D93" s="101">
        <v>10.02817440032959</v>
      </c>
      <c r="E93" s="101">
        <v>10.60438346862793</v>
      </c>
      <c r="F93" s="101">
        <v>20.351580464798577</v>
      </c>
      <c r="G93" s="101" t="s">
        <v>57</v>
      </c>
      <c r="H93" s="101">
        <v>0.5669164216130298</v>
      </c>
      <c r="I93" s="101">
        <v>48.28691764231615</v>
      </c>
      <c r="J93" s="101" t="s">
        <v>60</v>
      </c>
      <c r="K93" s="101">
        <v>-0.5279269944388176</v>
      </c>
      <c r="L93" s="101">
        <v>-0.003712835753338571</v>
      </c>
      <c r="M93" s="101">
        <v>0.12383465766644022</v>
      </c>
      <c r="N93" s="101">
        <v>-0.0003960063203677528</v>
      </c>
      <c r="O93" s="101">
        <v>-0.02138406976977863</v>
      </c>
      <c r="P93" s="101">
        <v>-0.00042473843403407867</v>
      </c>
      <c r="Q93" s="101">
        <v>0.002501324836266898</v>
      </c>
      <c r="R93" s="101">
        <v>-3.1861145008843636E-05</v>
      </c>
      <c r="S93" s="101">
        <v>-0.0002947507973537628</v>
      </c>
      <c r="T93" s="101">
        <v>-3.0244983693904264E-05</v>
      </c>
      <c r="U93" s="101">
        <v>5.079610885368434E-05</v>
      </c>
      <c r="V93" s="101">
        <v>-2.5203069818722547E-06</v>
      </c>
      <c r="W93" s="101">
        <v>-1.8787097143006372E-05</v>
      </c>
      <c r="X93" s="101">
        <v>67.5</v>
      </c>
    </row>
    <row r="94" spans="1:24" s="101" customFormat="1" ht="12.75" hidden="1">
      <c r="A94" s="101">
        <v>2010</v>
      </c>
      <c r="B94" s="101">
        <v>110.05999755859375</v>
      </c>
      <c r="C94" s="101">
        <v>129.9600067138672</v>
      </c>
      <c r="D94" s="101">
        <v>9.666226387023926</v>
      </c>
      <c r="E94" s="101">
        <v>9.917683601379395</v>
      </c>
      <c r="F94" s="101">
        <v>19.592587354951686</v>
      </c>
      <c r="G94" s="101" t="s">
        <v>58</v>
      </c>
      <c r="H94" s="101">
        <v>5.656299561516818</v>
      </c>
      <c r="I94" s="101">
        <v>48.21629712011057</v>
      </c>
      <c r="J94" s="101" t="s">
        <v>61</v>
      </c>
      <c r="K94" s="101">
        <v>-0.42249666767799154</v>
      </c>
      <c r="L94" s="101">
        <v>-0.6824610418645043</v>
      </c>
      <c r="M94" s="101">
        <v>-0.10143493831889883</v>
      </c>
      <c r="N94" s="101">
        <v>-0.038300051894416015</v>
      </c>
      <c r="O94" s="101">
        <v>-0.016738678897537936</v>
      </c>
      <c r="P94" s="101">
        <v>-0.019573401563914045</v>
      </c>
      <c r="Q94" s="101">
        <v>-0.0021610672668620017</v>
      </c>
      <c r="R94" s="101">
        <v>-0.0005887513346467576</v>
      </c>
      <c r="S94" s="101">
        <v>-0.00020020162124709644</v>
      </c>
      <c r="T94" s="101">
        <v>-0.00028651284694119556</v>
      </c>
      <c r="U94" s="101">
        <v>-5.14500544180982E-05</v>
      </c>
      <c r="V94" s="101">
        <v>-2.1734393893029527E-05</v>
      </c>
      <c r="W94" s="101">
        <v>-1.1867554229050252E-05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2011</v>
      </c>
      <c r="B96" s="101">
        <v>152.98</v>
      </c>
      <c r="C96" s="101">
        <v>150.58</v>
      </c>
      <c r="D96" s="101">
        <v>9.330101490597091</v>
      </c>
      <c r="E96" s="101">
        <v>9.436378150371166</v>
      </c>
      <c r="F96" s="101">
        <v>24.48888494754904</v>
      </c>
      <c r="G96" s="101" t="s">
        <v>59</v>
      </c>
      <c r="H96" s="101">
        <v>-22.930398798395657</v>
      </c>
      <c r="I96" s="101">
        <v>62.54960120160433</v>
      </c>
      <c r="J96" s="101" t="s">
        <v>73</v>
      </c>
      <c r="K96" s="101">
        <v>1.970597035903423</v>
      </c>
      <c r="M96" s="101" t="s">
        <v>68</v>
      </c>
      <c r="N96" s="101">
        <v>1.2010292527920532</v>
      </c>
      <c r="X96" s="101">
        <v>67.5</v>
      </c>
    </row>
    <row r="97" spans="1:24" s="101" customFormat="1" ht="12.75" hidden="1">
      <c r="A97" s="101">
        <v>2012</v>
      </c>
      <c r="B97" s="101">
        <v>132.5800018310547</v>
      </c>
      <c r="C97" s="101">
        <v>118.58000183105469</v>
      </c>
      <c r="D97" s="101">
        <v>8.932193756103516</v>
      </c>
      <c r="E97" s="101">
        <v>9.884974479675293</v>
      </c>
      <c r="F97" s="101">
        <v>28.542332303638435</v>
      </c>
      <c r="G97" s="101" t="s">
        <v>56</v>
      </c>
      <c r="H97" s="101">
        <v>11.005392788855048</v>
      </c>
      <c r="I97" s="101">
        <v>76.08539461990974</v>
      </c>
      <c r="J97" s="101" t="s">
        <v>62</v>
      </c>
      <c r="K97" s="101">
        <v>1.2076270975883072</v>
      </c>
      <c r="L97" s="101">
        <v>0.6538306542523976</v>
      </c>
      <c r="M97" s="101">
        <v>0.28588935153032746</v>
      </c>
      <c r="N97" s="101">
        <v>0.016343115072081287</v>
      </c>
      <c r="O97" s="101">
        <v>0.048500214866626735</v>
      </c>
      <c r="P97" s="101">
        <v>0.018756330703922113</v>
      </c>
      <c r="Q97" s="101">
        <v>0.005903592149352336</v>
      </c>
      <c r="R97" s="101">
        <v>0.00025157658778971576</v>
      </c>
      <c r="S97" s="101">
        <v>0.0006363209013166752</v>
      </c>
      <c r="T97" s="101">
        <v>0.00027602848739862894</v>
      </c>
      <c r="U97" s="101">
        <v>0.00012912373658986642</v>
      </c>
      <c r="V97" s="101">
        <v>9.328434480862886E-06</v>
      </c>
      <c r="W97" s="101">
        <v>3.96793695510202E-05</v>
      </c>
      <c r="X97" s="101">
        <v>67.5</v>
      </c>
    </row>
    <row r="98" spans="1:24" s="101" customFormat="1" ht="12.75" hidden="1">
      <c r="A98" s="101">
        <v>2009</v>
      </c>
      <c r="B98" s="101">
        <v>100.62000274658203</v>
      </c>
      <c r="C98" s="101">
        <v>105.91999816894531</v>
      </c>
      <c r="D98" s="101">
        <v>10.2000150680542</v>
      </c>
      <c r="E98" s="101">
        <v>10.640371322631836</v>
      </c>
      <c r="F98" s="101">
        <v>17.769028017468052</v>
      </c>
      <c r="G98" s="101" t="s">
        <v>57</v>
      </c>
      <c r="H98" s="101">
        <v>8.303756162249918</v>
      </c>
      <c r="I98" s="101">
        <v>41.42375890883195</v>
      </c>
      <c r="J98" s="101" t="s">
        <v>60</v>
      </c>
      <c r="K98" s="101">
        <v>-1.2018009143374997</v>
      </c>
      <c r="L98" s="101">
        <v>-0.0035574616115909108</v>
      </c>
      <c r="M98" s="101">
        <v>0.28417277898857124</v>
      </c>
      <c r="N98" s="101">
        <v>-0.00016925063717214664</v>
      </c>
      <c r="O98" s="101">
        <v>-0.04831474032110817</v>
      </c>
      <c r="P98" s="101">
        <v>-0.0004068342600295191</v>
      </c>
      <c r="Q98" s="101">
        <v>0.005849167578053402</v>
      </c>
      <c r="R98" s="101">
        <v>-1.3641963676491155E-05</v>
      </c>
      <c r="S98" s="101">
        <v>-0.0006361941156719723</v>
      </c>
      <c r="T98" s="101">
        <v>-2.896070471398454E-05</v>
      </c>
      <c r="U98" s="101">
        <v>0.00012614602084644498</v>
      </c>
      <c r="V98" s="101">
        <v>-1.0883656178519713E-06</v>
      </c>
      <c r="W98" s="101">
        <v>-3.9675899713721476E-05</v>
      </c>
      <c r="X98" s="101">
        <v>67.5</v>
      </c>
    </row>
    <row r="99" spans="1:24" s="101" customFormat="1" ht="12.75" hidden="1">
      <c r="A99" s="101">
        <v>2010</v>
      </c>
      <c r="B99" s="101">
        <v>92.77999877929688</v>
      </c>
      <c r="C99" s="101">
        <v>100.9800033569336</v>
      </c>
      <c r="D99" s="101">
        <v>9.841593742370605</v>
      </c>
      <c r="E99" s="101">
        <v>10.322931289672852</v>
      </c>
      <c r="F99" s="101">
        <v>13.697182346793216</v>
      </c>
      <c r="G99" s="101" t="s">
        <v>58</v>
      </c>
      <c r="H99" s="101">
        <v>7.803332710706037</v>
      </c>
      <c r="I99" s="101">
        <v>33.08333149000291</v>
      </c>
      <c r="J99" s="101" t="s">
        <v>61</v>
      </c>
      <c r="K99" s="101">
        <v>-0.11848109185481123</v>
      </c>
      <c r="L99" s="101">
        <v>-0.653820976190731</v>
      </c>
      <c r="M99" s="101">
        <v>-0.03128183179329205</v>
      </c>
      <c r="N99" s="101">
        <v>-0.016342238661857418</v>
      </c>
      <c r="O99" s="101">
        <v>-0.004237535818473432</v>
      </c>
      <c r="P99" s="101">
        <v>-0.018751917964831163</v>
      </c>
      <c r="Q99" s="101">
        <v>-0.0007997742867481045</v>
      </c>
      <c r="R99" s="101">
        <v>-0.00025120644169878656</v>
      </c>
      <c r="S99" s="101">
        <v>-1.2701835962682772E-05</v>
      </c>
      <c r="T99" s="101">
        <v>-0.0002745050153240273</v>
      </c>
      <c r="U99" s="101">
        <v>-2.7570287911762436E-05</v>
      </c>
      <c r="V99" s="101">
        <v>-9.264726123616894E-06</v>
      </c>
      <c r="W99" s="101">
        <v>5.247379090030109E-07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2011</v>
      </c>
      <c r="B101" s="101">
        <v>138.9</v>
      </c>
      <c r="C101" s="101">
        <v>148.1</v>
      </c>
      <c r="D101" s="101">
        <v>9.328043866136953</v>
      </c>
      <c r="E101" s="101">
        <v>9.474934547243823</v>
      </c>
      <c r="F101" s="101">
        <v>25.212948752603836</v>
      </c>
      <c r="G101" s="101" t="s">
        <v>59</v>
      </c>
      <c r="H101" s="101">
        <v>-7.02484399051454</v>
      </c>
      <c r="I101" s="101">
        <v>64.37515600948547</v>
      </c>
      <c r="J101" s="101" t="s">
        <v>73</v>
      </c>
      <c r="K101" s="101">
        <v>0.41426158191254453</v>
      </c>
      <c r="M101" s="101" t="s">
        <v>68</v>
      </c>
      <c r="N101" s="101">
        <v>0.23849167924801146</v>
      </c>
      <c r="X101" s="101">
        <v>67.5</v>
      </c>
    </row>
    <row r="102" spans="1:24" s="101" customFormat="1" ht="12.75" hidden="1">
      <c r="A102" s="101">
        <v>2012</v>
      </c>
      <c r="B102" s="101">
        <v>133.8800048828125</v>
      </c>
      <c r="C102" s="101">
        <v>120.68000030517578</v>
      </c>
      <c r="D102" s="101">
        <v>8.90220832824707</v>
      </c>
      <c r="E102" s="101">
        <v>10.059160232543945</v>
      </c>
      <c r="F102" s="101">
        <v>28.32271848065249</v>
      </c>
      <c r="G102" s="101" t="s">
        <v>56</v>
      </c>
      <c r="H102" s="101">
        <v>9.378407974525459</v>
      </c>
      <c r="I102" s="101">
        <v>75.75841285733796</v>
      </c>
      <c r="J102" s="101" t="s">
        <v>62</v>
      </c>
      <c r="K102" s="101">
        <v>0.5829814039648735</v>
      </c>
      <c r="L102" s="101">
        <v>0.23125946552696813</v>
      </c>
      <c r="M102" s="101">
        <v>0.13801325340218557</v>
      </c>
      <c r="N102" s="101">
        <v>0.03556586947320921</v>
      </c>
      <c r="O102" s="101">
        <v>0.023413505351106714</v>
      </c>
      <c r="P102" s="101">
        <v>0.00663415155791184</v>
      </c>
      <c r="Q102" s="101">
        <v>0.002849996351744446</v>
      </c>
      <c r="R102" s="101">
        <v>0.0005474676563082284</v>
      </c>
      <c r="S102" s="101">
        <v>0.00030718685043530305</v>
      </c>
      <c r="T102" s="101">
        <v>9.763937896032626E-05</v>
      </c>
      <c r="U102" s="101">
        <v>6.233271064025603E-05</v>
      </c>
      <c r="V102" s="101">
        <v>2.0312652927007496E-05</v>
      </c>
      <c r="W102" s="101">
        <v>1.915436926552393E-05</v>
      </c>
      <c r="X102" s="101">
        <v>67.5</v>
      </c>
    </row>
    <row r="103" spans="1:24" s="101" customFormat="1" ht="12.75" hidden="1">
      <c r="A103" s="101">
        <v>2009</v>
      </c>
      <c r="B103" s="101">
        <v>110.13999938964844</v>
      </c>
      <c r="C103" s="101">
        <v>111.63999938964844</v>
      </c>
      <c r="D103" s="101">
        <v>9.891315460205078</v>
      </c>
      <c r="E103" s="101">
        <v>10.349858283996582</v>
      </c>
      <c r="F103" s="101">
        <v>20.084582561826</v>
      </c>
      <c r="G103" s="101" t="s">
        <v>57</v>
      </c>
      <c r="H103" s="101">
        <v>5.6624598466593525</v>
      </c>
      <c r="I103" s="101">
        <v>48.30245923630779</v>
      </c>
      <c r="J103" s="101" t="s">
        <v>60</v>
      </c>
      <c r="K103" s="101">
        <v>-0.48921738562740136</v>
      </c>
      <c r="L103" s="101">
        <v>-0.0012578727986513648</v>
      </c>
      <c r="M103" s="101">
        <v>0.11495501618834729</v>
      </c>
      <c r="N103" s="101">
        <v>-0.00036786872509775455</v>
      </c>
      <c r="O103" s="101">
        <v>-0.019783959483143387</v>
      </c>
      <c r="P103" s="101">
        <v>-0.00014385922507348514</v>
      </c>
      <c r="Q103" s="101">
        <v>0.0023316092824101336</v>
      </c>
      <c r="R103" s="101">
        <v>-2.9585695090584492E-05</v>
      </c>
      <c r="S103" s="101">
        <v>-0.00027005888587237247</v>
      </c>
      <c r="T103" s="101">
        <v>-1.0242546077102895E-05</v>
      </c>
      <c r="U103" s="101">
        <v>4.7991681935212084E-05</v>
      </c>
      <c r="V103" s="101">
        <v>-2.3395511964517083E-06</v>
      </c>
      <c r="W103" s="101">
        <v>-1.7133360501051564E-05</v>
      </c>
      <c r="X103" s="101">
        <v>67.5</v>
      </c>
    </row>
    <row r="104" spans="1:24" s="101" customFormat="1" ht="12.75" hidden="1">
      <c r="A104" s="101">
        <v>2010</v>
      </c>
      <c r="B104" s="101">
        <v>112.95999908447266</v>
      </c>
      <c r="C104" s="101">
        <v>120.66000366210938</v>
      </c>
      <c r="D104" s="101">
        <v>9.574228286743164</v>
      </c>
      <c r="E104" s="101">
        <v>9.969858169555664</v>
      </c>
      <c r="F104" s="101">
        <v>18.73127656970315</v>
      </c>
      <c r="G104" s="101" t="s">
        <v>58</v>
      </c>
      <c r="H104" s="101">
        <v>1.085272059587993</v>
      </c>
      <c r="I104" s="101">
        <v>46.545271144060656</v>
      </c>
      <c r="J104" s="101" t="s">
        <v>61</v>
      </c>
      <c r="K104" s="101">
        <v>-0.31707044480485025</v>
      </c>
      <c r="L104" s="101">
        <v>-0.23125604457363136</v>
      </c>
      <c r="M104" s="101">
        <v>-0.07637409487380321</v>
      </c>
      <c r="N104" s="101">
        <v>-0.035563966932647566</v>
      </c>
      <c r="O104" s="101">
        <v>-0.01252146876351347</v>
      </c>
      <c r="P104" s="101">
        <v>-0.006632591606356097</v>
      </c>
      <c r="Q104" s="101">
        <v>-0.0016389256722425074</v>
      </c>
      <c r="R104" s="101">
        <v>-0.0005466676516400357</v>
      </c>
      <c r="S104" s="101">
        <v>-0.0001463965820698494</v>
      </c>
      <c r="T104" s="101">
        <v>-9.710066206579966E-05</v>
      </c>
      <c r="U104" s="101">
        <v>-3.977644127861774E-05</v>
      </c>
      <c r="V104" s="101">
        <v>-2.0177471822115066E-05</v>
      </c>
      <c r="W104" s="101">
        <v>-8.563750340887675E-06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2011</v>
      </c>
      <c r="B106" s="101">
        <v>133.94</v>
      </c>
      <c r="C106" s="101">
        <v>140.14</v>
      </c>
      <c r="D106" s="101">
        <v>9.419649039343243</v>
      </c>
      <c r="E106" s="101">
        <v>9.696818890363845</v>
      </c>
      <c r="F106" s="101">
        <v>22.334823312747524</v>
      </c>
      <c r="G106" s="101" t="s">
        <v>59</v>
      </c>
      <c r="H106" s="101">
        <v>-9.979778349233925</v>
      </c>
      <c r="I106" s="101">
        <v>56.46022165076607</v>
      </c>
      <c r="J106" s="101" t="s">
        <v>73</v>
      </c>
      <c r="K106" s="101">
        <v>0.5442976436626782</v>
      </c>
      <c r="M106" s="101" t="s">
        <v>68</v>
      </c>
      <c r="N106" s="101">
        <v>0.2850539876533401</v>
      </c>
      <c r="X106" s="101">
        <v>67.5</v>
      </c>
    </row>
    <row r="107" spans="1:24" s="101" customFormat="1" ht="12.75" hidden="1">
      <c r="A107" s="101">
        <v>2012</v>
      </c>
      <c r="B107" s="101">
        <v>140.39999389648438</v>
      </c>
      <c r="C107" s="101">
        <v>126.80000305175781</v>
      </c>
      <c r="D107" s="101">
        <v>8.676834106445312</v>
      </c>
      <c r="E107" s="101">
        <v>10.238463401794434</v>
      </c>
      <c r="F107" s="101">
        <v>27.981247646536385</v>
      </c>
      <c r="G107" s="101" t="s">
        <v>56</v>
      </c>
      <c r="H107" s="101">
        <v>3.9101122548379266</v>
      </c>
      <c r="I107" s="101">
        <v>76.8101061513223</v>
      </c>
      <c r="J107" s="101" t="s">
        <v>62</v>
      </c>
      <c r="K107" s="101">
        <v>0.7115277223325058</v>
      </c>
      <c r="L107" s="101">
        <v>0.09388375697677483</v>
      </c>
      <c r="M107" s="101">
        <v>0.16844469834018894</v>
      </c>
      <c r="N107" s="101">
        <v>0.0014388139335838946</v>
      </c>
      <c r="O107" s="101">
        <v>0.028576144955134646</v>
      </c>
      <c r="P107" s="101">
        <v>0.0026932296319891885</v>
      </c>
      <c r="Q107" s="101">
        <v>0.0034783763942362925</v>
      </c>
      <c r="R107" s="101">
        <v>2.2145905434324124E-05</v>
      </c>
      <c r="S107" s="101">
        <v>0.00037491418468082197</v>
      </c>
      <c r="T107" s="101">
        <v>3.965174808560672E-05</v>
      </c>
      <c r="U107" s="101">
        <v>7.607421739598051E-05</v>
      </c>
      <c r="V107" s="101">
        <v>8.144846599319168E-07</v>
      </c>
      <c r="W107" s="101">
        <v>2.3376964013829613E-05</v>
      </c>
      <c r="X107" s="101">
        <v>67.5</v>
      </c>
    </row>
    <row r="108" spans="1:24" s="101" customFormat="1" ht="12.75" hidden="1">
      <c r="A108" s="101">
        <v>2009</v>
      </c>
      <c r="B108" s="101">
        <v>112.58000183105469</v>
      </c>
      <c r="C108" s="101">
        <v>110.9800033569336</v>
      </c>
      <c r="D108" s="101">
        <v>9.979330062866211</v>
      </c>
      <c r="E108" s="101">
        <v>10.462213516235352</v>
      </c>
      <c r="F108" s="101">
        <v>22.165962107683146</v>
      </c>
      <c r="G108" s="101" t="s">
        <v>57</v>
      </c>
      <c r="H108" s="101">
        <v>7.7633344969684615</v>
      </c>
      <c r="I108" s="101">
        <v>52.84333632802315</v>
      </c>
      <c r="J108" s="101" t="s">
        <v>60</v>
      </c>
      <c r="K108" s="101">
        <v>-0.6832155996682502</v>
      </c>
      <c r="L108" s="101">
        <v>-0.000510855016274192</v>
      </c>
      <c r="M108" s="101">
        <v>0.16119686282973988</v>
      </c>
      <c r="N108" s="101">
        <v>-1.5087599951614404E-05</v>
      </c>
      <c r="O108" s="101">
        <v>-0.027523567787087967</v>
      </c>
      <c r="P108" s="101">
        <v>-5.8330592883706084E-05</v>
      </c>
      <c r="Q108" s="101">
        <v>0.0033010666616931895</v>
      </c>
      <c r="R108" s="101">
        <v>-1.2249270972767922E-06</v>
      </c>
      <c r="S108" s="101">
        <v>-0.00036708570759608883</v>
      </c>
      <c r="T108" s="101">
        <v>-4.14734227480034E-06</v>
      </c>
      <c r="U108" s="101">
        <v>7.006835817031226E-05</v>
      </c>
      <c r="V108" s="101">
        <v>-1.0316717842902328E-07</v>
      </c>
      <c r="W108" s="101">
        <v>-2.303398684335668E-05</v>
      </c>
      <c r="X108" s="101">
        <v>67.5</v>
      </c>
    </row>
    <row r="109" spans="1:24" s="101" customFormat="1" ht="12.75" hidden="1">
      <c r="A109" s="101">
        <v>2010</v>
      </c>
      <c r="B109" s="101">
        <v>119.04000091552734</v>
      </c>
      <c r="C109" s="101">
        <v>111.54000091552734</v>
      </c>
      <c r="D109" s="101">
        <v>9.338418006896973</v>
      </c>
      <c r="E109" s="101">
        <v>9.8359375</v>
      </c>
      <c r="F109" s="101">
        <v>19.705131189677623</v>
      </c>
      <c r="G109" s="101" t="s">
        <v>58</v>
      </c>
      <c r="H109" s="101">
        <v>-1.3255218894526308</v>
      </c>
      <c r="I109" s="101">
        <v>50.21447902607472</v>
      </c>
      <c r="J109" s="101" t="s">
        <v>61</v>
      </c>
      <c r="K109" s="101">
        <v>-0.19871623994439125</v>
      </c>
      <c r="L109" s="101">
        <v>-0.093882367094287</v>
      </c>
      <c r="M109" s="101">
        <v>-0.04887931886562324</v>
      </c>
      <c r="N109" s="101">
        <v>-0.0014387348260895265</v>
      </c>
      <c r="O109" s="101">
        <v>-0.007684352722672286</v>
      </c>
      <c r="P109" s="101">
        <v>-0.002692597889132066</v>
      </c>
      <c r="Q109" s="101">
        <v>-0.0010963855321181745</v>
      </c>
      <c r="R109" s="101">
        <v>-2.2112003100406434E-05</v>
      </c>
      <c r="S109" s="101">
        <v>-7.621501921251659E-05</v>
      </c>
      <c r="T109" s="101">
        <v>-3.943425767400814E-05</v>
      </c>
      <c r="U109" s="101">
        <v>-2.9626200156748733E-05</v>
      </c>
      <c r="V109" s="101">
        <v>-8.079243742822742E-07</v>
      </c>
      <c r="W109" s="101">
        <v>-3.989723875653073E-06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2011</v>
      </c>
      <c r="B111" s="101">
        <v>132.48</v>
      </c>
      <c r="C111" s="101">
        <v>150.78</v>
      </c>
      <c r="D111" s="101">
        <v>9.192227784539666</v>
      </c>
      <c r="E111" s="101">
        <v>9.485176202717227</v>
      </c>
      <c r="F111" s="101">
        <v>21.658768563656736</v>
      </c>
      <c r="G111" s="101" t="s">
        <v>59</v>
      </c>
      <c r="H111" s="101">
        <v>-8.877639636722364</v>
      </c>
      <c r="I111" s="101">
        <v>56.10236036327762</v>
      </c>
      <c r="J111" s="101" t="s">
        <v>73</v>
      </c>
      <c r="K111" s="101">
        <v>0.820639004726874</v>
      </c>
      <c r="M111" s="101" t="s">
        <v>68</v>
      </c>
      <c r="N111" s="101">
        <v>0.4327017866153514</v>
      </c>
      <c r="X111" s="101">
        <v>67.5</v>
      </c>
    </row>
    <row r="112" spans="1:24" s="101" customFormat="1" ht="12.75" hidden="1">
      <c r="A112" s="101">
        <v>2012</v>
      </c>
      <c r="B112" s="101">
        <v>155.5800018310547</v>
      </c>
      <c r="C112" s="101">
        <v>131.67999267578125</v>
      </c>
      <c r="D112" s="101">
        <v>8.861443519592285</v>
      </c>
      <c r="E112" s="101">
        <v>9.729039192199707</v>
      </c>
      <c r="F112" s="101">
        <v>32.94247626861342</v>
      </c>
      <c r="G112" s="101" t="s">
        <v>56</v>
      </c>
      <c r="H112" s="101">
        <v>0.5214931590688963</v>
      </c>
      <c r="I112" s="101">
        <v>88.60149499012358</v>
      </c>
      <c r="J112" s="101" t="s">
        <v>62</v>
      </c>
      <c r="K112" s="101">
        <v>0.870006205876823</v>
      </c>
      <c r="L112" s="101">
        <v>0.14141414229174848</v>
      </c>
      <c r="M112" s="101">
        <v>0.20596232610853912</v>
      </c>
      <c r="N112" s="101">
        <v>0.00735625490503542</v>
      </c>
      <c r="O112" s="101">
        <v>0.03494095688184545</v>
      </c>
      <c r="P112" s="101">
        <v>0.00405673630899783</v>
      </c>
      <c r="Q112" s="101">
        <v>0.0042531142905848</v>
      </c>
      <c r="R112" s="101">
        <v>0.00011321211699256269</v>
      </c>
      <c r="S112" s="101">
        <v>0.000458409214522674</v>
      </c>
      <c r="T112" s="101">
        <v>5.966588061840815E-05</v>
      </c>
      <c r="U112" s="101">
        <v>9.301302728219718E-05</v>
      </c>
      <c r="V112" s="101">
        <v>4.190094751841122E-06</v>
      </c>
      <c r="W112" s="101">
        <v>2.8580638729239307E-05</v>
      </c>
      <c r="X112" s="101">
        <v>67.5</v>
      </c>
    </row>
    <row r="113" spans="1:24" s="101" customFormat="1" ht="12.75" hidden="1">
      <c r="A113" s="101">
        <v>2009</v>
      </c>
      <c r="B113" s="101">
        <v>103.81999969482422</v>
      </c>
      <c r="C113" s="101">
        <v>108.41999816894531</v>
      </c>
      <c r="D113" s="101">
        <v>9.911160469055176</v>
      </c>
      <c r="E113" s="101">
        <v>10.421439170837402</v>
      </c>
      <c r="F113" s="101">
        <v>20.735419974541937</v>
      </c>
      <c r="G113" s="101" t="s">
        <v>57</v>
      </c>
      <c r="H113" s="101">
        <v>13.434620563043765</v>
      </c>
      <c r="I113" s="101">
        <v>49.754620257867984</v>
      </c>
      <c r="J113" s="101" t="s">
        <v>60</v>
      </c>
      <c r="K113" s="101">
        <v>-0.8587262162894421</v>
      </c>
      <c r="L113" s="101">
        <v>0.0007694008280314904</v>
      </c>
      <c r="M113" s="101">
        <v>0.20290293710268187</v>
      </c>
      <c r="N113" s="101">
        <v>-7.644600493060906E-05</v>
      </c>
      <c r="O113" s="101">
        <v>-0.034546435126831566</v>
      </c>
      <c r="P113" s="101">
        <v>8.817449728814479E-05</v>
      </c>
      <c r="Q113" s="101">
        <v>0.004169322670719763</v>
      </c>
      <c r="R113" s="101">
        <v>-6.153260737036421E-06</v>
      </c>
      <c r="S113" s="101">
        <v>-0.0004568369669721204</v>
      </c>
      <c r="T113" s="101">
        <v>6.287461402013398E-06</v>
      </c>
      <c r="U113" s="101">
        <v>8.943613420409162E-05</v>
      </c>
      <c r="V113" s="101">
        <v>-4.931396038824712E-07</v>
      </c>
      <c r="W113" s="101">
        <v>-2.8545501832772815E-05</v>
      </c>
      <c r="X113" s="101">
        <v>67.5</v>
      </c>
    </row>
    <row r="114" spans="1:24" s="101" customFormat="1" ht="12.75" hidden="1">
      <c r="A114" s="101">
        <v>2010</v>
      </c>
      <c r="B114" s="101">
        <v>120.36000061035156</v>
      </c>
      <c r="C114" s="101">
        <v>110.26000213623047</v>
      </c>
      <c r="D114" s="101">
        <v>9.261907577514648</v>
      </c>
      <c r="E114" s="101">
        <v>9.977690696716309</v>
      </c>
      <c r="F114" s="101">
        <v>19.328356655857917</v>
      </c>
      <c r="G114" s="101" t="s">
        <v>58</v>
      </c>
      <c r="H114" s="101">
        <v>-3.196020909991347</v>
      </c>
      <c r="I114" s="101">
        <v>49.66397970036021</v>
      </c>
      <c r="J114" s="101" t="s">
        <v>61</v>
      </c>
      <c r="K114" s="101">
        <v>-0.13964270020807798</v>
      </c>
      <c r="L114" s="101">
        <v>0.1414120492124936</v>
      </c>
      <c r="M114" s="101">
        <v>-0.03536775213588434</v>
      </c>
      <c r="N114" s="101">
        <v>-0.007355857681887804</v>
      </c>
      <c r="O114" s="101">
        <v>-0.0052358655298432935</v>
      </c>
      <c r="P114" s="101">
        <v>0.004055777944953264</v>
      </c>
      <c r="Q114" s="101">
        <v>-0.000840077160860159</v>
      </c>
      <c r="R114" s="101">
        <v>-0.00011304477350253637</v>
      </c>
      <c r="S114" s="101">
        <v>-3.793406868513716E-05</v>
      </c>
      <c r="T114" s="101">
        <v>5.9333676264734556E-05</v>
      </c>
      <c r="U114" s="101">
        <v>-2.5546059242600814E-05</v>
      </c>
      <c r="V114" s="101">
        <v>-4.160974328266056E-06</v>
      </c>
      <c r="W114" s="101">
        <v>-1.416769313070339E-06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2011</v>
      </c>
      <c r="B116" s="101">
        <v>141.76</v>
      </c>
      <c r="C116" s="101">
        <v>141.76</v>
      </c>
      <c r="D116" s="101">
        <v>9.196279970090748</v>
      </c>
      <c r="E116" s="101">
        <v>9.326235711024774</v>
      </c>
      <c r="F116" s="101">
        <v>25.547253455449447</v>
      </c>
      <c r="G116" s="101" t="s">
        <v>59</v>
      </c>
      <c r="H116" s="101">
        <v>-8.08873858265413</v>
      </c>
      <c r="I116" s="101">
        <v>66.17126141734586</v>
      </c>
      <c r="J116" s="101" t="s">
        <v>73</v>
      </c>
      <c r="K116" s="101">
        <v>0.417111836417114</v>
      </c>
      <c r="M116" s="101" t="s">
        <v>68</v>
      </c>
      <c r="N116" s="101">
        <v>0.2168122091280853</v>
      </c>
      <c r="X116" s="101">
        <v>67.5</v>
      </c>
    </row>
    <row r="117" spans="1:24" s="101" customFormat="1" ht="12.75" hidden="1">
      <c r="A117" s="101">
        <v>2012</v>
      </c>
      <c r="B117" s="101">
        <v>148.6999969482422</v>
      </c>
      <c r="C117" s="101">
        <v>139.8000030517578</v>
      </c>
      <c r="D117" s="101">
        <v>8.863851547241211</v>
      </c>
      <c r="E117" s="101">
        <v>9.339735984802246</v>
      </c>
      <c r="F117" s="101">
        <v>29.65585723511415</v>
      </c>
      <c r="G117" s="101" t="s">
        <v>56</v>
      </c>
      <c r="H117" s="101">
        <v>-1.4828209861385915</v>
      </c>
      <c r="I117" s="101">
        <v>79.7171759621036</v>
      </c>
      <c r="J117" s="101" t="s">
        <v>62</v>
      </c>
      <c r="K117" s="101">
        <v>0.6258146096649408</v>
      </c>
      <c r="L117" s="101">
        <v>0.05336318782108108</v>
      </c>
      <c r="M117" s="101">
        <v>0.14815293195567275</v>
      </c>
      <c r="N117" s="101">
        <v>0.005239965203541488</v>
      </c>
      <c r="O117" s="101">
        <v>0.025133819864603862</v>
      </c>
      <c r="P117" s="101">
        <v>0.0015307836091839385</v>
      </c>
      <c r="Q117" s="101">
        <v>0.003059346072338943</v>
      </c>
      <c r="R117" s="101">
        <v>8.063797281034144E-05</v>
      </c>
      <c r="S117" s="101">
        <v>0.0003297471580213871</v>
      </c>
      <c r="T117" s="101">
        <v>2.2540483607569715E-05</v>
      </c>
      <c r="U117" s="101">
        <v>6.691025577175123E-05</v>
      </c>
      <c r="V117" s="101">
        <v>2.987071769258753E-06</v>
      </c>
      <c r="W117" s="101">
        <v>2.056023382917482E-05</v>
      </c>
      <c r="X117" s="101">
        <v>67.5</v>
      </c>
    </row>
    <row r="118" spans="1:24" s="101" customFormat="1" ht="12.75" hidden="1">
      <c r="A118" s="101">
        <v>2009</v>
      </c>
      <c r="B118" s="101">
        <v>123.05999755859375</v>
      </c>
      <c r="C118" s="101">
        <v>127.36000061035156</v>
      </c>
      <c r="D118" s="101">
        <v>9.622344017028809</v>
      </c>
      <c r="E118" s="101">
        <v>10.653526306152344</v>
      </c>
      <c r="F118" s="101">
        <v>25.451473649982983</v>
      </c>
      <c r="G118" s="101" t="s">
        <v>57</v>
      </c>
      <c r="H118" s="101">
        <v>7.394730551052149</v>
      </c>
      <c r="I118" s="101">
        <v>62.9547281096459</v>
      </c>
      <c r="J118" s="101" t="s">
        <v>60</v>
      </c>
      <c r="K118" s="101">
        <v>-0.5947739763035913</v>
      </c>
      <c r="L118" s="101">
        <v>-0.0002904639937761071</v>
      </c>
      <c r="M118" s="101">
        <v>0.14131928996648127</v>
      </c>
      <c r="N118" s="101">
        <v>-5.4444958266733883E-05</v>
      </c>
      <c r="O118" s="101">
        <v>-0.02380142501370497</v>
      </c>
      <c r="P118" s="101">
        <v>-3.313987211762722E-05</v>
      </c>
      <c r="Q118" s="101">
        <v>0.002941329548069834</v>
      </c>
      <c r="R118" s="101">
        <v>-4.387332227874424E-06</v>
      </c>
      <c r="S118" s="101">
        <v>-0.0003044009093993966</v>
      </c>
      <c r="T118" s="101">
        <v>-2.3535050334853227E-06</v>
      </c>
      <c r="U118" s="101">
        <v>6.558513469813667E-05</v>
      </c>
      <c r="V118" s="101">
        <v>-3.513416844414174E-07</v>
      </c>
      <c r="W118" s="101">
        <v>-1.8706287175772074E-05</v>
      </c>
      <c r="X118" s="101">
        <v>67.5</v>
      </c>
    </row>
    <row r="119" spans="1:24" s="101" customFormat="1" ht="12.75" hidden="1">
      <c r="A119" s="101">
        <v>2010</v>
      </c>
      <c r="B119" s="101">
        <v>129.39999389648438</v>
      </c>
      <c r="C119" s="101">
        <v>121.4000015258789</v>
      </c>
      <c r="D119" s="101">
        <v>9.176344871520996</v>
      </c>
      <c r="E119" s="101">
        <v>9.808382987976074</v>
      </c>
      <c r="F119" s="101">
        <v>25.21465841131847</v>
      </c>
      <c r="G119" s="101" t="s">
        <v>58</v>
      </c>
      <c r="H119" s="101">
        <v>3.5177151055777074</v>
      </c>
      <c r="I119" s="101">
        <v>65.41770900206208</v>
      </c>
      <c r="J119" s="101" t="s">
        <v>61</v>
      </c>
      <c r="K119" s="101">
        <v>0.19464799711812403</v>
      </c>
      <c r="L119" s="101">
        <v>-0.05336239729525179</v>
      </c>
      <c r="M119" s="101">
        <v>0.04447639295662124</v>
      </c>
      <c r="N119" s="101">
        <v>-0.005239682345414169</v>
      </c>
      <c r="O119" s="101">
        <v>0.008074717846670253</v>
      </c>
      <c r="P119" s="101">
        <v>-0.0015304248452708263</v>
      </c>
      <c r="Q119" s="101">
        <v>0.0008415336475667636</v>
      </c>
      <c r="R119" s="101">
        <v>-8.051853187238091E-05</v>
      </c>
      <c r="S119" s="101">
        <v>0.0001267804187562181</v>
      </c>
      <c r="T119" s="101">
        <v>-2.241727939158716E-05</v>
      </c>
      <c r="U119" s="101">
        <v>1.3250374865204298E-05</v>
      </c>
      <c r="V119" s="101">
        <v>-2.9663372659690072E-06</v>
      </c>
      <c r="W119" s="101">
        <v>8.532176463710181E-06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13.697182346793216</v>
      </c>
      <c r="G120" s="102"/>
      <c r="H120" s="102"/>
      <c r="I120" s="115"/>
      <c r="J120" s="115" t="s">
        <v>159</v>
      </c>
      <c r="K120" s="102">
        <f>AVERAGE(K118,K113,K108,K103,K98,K93)</f>
        <v>-0.7259435144441669</v>
      </c>
      <c r="L120" s="102">
        <f>AVERAGE(L118,L113,L108,L103,L98,L93)</f>
        <v>-0.001426681390933276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32.94247626861342</v>
      </c>
      <c r="G121" s="102"/>
      <c r="H121" s="102"/>
      <c r="I121" s="115"/>
      <c r="J121" s="115" t="s">
        <v>160</v>
      </c>
      <c r="K121" s="102">
        <f>AVERAGE(K119,K114,K109,K104,K99,K94)</f>
        <v>-0.16695985789533305</v>
      </c>
      <c r="L121" s="102">
        <f>AVERAGE(L119,L114,L109,L104,L99,L94)</f>
        <v>-0.26222846296765195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0.4537146965276043</v>
      </c>
      <c r="L122" s="102">
        <f>ABS(L120/$H$33)</f>
        <v>0.003963003863703544</v>
      </c>
      <c r="M122" s="115" t="s">
        <v>111</v>
      </c>
      <c r="N122" s="102">
        <f>K122+L122+L123+K123</f>
        <v>0.7164340453684386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0.09486355562234833</v>
      </c>
      <c r="L123" s="102">
        <f>ABS(L121/$H$34)</f>
        <v>0.16389278935478246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2011</v>
      </c>
      <c r="B126" s="101">
        <v>162</v>
      </c>
      <c r="C126" s="101">
        <v>159.5</v>
      </c>
      <c r="D126" s="101">
        <v>9.222336511614218</v>
      </c>
      <c r="E126" s="101">
        <v>9.50781752086915</v>
      </c>
      <c r="F126" s="101">
        <v>29.845165305190843</v>
      </c>
      <c r="G126" s="101" t="s">
        <v>59</v>
      </c>
      <c r="H126" s="101">
        <v>-17.349405898417842</v>
      </c>
      <c r="I126" s="101">
        <v>77.15059410158216</v>
      </c>
      <c r="J126" s="101" t="s">
        <v>73</v>
      </c>
      <c r="K126" s="101">
        <v>2.0891040161104066</v>
      </c>
      <c r="M126" s="101" t="s">
        <v>68</v>
      </c>
      <c r="N126" s="101">
        <v>1.3331524968802042</v>
      </c>
      <c r="X126" s="101">
        <v>67.5</v>
      </c>
    </row>
    <row r="127" spans="1:24" s="101" customFormat="1" ht="12.75" hidden="1">
      <c r="A127" s="101">
        <v>2010</v>
      </c>
      <c r="B127" s="101">
        <v>110.05999755859375</v>
      </c>
      <c r="C127" s="101">
        <v>129.9600067138672</v>
      </c>
      <c r="D127" s="101">
        <v>9.666226387023926</v>
      </c>
      <c r="E127" s="101">
        <v>9.917683601379395</v>
      </c>
      <c r="F127" s="101">
        <v>27.08483716446809</v>
      </c>
      <c r="G127" s="101" t="s">
        <v>56</v>
      </c>
      <c r="H127" s="101">
        <v>24.094320858506762</v>
      </c>
      <c r="I127" s="101">
        <v>66.65431841710051</v>
      </c>
      <c r="J127" s="101" t="s">
        <v>62</v>
      </c>
      <c r="K127" s="101">
        <v>1.1897418130633706</v>
      </c>
      <c r="L127" s="101">
        <v>0.7680782924514437</v>
      </c>
      <c r="M127" s="101">
        <v>0.2816558519066787</v>
      </c>
      <c r="N127" s="101">
        <v>0.03925323243319837</v>
      </c>
      <c r="O127" s="101">
        <v>0.04778216046244457</v>
      </c>
      <c r="P127" s="101">
        <v>0.022033855302515806</v>
      </c>
      <c r="Q127" s="101">
        <v>0.005816241687175666</v>
      </c>
      <c r="R127" s="101">
        <v>0.0006042735614848301</v>
      </c>
      <c r="S127" s="101">
        <v>0.0006269352657133815</v>
      </c>
      <c r="T127" s="101">
        <v>0.0003242538348411806</v>
      </c>
      <c r="U127" s="101">
        <v>0.00012721141976800807</v>
      </c>
      <c r="V127" s="101">
        <v>2.2420517580660516E-05</v>
      </c>
      <c r="W127" s="101">
        <v>3.909705757771765E-05</v>
      </c>
      <c r="X127" s="101">
        <v>67.5</v>
      </c>
    </row>
    <row r="128" spans="1:24" s="101" customFormat="1" ht="12.75" hidden="1">
      <c r="A128" s="101">
        <v>2012</v>
      </c>
      <c r="B128" s="101">
        <v>132.13999938964844</v>
      </c>
      <c r="C128" s="101">
        <v>116.44000244140625</v>
      </c>
      <c r="D128" s="101">
        <v>8.792964935302734</v>
      </c>
      <c r="E128" s="101">
        <v>10.010824203491211</v>
      </c>
      <c r="F128" s="101">
        <v>24.88049741159489</v>
      </c>
      <c r="G128" s="101" t="s">
        <v>57</v>
      </c>
      <c r="H128" s="101">
        <v>2.732966496531347</v>
      </c>
      <c r="I128" s="101">
        <v>67.37296588617978</v>
      </c>
      <c r="J128" s="101" t="s">
        <v>60</v>
      </c>
      <c r="K128" s="101">
        <v>-0.7759243619848306</v>
      </c>
      <c r="L128" s="101">
        <v>-0.004178489143141288</v>
      </c>
      <c r="M128" s="101">
        <v>0.18125094205459397</v>
      </c>
      <c r="N128" s="101">
        <v>-0.00040582868748439304</v>
      </c>
      <c r="O128" s="101">
        <v>-0.03155113179068104</v>
      </c>
      <c r="P128" s="101">
        <v>-0.0004779659462228806</v>
      </c>
      <c r="Q128" s="101">
        <v>0.003624696338353728</v>
      </c>
      <c r="R128" s="101">
        <v>-3.2655656545017366E-05</v>
      </c>
      <c r="S128" s="101">
        <v>-0.0004447980102715214</v>
      </c>
      <c r="T128" s="101">
        <v>-3.40342538700146E-05</v>
      </c>
      <c r="U128" s="101">
        <v>7.114832492978508E-05</v>
      </c>
      <c r="V128" s="101">
        <v>-2.5859540944763625E-06</v>
      </c>
      <c r="W128" s="101">
        <v>-2.863916993445262E-05</v>
      </c>
      <c r="X128" s="101">
        <v>67.5</v>
      </c>
    </row>
    <row r="129" spans="1:24" s="101" customFormat="1" ht="12.75" hidden="1">
      <c r="A129" s="101">
        <v>2009</v>
      </c>
      <c r="B129" s="101">
        <v>115.22000122070312</v>
      </c>
      <c r="C129" s="101">
        <v>117.12000274658203</v>
      </c>
      <c r="D129" s="101">
        <v>10.02817440032959</v>
      </c>
      <c r="E129" s="101">
        <v>10.60438346862793</v>
      </c>
      <c r="F129" s="101">
        <v>20.351580464798577</v>
      </c>
      <c r="G129" s="101" t="s">
        <v>58</v>
      </c>
      <c r="H129" s="101">
        <v>0.5669164216130298</v>
      </c>
      <c r="I129" s="101">
        <v>48.28691764231615</v>
      </c>
      <c r="J129" s="101" t="s">
        <v>61</v>
      </c>
      <c r="K129" s="101">
        <v>-0.9019018606421375</v>
      </c>
      <c r="L129" s="101">
        <v>-0.768066926487273</v>
      </c>
      <c r="M129" s="101">
        <v>-0.21558783573661836</v>
      </c>
      <c r="N129" s="101">
        <v>-0.03925113449992384</v>
      </c>
      <c r="O129" s="101">
        <v>-0.03588399282668914</v>
      </c>
      <c r="P129" s="101">
        <v>-0.022028670591900345</v>
      </c>
      <c r="Q129" s="101">
        <v>-0.004548652967458071</v>
      </c>
      <c r="R129" s="101">
        <v>-0.000603390541196309</v>
      </c>
      <c r="S129" s="101">
        <v>-0.00044181733494013547</v>
      </c>
      <c r="T129" s="101">
        <v>-0.0003224627404410051</v>
      </c>
      <c r="U129" s="101">
        <v>-0.00010545454555910844</v>
      </c>
      <c r="V129" s="101">
        <v>-2.2270887948305255E-05</v>
      </c>
      <c r="W129" s="101">
        <v>-2.6615368806404204E-05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2011</v>
      </c>
      <c r="B131" s="101">
        <v>152.98</v>
      </c>
      <c r="C131" s="101">
        <v>150.58</v>
      </c>
      <c r="D131" s="101">
        <v>9.330101490597091</v>
      </c>
      <c r="E131" s="101">
        <v>9.436378150371166</v>
      </c>
      <c r="F131" s="101">
        <v>25.869322953595173</v>
      </c>
      <c r="G131" s="101" t="s">
        <v>59</v>
      </c>
      <c r="H131" s="101">
        <v>-19.40447889854471</v>
      </c>
      <c r="I131" s="101">
        <v>66.07552110145528</v>
      </c>
      <c r="J131" s="101" t="s">
        <v>73</v>
      </c>
      <c r="K131" s="101">
        <v>2.4192252548470035</v>
      </c>
      <c r="M131" s="101" t="s">
        <v>68</v>
      </c>
      <c r="N131" s="101">
        <v>1.996032615755724</v>
      </c>
      <c r="X131" s="101">
        <v>67.5</v>
      </c>
    </row>
    <row r="132" spans="1:24" s="101" customFormat="1" ht="12.75" hidden="1">
      <c r="A132" s="101">
        <v>2010</v>
      </c>
      <c r="B132" s="101">
        <v>92.77999877929688</v>
      </c>
      <c r="C132" s="101">
        <v>100.9800033569336</v>
      </c>
      <c r="D132" s="101">
        <v>9.841593742370605</v>
      </c>
      <c r="E132" s="101">
        <v>10.322931289672852</v>
      </c>
      <c r="F132" s="101">
        <v>21.932907952846495</v>
      </c>
      <c r="G132" s="101" t="s">
        <v>56</v>
      </c>
      <c r="H132" s="101">
        <v>27.695397617730897</v>
      </c>
      <c r="I132" s="101">
        <v>52.97539639702777</v>
      </c>
      <c r="J132" s="101" t="s">
        <v>62</v>
      </c>
      <c r="K132" s="101">
        <v>0.7955459601568504</v>
      </c>
      <c r="L132" s="101">
        <v>1.3221546117872567</v>
      </c>
      <c r="M132" s="101">
        <v>0.18833502170934832</v>
      </c>
      <c r="N132" s="101">
        <v>0.017142438423876954</v>
      </c>
      <c r="O132" s="101">
        <v>0.031950804232716436</v>
      </c>
      <c r="P132" s="101">
        <v>0.037928547918931986</v>
      </c>
      <c r="Q132" s="101">
        <v>0.0038891452896635133</v>
      </c>
      <c r="R132" s="101">
        <v>0.0002639631385698354</v>
      </c>
      <c r="S132" s="101">
        <v>0.0004192615131697215</v>
      </c>
      <c r="T132" s="101">
        <v>0.0005581187750813124</v>
      </c>
      <c r="U132" s="101">
        <v>8.505662197775787E-05</v>
      </c>
      <c r="V132" s="101">
        <v>9.802378872368558E-06</v>
      </c>
      <c r="W132" s="101">
        <v>2.615248470018848E-05</v>
      </c>
      <c r="X132" s="101">
        <v>67.5</v>
      </c>
    </row>
    <row r="133" spans="1:24" s="101" customFormat="1" ht="12.75" hidden="1">
      <c r="A133" s="101">
        <v>2012</v>
      </c>
      <c r="B133" s="101">
        <v>132.5800018310547</v>
      </c>
      <c r="C133" s="101">
        <v>118.58000183105469</v>
      </c>
      <c r="D133" s="101">
        <v>8.932193756103516</v>
      </c>
      <c r="E133" s="101">
        <v>9.884974479675293</v>
      </c>
      <c r="F133" s="101">
        <v>19.834124011087322</v>
      </c>
      <c r="G133" s="101" t="s">
        <v>57</v>
      </c>
      <c r="H133" s="101">
        <v>-12.208108382759463</v>
      </c>
      <c r="I133" s="101">
        <v>52.871893448295225</v>
      </c>
      <c r="J133" s="101" t="s">
        <v>60</v>
      </c>
      <c r="K133" s="101">
        <v>-0.2796863599076013</v>
      </c>
      <c r="L133" s="101">
        <v>-0.0071933922616924375</v>
      </c>
      <c r="M133" s="101">
        <v>0.06420357872219423</v>
      </c>
      <c r="N133" s="101">
        <v>-0.00017680352703407576</v>
      </c>
      <c r="O133" s="101">
        <v>-0.011554313765083537</v>
      </c>
      <c r="P133" s="101">
        <v>-0.0008229871210110417</v>
      </c>
      <c r="Q133" s="101">
        <v>0.0012293829838965636</v>
      </c>
      <c r="R133" s="101">
        <v>-1.4253963276702557E-05</v>
      </c>
      <c r="S133" s="101">
        <v>-0.00017766293172384573</v>
      </c>
      <c r="T133" s="101">
        <v>-5.860791210981773E-05</v>
      </c>
      <c r="U133" s="101">
        <v>2.0431499418726468E-05</v>
      </c>
      <c r="V133" s="101">
        <v>-1.1302748894104561E-06</v>
      </c>
      <c r="W133" s="101">
        <v>-1.1868683381158406E-05</v>
      </c>
      <c r="X133" s="101">
        <v>67.5</v>
      </c>
    </row>
    <row r="134" spans="1:24" s="101" customFormat="1" ht="12.75" hidden="1">
      <c r="A134" s="101">
        <v>2009</v>
      </c>
      <c r="B134" s="101">
        <v>100.62000274658203</v>
      </c>
      <c r="C134" s="101">
        <v>105.91999816894531</v>
      </c>
      <c r="D134" s="101">
        <v>10.2000150680542</v>
      </c>
      <c r="E134" s="101">
        <v>10.640371322631836</v>
      </c>
      <c r="F134" s="101">
        <v>17.769028017468052</v>
      </c>
      <c r="G134" s="101" t="s">
        <v>58</v>
      </c>
      <c r="H134" s="101">
        <v>8.303756162249918</v>
      </c>
      <c r="I134" s="101">
        <v>41.42375890883195</v>
      </c>
      <c r="J134" s="101" t="s">
        <v>61</v>
      </c>
      <c r="K134" s="101">
        <v>-0.7447609783034559</v>
      </c>
      <c r="L134" s="101">
        <v>-1.3221350432456136</v>
      </c>
      <c r="M134" s="101">
        <v>-0.17705361019059654</v>
      </c>
      <c r="N134" s="101">
        <v>-0.01714152664231635</v>
      </c>
      <c r="O134" s="101">
        <v>-0.02978844951546441</v>
      </c>
      <c r="P134" s="101">
        <v>-0.03791961813411852</v>
      </c>
      <c r="Q134" s="101">
        <v>-0.0036897247272686174</v>
      </c>
      <c r="R134" s="101">
        <v>-0.00026357800184109546</v>
      </c>
      <c r="S134" s="101">
        <v>-0.00037975794806251607</v>
      </c>
      <c r="T134" s="101">
        <v>-0.0005550330438238722</v>
      </c>
      <c r="U134" s="101">
        <v>-8.256623264852152E-05</v>
      </c>
      <c r="V134" s="101">
        <v>-9.736996982223301E-06</v>
      </c>
      <c r="W134" s="101">
        <v>-2.330422302483837E-05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2011</v>
      </c>
      <c r="B136" s="101">
        <v>138.9</v>
      </c>
      <c r="C136" s="101">
        <v>148.1</v>
      </c>
      <c r="D136" s="101">
        <v>9.328043866136953</v>
      </c>
      <c r="E136" s="101">
        <v>9.474934547243823</v>
      </c>
      <c r="F136" s="101">
        <v>23.813816965249323</v>
      </c>
      <c r="G136" s="101" t="s">
        <v>59</v>
      </c>
      <c r="H136" s="101">
        <v>-10.597188025818042</v>
      </c>
      <c r="I136" s="101">
        <v>60.80281197418197</v>
      </c>
      <c r="J136" s="101" t="s">
        <v>73</v>
      </c>
      <c r="K136" s="101">
        <v>0.8092258383277854</v>
      </c>
      <c r="M136" s="101" t="s">
        <v>68</v>
      </c>
      <c r="N136" s="101">
        <v>0.6390116725160899</v>
      </c>
      <c r="X136" s="101">
        <v>67.5</v>
      </c>
    </row>
    <row r="137" spans="1:24" s="101" customFormat="1" ht="12.75" hidden="1">
      <c r="A137" s="101">
        <v>2010</v>
      </c>
      <c r="B137" s="101">
        <v>112.95999908447266</v>
      </c>
      <c r="C137" s="101">
        <v>120.66000366210938</v>
      </c>
      <c r="D137" s="101">
        <v>9.574228286743164</v>
      </c>
      <c r="E137" s="101">
        <v>9.969858169555664</v>
      </c>
      <c r="F137" s="101">
        <v>25.21431360842374</v>
      </c>
      <c r="G137" s="101" t="s">
        <v>56</v>
      </c>
      <c r="H137" s="101">
        <v>17.194943799329977</v>
      </c>
      <c r="I137" s="101">
        <v>62.65494288380263</v>
      </c>
      <c r="J137" s="101" t="s">
        <v>62</v>
      </c>
      <c r="K137" s="101">
        <v>0.5267170367545455</v>
      </c>
      <c r="L137" s="101">
        <v>0.7170206917933694</v>
      </c>
      <c r="M137" s="101">
        <v>0.12469338290045516</v>
      </c>
      <c r="N137" s="101">
        <v>0.03535833169151075</v>
      </c>
      <c r="O137" s="101">
        <v>0.021153939487274773</v>
      </c>
      <c r="P137" s="101">
        <v>0.020569135948451868</v>
      </c>
      <c r="Q137" s="101">
        <v>0.002574951954188678</v>
      </c>
      <c r="R137" s="101">
        <v>0.0005443084830079761</v>
      </c>
      <c r="S137" s="101">
        <v>0.0002775728004851651</v>
      </c>
      <c r="T137" s="101">
        <v>0.00030268166224202224</v>
      </c>
      <c r="U137" s="101">
        <v>5.631899610706203E-05</v>
      </c>
      <c r="V137" s="101">
        <v>2.020169263266175E-05</v>
      </c>
      <c r="W137" s="101">
        <v>1.7312232188899936E-05</v>
      </c>
      <c r="X137" s="101">
        <v>67.5</v>
      </c>
    </row>
    <row r="138" spans="1:24" s="101" customFormat="1" ht="12.75" hidden="1">
      <c r="A138" s="101">
        <v>2012</v>
      </c>
      <c r="B138" s="101">
        <v>133.8800048828125</v>
      </c>
      <c r="C138" s="101">
        <v>120.68000030517578</v>
      </c>
      <c r="D138" s="101">
        <v>8.90220832824707</v>
      </c>
      <c r="E138" s="101">
        <v>10.059160232543945</v>
      </c>
      <c r="F138" s="101">
        <v>23.615689173318287</v>
      </c>
      <c r="G138" s="101" t="s">
        <v>57</v>
      </c>
      <c r="H138" s="101">
        <v>-3.2120878791903067</v>
      </c>
      <c r="I138" s="101">
        <v>63.1679170036222</v>
      </c>
      <c r="J138" s="101" t="s">
        <v>60</v>
      </c>
      <c r="K138" s="101">
        <v>-0.28576951289416624</v>
      </c>
      <c r="L138" s="101">
        <v>-0.003900799428981946</v>
      </c>
      <c r="M138" s="101">
        <v>0.06645715417019642</v>
      </c>
      <c r="N138" s="101">
        <v>-0.00036545000729314826</v>
      </c>
      <c r="O138" s="101">
        <v>-0.011667812461458189</v>
      </c>
      <c r="P138" s="101">
        <v>-0.0004462829597405077</v>
      </c>
      <c r="Q138" s="101">
        <v>0.0013146841238922747</v>
      </c>
      <c r="R138" s="101">
        <v>-2.9402241001383818E-05</v>
      </c>
      <c r="S138" s="101">
        <v>-0.000168372135138937</v>
      </c>
      <c r="T138" s="101">
        <v>-3.178168111156047E-05</v>
      </c>
      <c r="U138" s="101">
        <v>2.483491236501342E-05</v>
      </c>
      <c r="V138" s="101">
        <v>-2.3242061030562327E-06</v>
      </c>
      <c r="W138" s="101">
        <v>-1.095453280042876E-05</v>
      </c>
      <c r="X138" s="101">
        <v>67.5</v>
      </c>
    </row>
    <row r="139" spans="1:24" s="101" customFormat="1" ht="12.75" hidden="1">
      <c r="A139" s="101">
        <v>2009</v>
      </c>
      <c r="B139" s="101">
        <v>110.13999938964844</v>
      </c>
      <c r="C139" s="101">
        <v>111.63999938964844</v>
      </c>
      <c r="D139" s="101">
        <v>9.891315460205078</v>
      </c>
      <c r="E139" s="101">
        <v>10.349858283996582</v>
      </c>
      <c r="F139" s="101">
        <v>20.084582561826</v>
      </c>
      <c r="G139" s="101" t="s">
        <v>58</v>
      </c>
      <c r="H139" s="101">
        <v>5.6624598466593525</v>
      </c>
      <c r="I139" s="101">
        <v>48.30245923630779</v>
      </c>
      <c r="J139" s="101" t="s">
        <v>61</v>
      </c>
      <c r="K139" s="101">
        <v>-0.442455220680828</v>
      </c>
      <c r="L139" s="101">
        <v>-0.7170100809777062</v>
      </c>
      <c r="M139" s="101">
        <v>-0.10550775515931646</v>
      </c>
      <c r="N139" s="101">
        <v>-0.03535644306627949</v>
      </c>
      <c r="O139" s="101">
        <v>-0.01764514970737069</v>
      </c>
      <c r="P139" s="101">
        <v>-0.020564293938420065</v>
      </c>
      <c r="Q139" s="101">
        <v>-0.00221404228070868</v>
      </c>
      <c r="R139" s="101">
        <v>-0.0005435137835405288</v>
      </c>
      <c r="S139" s="101">
        <v>-0.00022067506356163763</v>
      </c>
      <c r="T139" s="101">
        <v>-0.00030100849390559846</v>
      </c>
      <c r="U139" s="101">
        <v>-5.054756621568808E-05</v>
      </c>
      <c r="V139" s="101">
        <v>-2.006754721472099E-05</v>
      </c>
      <c r="W139" s="101">
        <v>-1.3405655317317144E-05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2011</v>
      </c>
      <c r="B141" s="101">
        <v>133.94</v>
      </c>
      <c r="C141" s="101">
        <v>140.14</v>
      </c>
      <c r="D141" s="101">
        <v>9.419649039343243</v>
      </c>
      <c r="E141" s="101">
        <v>9.696818890363845</v>
      </c>
      <c r="F141" s="101">
        <v>22.891888997530916</v>
      </c>
      <c r="G141" s="101" t="s">
        <v>59</v>
      </c>
      <c r="H141" s="101">
        <v>-8.571571460981758</v>
      </c>
      <c r="I141" s="101">
        <v>57.86842853901824</v>
      </c>
      <c r="J141" s="101" t="s">
        <v>73</v>
      </c>
      <c r="K141" s="101">
        <v>0.6064383010876573</v>
      </c>
      <c r="M141" s="101" t="s">
        <v>68</v>
      </c>
      <c r="N141" s="101">
        <v>0.558383226170338</v>
      </c>
      <c r="X141" s="101">
        <v>67.5</v>
      </c>
    </row>
    <row r="142" spans="1:24" s="101" customFormat="1" ht="12.75" hidden="1">
      <c r="A142" s="101">
        <v>2010</v>
      </c>
      <c r="B142" s="101">
        <v>119.04000091552734</v>
      </c>
      <c r="C142" s="101">
        <v>111.54000091552734</v>
      </c>
      <c r="D142" s="101">
        <v>9.338418006896973</v>
      </c>
      <c r="E142" s="101">
        <v>9.8359375</v>
      </c>
      <c r="F142" s="101">
        <v>24.813278820844115</v>
      </c>
      <c r="G142" s="101" t="s">
        <v>56</v>
      </c>
      <c r="H142" s="101">
        <v>11.691543037355387</v>
      </c>
      <c r="I142" s="101">
        <v>63.23154395288273</v>
      </c>
      <c r="J142" s="101" t="s">
        <v>62</v>
      </c>
      <c r="K142" s="101">
        <v>0.17246370244792944</v>
      </c>
      <c r="L142" s="101">
        <v>0.7579615304190642</v>
      </c>
      <c r="M142" s="101">
        <v>0.04082848844126702</v>
      </c>
      <c r="N142" s="101">
        <v>0.0005845256482343675</v>
      </c>
      <c r="O142" s="101">
        <v>0.006926729772692196</v>
      </c>
      <c r="P142" s="101">
        <v>0.021743555243714584</v>
      </c>
      <c r="Q142" s="101">
        <v>0.0008431076497436058</v>
      </c>
      <c r="R142" s="101">
        <v>9.045486959096773E-06</v>
      </c>
      <c r="S142" s="101">
        <v>9.089856814507422E-05</v>
      </c>
      <c r="T142" s="101">
        <v>0.00031994567467548196</v>
      </c>
      <c r="U142" s="101">
        <v>1.8423413205772156E-05</v>
      </c>
      <c r="V142" s="101">
        <v>3.430162741752507E-07</v>
      </c>
      <c r="W142" s="101">
        <v>5.66857105028559E-06</v>
      </c>
      <c r="X142" s="101">
        <v>67.5</v>
      </c>
    </row>
    <row r="143" spans="1:24" s="101" customFormat="1" ht="12.75" hidden="1">
      <c r="A143" s="101">
        <v>2012</v>
      </c>
      <c r="B143" s="101">
        <v>140.39999389648438</v>
      </c>
      <c r="C143" s="101">
        <v>126.80000305175781</v>
      </c>
      <c r="D143" s="101">
        <v>8.676834106445312</v>
      </c>
      <c r="E143" s="101">
        <v>10.238463401794434</v>
      </c>
      <c r="F143" s="101">
        <v>22.646589300478897</v>
      </c>
      <c r="G143" s="101" t="s">
        <v>57</v>
      </c>
      <c r="H143" s="101">
        <v>-10.733826393567341</v>
      </c>
      <c r="I143" s="101">
        <v>62.166167502917034</v>
      </c>
      <c r="J143" s="101" t="s">
        <v>60</v>
      </c>
      <c r="K143" s="101">
        <v>0.0825768153719512</v>
      </c>
      <c r="L143" s="101">
        <v>-0.004123959764522847</v>
      </c>
      <c r="M143" s="101">
        <v>-0.019955202199126346</v>
      </c>
      <c r="N143" s="101">
        <v>-5.722248777177588E-06</v>
      </c>
      <c r="O143" s="101">
        <v>0.003250834562080289</v>
      </c>
      <c r="P143" s="101">
        <v>-0.000471856263070511</v>
      </c>
      <c r="Q143" s="101">
        <v>-0.0004312421063630086</v>
      </c>
      <c r="R143" s="101">
        <v>-4.806162643213159E-07</v>
      </c>
      <c r="S143" s="101">
        <v>3.71149180161686E-05</v>
      </c>
      <c r="T143" s="101">
        <v>-3.360386215967148E-05</v>
      </c>
      <c r="U143" s="101">
        <v>-1.0641027777437731E-05</v>
      </c>
      <c r="V143" s="101">
        <v>-3.8611645792732144E-08</v>
      </c>
      <c r="W143" s="101">
        <v>2.1348430751372002E-06</v>
      </c>
      <c r="X143" s="101">
        <v>67.5</v>
      </c>
    </row>
    <row r="144" spans="1:24" s="101" customFormat="1" ht="12.75" hidden="1">
      <c r="A144" s="101">
        <v>2009</v>
      </c>
      <c r="B144" s="101">
        <v>112.58000183105469</v>
      </c>
      <c r="C144" s="101">
        <v>110.9800033569336</v>
      </c>
      <c r="D144" s="101">
        <v>9.979330062866211</v>
      </c>
      <c r="E144" s="101">
        <v>10.462213516235352</v>
      </c>
      <c r="F144" s="101">
        <v>22.165962107683146</v>
      </c>
      <c r="G144" s="101" t="s">
        <v>58</v>
      </c>
      <c r="H144" s="101">
        <v>7.7633344969684615</v>
      </c>
      <c r="I144" s="101">
        <v>52.84333632802315</v>
      </c>
      <c r="J144" s="101" t="s">
        <v>61</v>
      </c>
      <c r="K144" s="101">
        <v>-0.1514093729762944</v>
      </c>
      <c r="L144" s="101">
        <v>-0.7579503113998111</v>
      </c>
      <c r="M144" s="101">
        <v>-0.035619592552283044</v>
      </c>
      <c r="N144" s="101">
        <v>-0.0005844976384150235</v>
      </c>
      <c r="O144" s="101">
        <v>-0.006116507172715875</v>
      </c>
      <c r="P144" s="101">
        <v>-0.021738434771240295</v>
      </c>
      <c r="Q144" s="101">
        <v>-0.000724472742589935</v>
      </c>
      <c r="R144" s="101">
        <v>-9.032709578728833E-06</v>
      </c>
      <c r="S144" s="101">
        <v>-8.297609626559799E-05</v>
      </c>
      <c r="T144" s="101">
        <v>-0.00031817607576859565</v>
      </c>
      <c r="U144" s="101">
        <v>-1.5039637029876038E-05</v>
      </c>
      <c r="V144" s="101">
        <v>-3.408361852242912E-07</v>
      </c>
      <c r="W144" s="101">
        <v>-5.251203937829364E-06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2011</v>
      </c>
      <c r="B146" s="101">
        <v>132.48</v>
      </c>
      <c r="C146" s="101">
        <v>150.78</v>
      </c>
      <c r="D146" s="101">
        <v>9.192227784539666</v>
      </c>
      <c r="E146" s="101">
        <v>9.485176202717227</v>
      </c>
      <c r="F146" s="101">
        <v>21.733176206302826</v>
      </c>
      <c r="G146" s="101" t="s">
        <v>59</v>
      </c>
      <c r="H146" s="101">
        <v>-8.68490271498817</v>
      </c>
      <c r="I146" s="101">
        <v>56.29509728501183</v>
      </c>
      <c r="J146" s="101" t="s">
        <v>73</v>
      </c>
      <c r="K146" s="101">
        <v>1.4033391497248777</v>
      </c>
      <c r="M146" s="101" t="s">
        <v>68</v>
      </c>
      <c r="N146" s="101">
        <v>1.2517381451314167</v>
      </c>
      <c r="X146" s="101">
        <v>67.5</v>
      </c>
    </row>
    <row r="147" spans="1:24" s="101" customFormat="1" ht="12.75" hidden="1">
      <c r="A147" s="101">
        <v>2010</v>
      </c>
      <c r="B147" s="101">
        <v>120.36000061035156</v>
      </c>
      <c r="C147" s="101">
        <v>110.26000213623047</v>
      </c>
      <c r="D147" s="101">
        <v>9.261907577514648</v>
      </c>
      <c r="E147" s="101">
        <v>9.977690696716309</v>
      </c>
      <c r="F147" s="101">
        <v>26.790244068185007</v>
      </c>
      <c r="G147" s="101" t="s">
        <v>56</v>
      </c>
      <c r="H147" s="101">
        <v>15.977208949665183</v>
      </c>
      <c r="I147" s="101">
        <v>68.83720956001675</v>
      </c>
      <c r="J147" s="101" t="s">
        <v>62</v>
      </c>
      <c r="K147" s="101">
        <v>0.3982321695025258</v>
      </c>
      <c r="L147" s="101">
        <v>1.1110918373487848</v>
      </c>
      <c r="M147" s="101">
        <v>0.09427615311080333</v>
      </c>
      <c r="N147" s="101">
        <v>0.007836338666711047</v>
      </c>
      <c r="O147" s="101">
        <v>0.015994035886208426</v>
      </c>
      <c r="P147" s="101">
        <v>0.031873764197600664</v>
      </c>
      <c r="Q147" s="101">
        <v>0.001946803314892307</v>
      </c>
      <c r="R147" s="101">
        <v>0.00012069271349973048</v>
      </c>
      <c r="S147" s="101">
        <v>0.00020982570097898413</v>
      </c>
      <c r="T147" s="101">
        <v>0.00046899834402508157</v>
      </c>
      <c r="U147" s="101">
        <v>4.255161821786111E-05</v>
      </c>
      <c r="V147" s="101">
        <v>4.4931322418808564E-06</v>
      </c>
      <c r="W147" s="101">
        <v>1.3076241654646622E-05</v>
      </c>
      <c r="X147" s="101">
        <v>67.5</v>
      </c>
    </row>
    <row r="148" spans="1:24" s="101" customFormat="1" ht="12.75" hidden="1">
      <c r="A148" s="101">
        <v>2012</v>
      </c>
      <c r="B148" s="101">
        <v>155.5800018310547</v>
      </c>
      <c r="C148" s="101">
        <v>131.67999267578125</v>
      </c>
      <c r="D148" s="101">
        <v>8.861443519592285</v>
      </c>
      <c r="E148" s="101">
        <v>9.729039192199707</v>
      </c>
      <c r="F148" s="101">
        <v>25.787750224473168</v>
      </c>
      <c r="G148" s="101" t="s">
        <v>57</v>
      </c>
      <c r="H148" s="101">
        <v>-18.721730045726375</v>
      </c>
      <c r="I148" s="101">
        <v>69.35827178532831</v>
      </c>
      <c r="J148" s="101" t="s">
        <v>60</v>
      </c>
      <c r="K148" s="101">
        <v>0.3856546374409622</v>
      </c>
      <c r="L148" s="101">
        <v>-0.006045212199961735</v>
      </c>
      <c r="M148" s="101">
        <v>-0.09155993901219592</v>
      </c>
      <c r="N148" s="101">
        <v>-8.048199708360685E-05</v>
      </c>
      <c r="O148" s="101">
        <v>0.015444911635891465</v>
      </c>
      <c r="P148" s="101">
        <v>-0.0006917356193753346</v>
      </c>
      <c r="Q148" s="101">
        <v>-0.0019022399848177235</v>
      </c>
      <c r="R148" s="101">
        <v>-6.496606248284571E-06</v>
      </c>
      <c r="S148" s="101">
        <v>0.00019846224999562554</v>
      </c>
      <c r="T148" s="101">
        <v>-4.926573300738423E-05</v>
      </c>
      <c r="U148" s="101">
        <v>-4.216538094102651E-05</v>
      </c>
      <c r="V148" s="101">
        <v>-5.110908111730565E-07</v>
      </c>
      <c r="W148" s="101">
        <v>1.2217593206760611E-05</v>
      </c>
      <c r="X148" s="101">
        <v>67.5</v>
      </c>
    </row>
    <row r="149" spans="1:24" s="101" customFormat="1" ht="12.75" hidden="1">
      <c r="A149" s="101">
        <v>2009</v>
      </c>
      <c r="B149" s="101">
        <v>103.81999969482422</v>
      </c>
      <c r="C149" s="101">
        <v>108.41999816894531</v>
      </c>
      <c r="D149" s="101">
        <v>9.911160469055176</v>
      </c>
      <c r="E149" s="101">
        <v>10.421439170837402</v>
      </c>
      <c r="F149" s="101">
        <v>20.735419974541937</v>
      </c>
      <c r="G149" s="101" t="s">
        <v>58</v>
      </c>
      <c r="H149" s="101">
        <v>13.434620563043765</v>
      </c>
      <c r="I149" s="101">
        <v>49.754620257867984</v>
      </c>
      <c r="J149" s="101" t="s">
        <v>61</v>
      </c>
      <c r="K149" s="101">
        <v>-0.0992943172944377</v>
      </c>
      <c r="L149" s="101">
        <v>-1.111075391876067</v>
      </c>
      <c r="M149" s="101">
        <v>-0.022467100690890137</v>
      </c>
      <c r="N149" s="101">
        <v>-0.007835925366383738</v>
      </c>
      <c r="O149" s="101">
        <v>-0.004154983572630275</v>
      </c>
      <c r="P149" s="101">
        <v>-0.03186625716894184</v>
      </c>
      <c r="Q149" s="101">
        <v>-0.00041415720087467064</v>
      </c>
      <c r="R149" s="101">
        <v>-0.00012051773811013371</v>
      </c>
      <c r="S149" s="101">
        <v>-6.811431654208901E-05</v>
      </c>
      <c r="T149" s="101">
        <v>-0.0004664036173203569</v>
      </c>
      <c r="U149" s="101">
        <v>-5.720215298109641E-06</v>
      </c>
      <c r="V149" s="101">
        <v>-4.463969480827995E-06</v>
      </c>
      <c r="W149" s="101">
        <v>-4.660312440688115E-06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2011</v>
      </c>
      <c r="B151" s="101">
        <v>141.76</v>
      </c>
      <c r="C151" s="101">
        <v>141.76</v>
      </c>
      <c r="D151" s="101">
        <v>9.196279970090748</v>
      </c>
      <c r="E151" s="101">
        <v>9.326235711024774</v>
      </c>
      <c r="F151" s="101">
        <v>27.798868148276764</v>
      </c>
      <c r="G151" s="101" t="s">
        <v>59</v>
      </c>
      <c r="H151" s="101">
        <v>-2.256715006811305</v>
      </c>
      <c r="I151" s="101">
        <v>72.00328499318869</v>
      </c>
      <c r="J151" s="101" t="s">
        <v>73</v>
      </c>
      <c r="K151" s="101">
        <v>0.3693267269359145</v>
      </c>
      <c r="M151" s="101" t="s">
        <v>68</v>
      </c>
      <c r="N151" s="101">
        <v>0.3059467832812578</v>
      </c>
      <c r="X151" s="101">
        <v>67.5</v>
      </c>
    </row>
    <row r="152" spans="1:24" s="101" customFormat="1" ht="12.75" hidden="1">
      <c r="A152" s="101">
        <v>2010</v>
      </c>
      <c r="B152" s="101">
        <v>129.39999389648438</v>
      </c>
      <c r="C152" s="101">
        <v>121.4000015258789</v>
      </c>
      <c r="D152" s="101">
        <v>9.176344871520996</v>
      </c>
      <c r="E152" s="101">
        <v>9.808382987976074</v>
      </c>
      <c r="F152" s="101">
        <v>26.446582366863446</v>
      </c>
      <c r="G152" s="101" t="s">
        <v>56</v>
      </c>
      <c r="H152" s="101">
        <v>6.713857663683314</v>
      </c>
      <c r="I152" s="101">
        <v>68.61385156016769</v>
      </c>
      <c r="J152" s="101" t="s">
        <v>62</v>
      </c>
      <c r="K152" s="101">
        <v>0.3064203769128926</v>
      </c>
      <c r="L152" s="101">
        <v>0.5193778631607203</v>
      </c>
      <c r="M152" s="101">
        <v>0.07254095648457802</v>
      </c>
      <c r="N152" s="101">
        <v>0.006477317763589966</v>
      </c>
      <c r="O152" s="101">
        <v>0.012306483496377774</v>
      </c>
      <c r="P152" s="101">
        <v>0.014899331602020378</v>
      </c>
      <c r="Q152" s="101">
        <v>0.0014979704076364569</v>
      </c>
      <c r="R152" s="101">
        <v>9.973564355407972E-05</v>
      </c>
      <c r="S152" s="101">
        <v>0.0001614451093044887</v>
      </c>
      <c r="T152" s="101">
        <v>0.00021922826389641099</v>
      </c>
      <c r="U152" s="101">
        <v>3.27510512571309E-05</v>
      </c>
      <c r="V152" s="101">
        <v>3.7095175741619593E-06</v>
      </c>
      <c r="W152" s="101">
        <v>1.0062313050854102E-05</v>
      </c>
      <c r="X152" s="101">
        <v>67.5</v>
      </c>
    </row>
    <row r="153" spans="1:24" s="101" customFormat="1" ht="12.75" hidden="1">
      <c r="A153" s="101">
        <v>2012</v>
      </c>
      <c r="B153" s="101">
        <v>148.6999969482422</v>
      </c>
      <c r="C153" s="101">
        <v>139.8000030517578</v>
      </c>
      <c r="D153" s="101">
        <v>8.863851547241211</v>
      </c>
      <c r="E153" s="101">
        <v>9.339735984802246</v>
      </c>
      <c r="F153" s="101">
        <v>26.41504307062636</v>
      </c>
      <c r="G153" s="101" t="s">
        <v>57</v>
      </c>
      <c r="H153" s="101">
        <v>-10.194373343662491</v>
      </c>
      <c r="I153" s="101">
        <v>71.0056236045797</v>
      </c>
      <c r="J153" s="101" t="s">
        <v>60</v>
      </c>
      <c r="K153" s="101">
        <v>0.30539884594974476</v>
      </c>
      <c r="L153" s="101">
        <v>-0.002825795974761512</v>
      </c>
      <c r="M153" s="101">
        <v>-0.07222716247970498</v>
      </c>
      <c r="N153" s="101">
        <v>-6.668690399556623E-05</v>
      </c>
      <c r="O153" s="101">
        <v>0.012275583624236159</v>
      </c>
      <c r="P153" s="101">
        <v>-0.00032337233994522783</v>
      </c>
      <c r="Q153" s="101">
        <v>-0.0014873234078155502</v>
      </c>
      <c r="R153" s="101">
        <v>-5.371780951460508E-06</v>
      </c>
      <c r="S153" s="101">
        <v>0.00016144428822799852</v>
      </c>
      <c r="T153" s="101">
        <v>-2.303202198357421E-05</v>
      </c>
      <c r="U153" s="101">
        <v>-3.210542063180302E-05</v>
      </c>
      <c r="V153" s="101">
        <v>-4.219341719254684E-07</v>
      </c>
      <c r="W153" s="101">
        <v>1.0057715526529029E-05</v>
      </c>
      <c r="X153" s="101">
        <v>67.5</v>
      </c>
    </row>
    <row r="154" spans="1:24" s="101" customFormat="1" ht="12.75" hidden="1">
      <c r="A154" s="101">
        <v>2009</v>
      </c>
      <c r="B154" s="101">
        <v>123.05999755859375</v>
      </c>
      <c r="C154" s="101">
        <v>127.36000061035156</v>
      </c>
      <c r="D154" s="101">
        <v>9.622344017028809</v>
      </c>
      <c r="E154" s="101">
        <v>10.653526306152344</v>
      </c>
      <c r="F154" s="101">
        <v>25.451473649982983</v>
      </c>
      <c r="G154" s="101" t="s">
        <v>58</v>
      </c>
      <c r="H154" s="101">
        <v>7.394730551052149</v>
      </c>
      <c r="I154" s="101">
        <v>62.9547281096459</v>
      </c>
      <c r="J154" s="101" t="s">
        <v>61</v>
      </c>
      <c r="K154" s="101">
        <v>0.024999845599587518</v>
      </c>
      <c r="L154" s="101">
        <v>-0.5193701759039548</v>
      </c>
      <c r="M154" s="101">
        <v>0.006739982776516508</v>
      </c>
      <c r="N154" s="101">
        <v>-0.006476974468635307</v>
      </c>
      <c r="O154" s="101">
        <v>0.0008715404356675559</v>
      </c>
      <c r="P154" s="101">
        <v>-0.014895821981908936</v>
      </c>
      <c r="Q154" s="101">
        <v>0.00017828186312261559</v>
      </c>
      <c r="R154" s="101">
        <v>-9.959087591017547E-05</v>
      </c>
      <c r="S154" s="101">
        <v>5.148950312782754E-07</v>
      </c>
      <c r="T154" s="101">
        <v>-0.000218015039972894</v>
      </c>
      <c r="U154" s="101">
        <v>6.470960091223904E-06</v>
      </c>
      <c r="V154" s="101">
        <v>-3.685443282371606E-06</v>
      </c>
      <c r="W154" s="101">
        <v>-3.041419418720229E-07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17.769028017468052</v>
      </c>
      <c r="G155" s="102"/>
      <c r="H155" s="102"/>
      <c r="I155" s="115"/>
      <c r="J155" s="115" t="s">
        <v>159</v>
      </c>
      <c r="K155" s="102">
        <f>AVERAGE(K153,K148,K143,K138,K133,K128)</f>
        <v>-0.09462498933732334</v>
      </c>
      <c r="L155" s="102">
        <f>AVERAGE(L153,L148,L143,L138,L133,L128)</f>
        <v>-0.0047112747955102945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29.845165305190843</v>
      </c>
      <c r="G156" s="102"/>
      <c r="H156" s="102"/>
      <c r="I156" s="115"/>
      <c r="J156" s="115" t="s">
        <v>160</v>
      </c>
      <c r="K156" s="102">
        <f>AVERAGE(K154,K149,K144,K139,K134,K129)</f>
        <v>-0.385803650716261</v>
      </c>
      <c r="L156" s="102">
        <f>AVERAGE(L154,L149,L144,L139,L134,L129)</f>
        <v>-0.8659346549817376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0.05914061833582709</v>
      </c>
      <c r="L157" s="102">
        <f>ABS(L155/$H$33)</f>
        <v>0.01308687443197304</v>
      </c>
      <c r="M157" s="115" t="s">
        <v>111</v>
      </c>
      <c r="N157" s="102">
        <f>K157+L157+L158+K158</f>
        <v>0.8326432718565344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0.2192066197251483</v>
      </c>
      <c r="L158" s="102">
        <f>ABS(L156/$H$34)</f>
        <v>0.5412091593635859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2011</v>
      </c>
      <c r="B161" s="101">
        <v>162</v>
      </c>
      <c r="C161" s="101">
        <v>159.5</v>
      </c>
      <c r="D161" s="101">
        <v>9.222336511614218</v>
      </c>
      <c r="E161" s="101">
        <v>9.50781752086915</v>
      </c>
      <c r="F161" s="101">
        <v>28.908284905430637</v>
      </c>
      <c r="G161" s="101" t="s">
        <v>59</v>
      </c>
      <c r="H161" s="101">
        <v>-19.771268156659588</v>
      </c>
      <c r="I161" s="101">
        <v>74.72873184334041</v>
      </c>
      <c r="J161" s="101" t="s">
        <v>73</v>
      </c>
      <c r="K161" s="101">
        <v>2.664743460656813</v>
      </c>
      <c r="M161" s="101" t="s">
        <v>68</v>
      </c>
      <c r="N161" s="101">
        <v>1.5746707672396627</v>
      </c>
      <c r="X161" s="101">
        <v>67.5</v>
      </c>
    </row>
    <row r="162" spans="1:24" s="101" customFormat="1" ht="12.75" hidden="1">
      <c r="A162" s="101">
        <v>2010</v>
      </c>
      <c r="B162" s="101">
        <v>110.05999755859375</v>
      </c>
      <c r="C162" s="101">
        <v>129.9600067138672</v>
      </c>
      <c r="D162" s="101">
        <v>9.666226387023926</v>
      </c>
      <c r="E162" s="101">
        <v>9.917683601379395</v>
      </c>
      <c r="F162" s="101">
        <v>27.08483716446809</v>
      </c>
      <c r="G162" s="101" t="s">
        <v>56</v>
      </c>
      <c r="H162" s="101">
        <v>24.094320858506762</v>
      </c>
      <c r="I162" s="101">
        <v>66.65431841710051</v>
      </c>
      <c r="J162" s="101" t="s">
        <v>62</v>
      </c>
      <c r="K162" s="101">
        <v>1.4434284541259848</v>
      </c>
      <c r="L162" s="101">
        <v>0.6777936476426035</v>
      </c>
      <c r="M162" s="101">
        <v>0.3417128455076955</v>
      </c>
      <c r="N162" s="101">
        <v>0.03600578733350845</v>
      </c>
      <c r="O162" s="101">
        <v>0.05797062084479964</v>
      </c>
      <c r="P162" s="101">
        <v>0.019443872775139343</v>
      </c>
      <c r="Q162" s="101">
        <v>0.0070564155629266045</v>
      </c>
      <c r="R162" s="101">
        <v>0.0005542810523402845</v>
      </c>
      <c r="S162" s="101">
        <v>0.0007606003490651692</v>
      </c>
      <c r="T162" s="101">
        <v>0.00028615178234559456</v>
      </c>
      <c r="U162" s="101">
        <v>0.0001543348948038009</v>
      </c>
      <c r="V162" s="101">
        <v>2.0561183708211138E-05</v>
      </c>
      <c r="W162" s="101">
        <v>4.7430788908632335E-05</v>
      </c>
      <c r="X162" s="101">
        <v>67.5</v>
      </c>
    </row>
    <row r="163" spans="1:24" s="101" customFormat="1" ht="12.75" hidden="1">
      <c r="A163" s="101">
        <v>2009</v>
      </c>
      <c r="B163" s="101">
        <v>115.22000122070312</v>
      </c>
      <c r="C163" s="101">
        <v>117.12000274658203</v>
      </c>
      <c r="D163" s="101">
        <v>10.02817440032959</v>
      </c>
      <c r="E163" s="101">
        <v>10.60438346862793</v>
      </c>
      <c r="F163" s="101">
        <v>23.083078878479082</v>
      </c>
      <c r="G163" s="101" t="s">
        <v>57</v>
      </c>
      <c r="H163" s="101">
        <v>7.04777127068202</v>
      </c>
      <c r="I163" s="101">
        <v>54.767772491385145</v>
      </c>
      <c r="J163" s="101" t="s">
        <v>60</v>
      </c>
      <c r="K163" s="101">
        <v>-1.0354364094299158</v>
      </c>
      <c r="L163" s="101">
        <v>-0.0036872995358403935</v>
      </c>
      <c r="M163" s="101">
        <v>0.24240374374376814</v>
      </c>
      <c r="N163" s="101">
        <v>-0.0003723626751972612</v>
      </c>
      <c r="O163" s="101">
        <v>-0.04201794158946656</v>
      </c>
      <c r="P163" s="101">
        <v>-0.0004217174908860753</v>
      </c>
      <c r="Q163" s="101">
        <v>0.0048733730843196505</v>
      </c>
      <c r="R163" s="101">
        <v>-2.996617463096869E-05</v>
      </c>
      <c r="S163" s="101">
        <v>-0.0005853959767613514</v>
      </c>
      <c r="T163" s="101">
        <v>-3.0025954263378692E-05</v>
      </c>
      <c r="U163" s="101">
        <v>9.74076537242707E-05</v>
      </c>
      <c r="V163" s="101">
        <v>-2.3760506471170924E-06</v>
      </c>
      <c r="W163" s="101">
        <v>-3.749086802903989E-05</v>
      </c>
      <c r="X163" s="101">
        <v>67.5</v>
      </c>
    </row>
    <row r="164" spans="1:24" s="101" customFormat="1" ht="12.75" hidden="1">
      <c r="A164" s="101">
        <v>2012</v>
      </c>
      <c r="B164" s="101">
        <v>132.13999938964844</v>
      </c>
      <c r="C164" s="101">
        <v>116.44000244140625</v>
      </c>
      <c r="D164" s="101">
        <v>8.792964935302734</v>
      </c>
      <c r="E164" s="101">
        <v>10.010824203491211</v>
      </c>
      <c r="F164" s="101">
        <v>23.0746373960804</v>
      </c>
      <c r="G164" s="101" t="s">
        <v>58</v>
      </c>
      <c r="H164" s="101">
        <v>-2.1570541171150097</v>
      </c>
      <c r="I164" s="101">
        <v>62.48294527253343</v>
      </c>
      <c r="J164" s="101" t="s">
        <v>61</v>
      </c>
      <c r="K164" s="101">
        <v>-1.0056625399245085</v>
      </c>
      <c r="L164" s="101">
        <v>-0.6777836178359571</v>
      </c>
      <c r="M164" s="101">
        <v>-0.24084869483551652</v>
      </c>
      <c r="N164" s="101">
        <v>-0.036003861842085184</v>
      </c>
      <c r="O164" s="101">
        <v>-0.039938521075719546</v>
      </c>
      <c r="P164" s="101">
        <v>-0.01943929892906855</v>
      </c>
      <c r="Q164" s="101">
        <v>-0.0051032573301511615</v>
      </c>
      <c r="R164" s="101">
        <v>-0.000553470426817404</v>
      </c>
      <c r="S164" s="101">
        <v>-0.00048561758760333267</v>
      </c>
      <c r="T164" s="101">
        <v>-0.00028457210792720713</v>
      </c>
      <c r="U164" s="101">
        <v>-0.00011971219131747973</v>
      </c>
      <c r="V164" s="101">
        <v>-2.0423434060048315E-05</v>
      </c>
      <c r="W164" s="101">
        <v>-2.9053649528490476E-05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2011</v>
      </c>
      <c r="B166" s="101">
        <v>152.98</v>
      </c>
      <c r="C166" s="101">
        <v>150.58</v>
      </c>
      <c r="D166" s="101">
        <v>9.330101490597091</v>
      </c>
      <c r="E166" s="101">
        <v>9.436378150371166</v>
      </c>
      <c r="F166" s="101">
        <v>27.523644086511453</v>
      </c>
      <c r="G166" s="101" t="s">
        <v>59</v>
      </c>
      <c r="H166" s="101">
        <v>-15.179005695296382</v>
      </c>
      <c r="I166" s="101">
        <v>70.30099430470361</v>
      </c>
      <c r="J166" s="101" t="s">
        <v>73</v>
      </c>
      <c r="K166" s="101">
        <v>2.896178339662459</v>
      </c>
      <c r="M166" s="101" t="s">
        <v>68</v>
      </c>
      <c r="N166" s="101">
        <v>1.6823716697519229</v>
      </c>
      <c r="X166" s="101">
        <v>67.5</v>
      </c>
    </row>
    <row r="167" spans="1:24" s="101" customFormat="1" ht="12.75" hidden="1">
      <c r="A167" s="101">
        <v>2010</v>
      </c>
      <c r="B167" s="101">
        <v>92.77999877929688</v>
      </c>
      <c r="C167" s="101">
        <v>100.9800033569336</v>
      </c>
      <c r="D167" s="101">
        <v>9.841593742370605</v>
      </c>
      <c r="E167" s="101">
        <v>10.322931289672852</v>
      </c>
      <c r="F167" s="101">
        <v>21.932907952846495</v>
      </c>
      <c r="G167" s="101" t="s">
        <v>56</v>
      </c>
      <c r="H167" s="101">
        <v>27.695397617730897</v>
      </c>
      <c r="I167" s="101">
        <v>52.97539639702777</v>
      </c>
      <c r="J167" s="101" t="s">
        <v>62</v>
      </c>
      <c r="K167" s="101">
        <v>1.5253825834913382</v>
      </c>
      <c r="L167" s="101">
        <v>0.6592098499591303</v>
      </c>
      <c r="M167" s="101">
        <v>0.3611142550432401</v>
      </c>
      <c r="N167" s="101">
        <v>0.01606450254148979</v>
      </c>
      <c r="O167" s="101">
        <v>0.061262332566631314</v>
      </c>
      <c r="P167" s="101">
        <v>0.018910806820176842</v>
      </c>
      <c r="Q167" s="101">
        <v>0.007457076065284049</v>
      </c>
      <c r="R167" s="101">
        <v>0.00024735826561163716</v>
      </c>
      <c r="S167" s="101">
        <v>0.0008038033628061306</v>
      </c>
      <c r="T167" s="101">
        <v>0.00027829777490682214</v>
      </c>
      <c r="U167" s="101">
        <v>0.000163098882629001</v>
      </c>
      <c r="V167" s="101">
        <v>9.174297202155814E-06</v>
      </c>
      <c r="W167" s="101">
        <v>5.0126945423856404E-05</v>
      </c>
      <c r="X167" s="101">
        <v>67.5</v>
      </c>
    </row>
    <row r="168" spans="1:24" s="101" customFormat="1" ht="12.75" hidden="1">
      <c r="A168" s="101">
        <v>2009</v>
      </c>
      <c r="B168" s="101">
        <v>100.62000274658203</v>
      </c>
      <c r="C168" s="101">
        <v>105.91999816894531</v>
      </c>
      <c r="D168" s="101">
        <v>10.2000150680542</v>
      </c>
      <c r="E168" s="101">
        <v>10.640371322631836</v>
      </c>
      <c r="F168" s="101">
        <v>14.369726242338116</v>
      </c>
      <c r="G168" s="101" t="s">
        <v>57</v>
      </c>
      <c r="H168" s="101">
        <v>0.37918892914520086</v>
      </c>
      <c r="I168" s="101">
        <v>33.49919167572723</v>
      </c>
      <c r="J168" s="101" t="s">
        <v>60</v>
      </c>
      <c r="K168" s="101">
        <v>-0.6038545392065963</v>
      </c>
      <c r="L168" s="101">
        <v>-0.003586184347277964</v>
      </c>
      <c r="M168" s="101">
        <v>0.13917605738532013</v>
      </c>
      <c r="N168" s="101">
        <v>-0.0001659013604032759</v>
      </c>
      <c r="O168" s="101">
        <v>-0.024857030798306378</v>
      </c>
      <c r="P168" s="101">
        <v>-0.00041019869584070284</v>
      </c>
      <c r="Q168" s="101">
        <v>0.0026924052091824835</v>
      </c>
      <c r="R168" s="101">
        <v>-1.336122996168592E-05</v>
      </c>
      <c r="S168" s="101">
        <v>-0.0003749904270321316</v>
      </c>
      <c r="T168" s="101">
        <v>-2.9210110884266565E-05</v>
      </c>
      <c r="U168" s="101">
        <v>4.6651367441122394E-05</v>
      </c>
      <c r="V168" s="101">
        <v>-1.062471001366317E-06</v>
      </c>
      <c r="W168" s="101">
        <v>-2.4847107941146636E-05</v>
      </c>
      <c r="X168" s="101">
        <v>67.5</v>
      </c>
    </row>
    <row r="169" spans="1:24" s="101" customFormat="1" ht="12.75" hidden="1">
      <c r="A169" s="101">
        <v>2012</v>
      </c>
      <c r="B169" s="101">
        <v>132.5800018310547</v>
      </c>
      <c r="C169" s="101">
        <v>118.58000183105469</v>
      </c>
      <c r="D169" s="101">
        <v>8.932193756103516</v>
      </c>
      <c r="E169" s="101">
        <v>9.884974479675293</v>
      </c>
      <c r="F169" s="101">
        <v>21.11832744983023</v>
      </c>
      <c r="G169" s="101" t="s">
        <v>58</v>
      </c>
      <c r="H169" s="101">
        <v>-8.784802803889733</v>
      </c>
      <c r="I169" s="101">
        <v>56.29519902716495</v>
      </c>
      <c r="J169" s="101" t="s">
        <v>61</v>
      </c>
      <c r="K169" s="101">
        <v>-1.4007682611689554</v>
      </c>
      <c r="L169" s="101">
        <v>-0.6592000952404107</v>
      </c>
      <c r="M169" s="101">
        <v>-0.33321694171532207</v>
      </c>
      <c r="N169" s="101">
        <v>-0.016063645870229716</v>
      </c>
      <c r="O169" s="101">
        <v>-0.05599286929062114</v>
      </c>
      <c r="P169" s="101">
        <v>-0.018906357439231324</v>
      </c>
      <c r="Q169" s="101">
        <v>-0.006954059076036043</v>
      </c>
      <c r="R169" s="101">
        <v>-0.0002469971439112367</v>
      </c>
      <c r="S169" s="101">
        <v>-0.0007109725913793749</v>
      </c>
      <c r="T169" s="101">
        <v>-0.0002767605841521099</v>
      </c>
      <c r="U169" s="101">
        <v>-0.00015628466153369636</v>
      </c>
      <c r="V169" s="101">
        <v>-9.112567394798221E-06</v>
      </c>
      <c r="W169" s="101">
        <v>-4.353540954771514E-05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2011</v>
      </c>
      <c r="B171" s="101">
        <v>138.9</v>
      </c>
      <c r="C171" s="101">
        <v>148.1</v>
      </c>
      <c r="D171" s="101">
        <v>9.328043866136953</v>
      </c>
      <c r="E171" s="101">
        <v>9.474934547243823</v>
      </c>
      <c r="F171" s="101">
        <v>25.325620866875187</v>
      </c>
      <c r="G171" s="101" t="s">
        <v>59</v>
      </c>
      <c r="H171" s="101">
        <v>-6.737163045088124</v>
      </c>
      <c r="I171" s="101">
        <v>64.66283695491188</v>
      </c>
      <c r="J171" s="101" t="s">
        <v>73</v>
      </c>
      <c r="K171" s="101">
        <v>1.1956293765566905</v>
      </c>
      <c r="M171" s="101" t="s">
        <v>68</v>
      </c>
      <c r="N171" s="101">
        <v>0.6412163268444284</v>
      </c>
      <c r="X171" s="101">
        <v>67.5</v>
      </c>
    </row>
    <row r="172" spans="1:24" s="101" customFormat="1" ht="12.75" hidden="1">
      <c r="A172" s="101">
        <v>2010</v>
      </c>
      <c r="B172" s="101">
        <v>112.95999908447266</v>
      </c>
      <c r="C172" s="101">
        <v>120.66000366210938</v>
      </c>
      <c r="D172" s="101">
        <v>9.574228286743164</v>
      </c>
      <c r="E172" s="101">
        <v>9.969858169555664</v>
      </c>
      <c r="F172" s="101">
        <v>25.21431360842374</v>
      </c>
      <c r="G172" s="101" t="s">
        <v>56</v>
      </c>
      <c r="H172" s="101">
        <v>17.194943799329977</v>
      </c>
      <c r="I172" s="101">
        <v>62.65494288380263</v>
      </c>
      <c r="J172" s="101" t="s">
        <v>62</v>
      </c>
      <c r="K172" s="101">
        <v>1.0396923491512082</v>
      </c>
      <c r="L172" s="101">
        <v>0.22594282425286996</v>
      </c>
      <c r="M172" s="101">
        <v>0.24613354604401702</v>
      </c>
      <c r="N172" s="101">
        <v>0.03500414889666307</v>
      </c>
      <c r="O172" s="101">
        <v>0.04175599171736622</v>
      </c>
      <c r="P172" s="101">
        <v>0.00648170215681314</v>
      </c>
      <c r="Q172" s="101">
        <v>0.005082723461875436</v>
      </c>
      <c r="R172" s="101">
        <v>0.0005388484349006591</v>
      </c>
      <c r="S172" s="101">
        <v>0.000547854067547408</v>
      </c>
      <c r="T172" s="101">
        <v>9.540208879389451E-05</v>
      </c>
      <c r="U172" s="101">
        <v>0.00011116956381280461</v>
      </c>
      <c r="V172" s="101">
        <v>1.9990887433937618E-05</v>
      </c>
      <c r="W172" s="101">
        <v>3.416234903330598E-05</v>
      </c>
      <c r="X172" s="101">
        <v>67.5</v>
      </c>
    </row>
    <row r="173" spans="1:24" s="101" customFormat="1" ht="12.75" hidden="1">
      <c r="A173" s="101">
        <v>2009</v>
      </c>
      <c r="B173" s="101">
        <v>110.13999938964844</v>
      </c>
      <c r="C173" s="101">
        <v>111.63999938964844</v>
      </c>
      <c r="D173" s="101">
        <v>9.891315460205078</v>
      </c>
      <c r="E173" s="101">
        <v>10.349858283996582</v>
      </c>
      <c r="F173" s="101">
        <v>19.991598529014755</v>
      </c>
      <c r="G173" s="101" t="s">
        <v>57</v>
      </c>
      <c r="H173" s="101">
        <v>5.438837700634323</v>
      </c>
      <c r="I173" s="101">
        <v>48.07883709028276</v>
      </c>
      <c r="J173" s="101" t="s">
        <v>60</v>
      </c>
      <c r="K173" s="101">
        <v>-0.47192203212391176</v>
      </c>
      <c r="L173" s="101">
        <v>-0.0012287381760226438</v>
      </c>
      <c r="M173" s="101">
        <v>0.10922129701839456</v>
      </c>
      <c r="N173" s="101">
        <v>-0.00036194756221897813</v>
      </c>
      <c r="O173" s="101">
        <v>-0.019353339924041466</v>
      </c>
      <c r="P173" s="101">
        <v>-0.00014051702001336734</v>
      </c>
      <c r="Q173" s="101">
        <v>0.002135105810671701</v>
      </c>
      <c r="R173" s="101">
        <v>-2.9107827883732286E-05</v>
      </c>
      <c r="S173" s="101">
        <v>-0.0002861083072975105</v>
      </c>
      <c r="T173" s="101">
        <v>-1.0006355552282481E-05</v>
      </c>
      <c r="U173" s="101">
        <v>3.85506136846626E-05</v>
      </c>
      <c r="V173" s="101">
        <v>-2.3024426232733294E-06</v>
      </c>
      <c r="W173" s="101">
        <v>-1.879885720527577E-05</v>
      </c>
      <c r="X173" s="101">
        <v>67.5</v>
      </c>
    </row>
    <row r="174" spans="1:24" s="101" customFormat="1" ht="12.75" hidden="1">
      <c r="A174" s="101">
        <v>2012</v>
      </c>
      <c r="B174" s="101">
        <v>133.8800048828125</v>
      </c>
      <c r="C174" s="101">
        <v>120.68000030517578</v>
      </c>
      <c r="D174" s="101">
        <v>8.90220832824707</v>
      </c>
      <c r="E174" s="101">
        <v>10.059160232543945</v>
      </c>
      <c r="F174" s="101">
        <v>22.222330974169196</v>
      </c>
      <c r="G174" s="101" t="s">
        <v>58</v>
      </c>
      <c r="H174" s="101">
        <v>-6.939082015766644</v>
      </c>
      <c r="I174" s="101">
        <v>59.44092286704586</v>
      </c>
      <c r="J174" s="101" t="s">
        <v>61</v>
      </c>
      <c r="K174" s="101">
        <v>-0.9264177116612115</v>
      </c>
      <c r="L174" s="101">
        <v>-0.22593948312293288</v>
      </c>
      <c r="M174" s="101">
        <v>-0.22057296018737627</v>
      </c>
      <c r="N174" s="101">
        <v>-0.03500227755363874</v>
      </c>
      <c r="O174" s="101">
        <v>-0.037000149703552</v>
      </c>
      <c r="P174" s="101">
        <v>-0.0064801788414150015</v>
      </c>
      <c r="Q174" s="101">
        <v>-0.004612526527526422</v>
      </c>
      <c r="R174" s="101">
        <v>-0.0005380616787606983</v>
      </c>
      <c r="S174" s="101">
        <v>-0.00046721099711328833</v>
      </c>
      <c r="T174" s="101">
        <v>-9.487587361810924E-05</v>
      </c>
      <c r="U174" s="101">
        <v>-0.00010427138678882687</v>
      </c>
      <c r="V174" s="101">
        <v>-1.9857853317085893E-05</v>
      </c>
      <c r="W174" s="101">
        <v>-2.8524884912109165E-05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2011</v>
      </c>
      <c r="B176" s="101">
        <v>133.94</v>
      </c>
      <c r="C176" s="101">
        <v>140.14</v>
      </c>
      <c r="D176" s="101">
        <v>9.419649039343243</v>
      </c>
      <c r="E176" s="101">
        <v>9.696818890363845</v>
      </c>
      <c r="F176" s="101">
        <v>25.910081570819194</v>
      </c>
      <c r="G176" s="101" t="s">
        <v>59</v>
      </c>
      <c r="H176" s="101">
        <v>-0.9418795092530559</v>
      </c>
      <c r="I176" s="101">
        <v>65.49812049074694</v>
      </c>
      <c r="J176" s="101" t="s">
        <v>73</v>
      </c>
      <c r="K176" s="101">
        <v>0.6927953309224685</v>
      </c>
      <c r="M176" s="101" t="s">
        <v>68</v>
      </c>
      <c r="N176" s="101">
        <v>0.3609612521126053</v>
      </c>
      <c r="X176" s="101">
        <v>67.5</v>
      </c>
    </row>
    <row r="177" spans="1:24" s="101" customFormat="1" ht="12.75" hidden="1">
      <c r="A177" s="101">
        <v>2010</v>
      </c>
      <c r="B177" s="101">
        <v>119.04000091552734</v>
      </c>
      <c r="C177" s="101">
        <v>111.54000091552734</v>
      </c>
      <c r="D177" s="101">
        <v>9.338418006896973</v>
      </c>
      <c r="E177" s="101">
        <v>9.8359375</v>
      </c>
      <c r="F177" s="101">
        <v>24.813278820844115</v>
      </c>
      <c r="G177" s="101" t="s">
        <v>56</v>
      </c>
      <c r="H177" s="101">
        <v>11.691543037355387</v>
      </c>
      <c r="I177" s="101">
        <v>63.23154395288273</v>
      </c>
      <c r="J177" s="101" t="s">
        <v>62</v>
      </c>
      <c r="K177" s="101">
        <v>0.8053174567273106</v>
      </c>
      <c r="L177" s="101">
        <v>0.08269434483946206</v>
      </c>
      <c r="M177" s="101">
        <v>0.1906480429864319</v>
      </c>
      <c r="N177" s="101">
        <v>0.002587306862412175</v>
      </c>
      <c r="O177" s="101">
        <v>0.032343181540363156</v>
      </c>
      <c r="P177" s="101">
        <v>0.00237233261642561</v>
      </c>
      <c r="Q177" s="101">
        <v>0.003936919703048755</v>
      </c>
      <c r="R177" s="101">
        <v>3.986534823414465E-05</v>
      </c>
      <c r="S177" s="101">
        <v>0.00042435392054823257</v>
      </c>
      <c r="T177" s="101">
        <v>3.491679898616121E-05</v>
      </c>
      <c r="U177" s="101">
        <v>8.610969992781757E-05</v>
      </c>
      <c r="V177" s="101">
        <v>1.4774196795726762E-06</v>
      </c>
      <c r="W177" s="101">
        <v>2.6462317311902853E-05</v>
      </c>
      <c r="X177" s="101">
        <v>67.5</v>
      </c>
    </row>
    <row r="178" spans="1:24" s="101" customFormat="1" ht="12.75" hidden="1">
      <c r="A178" s="101">
        <v>2009</v>
      </c>
      <c r="B178" s="101">
        <v>112.58000183105469</v>
      </c>
      <c r="C178" s="101">
        <v>110.9800033569336</v>
      </c>
      <c r="D178" s="101">
        <v>9.979330062866211</v>
      </c>
      <c r="E178" s="101">
        <v>10.462213516235352</v>
      </c>
      <c r="F178" s="101">
        <v>18.556536878729954</v>
      </c>
      <c r="G178" s="101" t="s">
        <v>57</v>
      </c>
      <c r="H178" s="101">
        <v>-0.8414835748946814</v>
      </c>
      <c r="I178" s="101">
        <v>44.23851825616001</v>
      </c>
      <c r="J178" s="101" t="s">
        <v>60</v>
      </c>
      <c r="K178" s="101">
        <v>-0.006994283131742963</v>
      </c>
      <c r="L178" s="101">
        <v>-0.0004496324468508792</v>
      </c>
      <c r="M178" s="101">
        <v>-0.0005110627512058521</v>
      </c>
      <c r="N178" s="101">
        <v>-2.6589645710044562E-05</v>
      </c>
      <c r="O178" s="101">
        <v>-0.0006296908560296293</v>
      </c>
      <c r="P178" s="101">
        <v>-5.143088294908135E-05</v>
      </c>
      <c r="Q178" s="101">
        <v>-0.00011386470089784854</v>
      </c>
      <c r="R178" s="101">
        <v>-2.1381014733215206E-06</v>
      </c>
      <c r="S178" s="101">
        <v>-3.689210598129653E-05</v>
      </c>
      <c r="T178" s="101">
        <v>-3.6648618794587096E-06</v>
      </c>
      <c r="U178" s="101">
        <v>-9.305530664932122E-06</v>
      </c>
      <c r="V178" s="101">
        <v>-1.69904846773351E-07</v>
      </c>
      <c r="W178" s="101">
        <v>-3.1763382009980763E-06</v>
      </c>
      <c r="X178" s="101">
        <v>67.5</v>
      </c>
    </row>
    <row r="179" spans="1:24" s="101" customFormat="1" ht="12.75" hidden="1">
      <c r="A179" s="101">
        <v>2012</v>
      </c>
      <c r="B179" s="101">
        <v>140.39999389648438</v>
      </c>
      <c r="C179" s="101">
        <v>126.80000305175781</v>
      </c>
      <c r="D179" s="101">
        <v>8.676834106445312</v>
      </c>
      <c r="E179" s="101">
        <v>10.238463401794434</v>
      </c>
      <c r="F179" s="101">
        <v>23.188548889578506</v>
      </c>
      <c r="G179" s="101" t="s">
        <v>58</v>
      </c>
      <c r="H179" s="101">
        <v>-9.246116692616226</v>
      </c>
      <c r="I179" s="101">
        <v>63.653877203868156</v>
      </c>
      <c r="J179" s="101" t="s">
        <v>61</v>
      </c>
      <c r="K179" s="101">
        <v>-0.8052870830413318</v>
      </c>
      <c r="L179" s="101">
        <v>-0.08269312244129257</v>
      </c>
      <c r="M179" s="101">
        <v>-0.19064735799223842</v>
      </c>
      <c r="N179" s="101">
        <v>-0.0025871702284593003</v>
      </c>
      <c r="O179" s="101">
        <v>-0.03233705121959515</v>
      </c>
      <c r="P179" s="101">
        <v>-0.002371775054096796</v>
      </c>
      <c r="Q179" s="101">
        <v>-0.003935272745076628</v>
      </c>
      <c r="R179" s="101">
        <v>-3.980797045717604E-05</v>
      </c>
      <c r="S179" s="101">
        <v>-0.0004227472322806152</v>
      </c>
      <c r="T179" s="101">
        <v>-3.472393466824402E-05</v>
      </c>
      <c r="U179" s="101">
        <v>-8.56054175896759E-05</v>
      </c>
      <c r="V179" s="101">
        <v>-1.4676175430375426E-06</v>
      </c>
      <c r="W179" s="101">
        <v>-2.627099376020469E-05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2011</v>
      </c>
      <c r="B181" s="101">
        <v>132.48</v>
      </c>
      <c r="C181" s="101">
        <v>150.78</v>
      </c>
      <c r="D181" s="101">
        <v>9.192227784539666</v>
      </c>
      <c r="E181" s="101">
        <v>9.485176202717227</v>
      </c>
      <c r="F181" s="101">
        <v>25.63937693665556</v>
      </c>
      <c r="G181" s="101" t="s">
        <v>59</v>
      </c>
      <c r="H181" s="101">
        <v>1.433266301937138</v>
      </c>
      <c r="I181" s="101">
        <v>66.41326630193713</v>
      </c>
      <c r="J181" s="101" t="s">
        <v>73</v>
      </c>
      <c r="K181" s="101">
        <v>1.8633318037481787</v>
      </c>
      <c r="M181" s="101" t="s">
        <v>68</v>
      </c>
      <c r="N181" s="101">
        <v>0.9713100049342209</v>
      </c>
      <c r="X181" s="101">
        <v>67.5</v>
      </c>
    </row>
    <row r="182" spans="1:24" s="101" customFormat="1" ht="12.75" hidden="1">
      <c r="A182" s="101">
        <v>2010</v>
      </c>
      <c r="B182" s="101">
        <v>120.36000061035156</v>
      </c>
      <c r="C182" s="101">
        <v>110.26000213623047</v>
      </c>
      <c r="D182" s="101">
        <v>9.261907577514648</v>
      </c>
      <c r="E182" s="101">
        <v>9.977690696716309</v>
      </c>
      <c r="F182" s="101">
        <v>26.790244068185007</v>
      </c>
      <c r="G182" s="101" t="s">
        <v>56</v>
      </c>
      <c r="H182" s="101">
        <v>15.977208949665183</v>
      </c>
      <c r="I182" s="101">
        <v>68.83720956001675</v>
      </c>
      <c r="J182" s="101" t="s">
        <v>62</v>
      </c>
      <c r="K182" s="101">
        <v>1.320370548031879</v>
      </c>
      <c r="L182" s="101">
        <v>0.13886954046944525</v>
      </c>
      <c r="M182" s="101">
        <v>0.312579961529209</v>
      </c>
      <c r="N182" s="101">
        <v>0.009608954263618833</v>
      </c>
      <c r="O182" s="101">
        <v>0.0530286793326692</v>
      </c>
      <c r="P182" s="101">
        <v>0.003983579283286164</v>
      </c>
      <c r="Q182" s="101">
        <v>0.00645484704354037</v>
      </c>
      <c r="R182" s="101">
        <v>0.00014795656818355566</v>
      </c>
      <c r="S182" s="101">
        <v>0.0006957437112176726</v>
      </c>
      <c r="T182" s="101">
        <v>5.8599325556185043E-05</v>
      </c>
      <c r="U182" s="101">
        <v>0.00014118673877048274</v>
      </c>
      <c r="V182" s="101">
        <v>5.484251006698542E-06</v>
      </c>
      <c r="W182" s="101">
        <v>4.338430001414987E-05</v>
      </c>
      <c r="X182" s="101">
        <v>67.5</v>
      </c>
    </row>
    <row r="183" spans="1:24" s="101" customFormat="1" ht="12.75" hidden="1">
      <c r="A183" s="101">
        <v>2009</v>
      </c>
      <c r="B183" s="101">
        <v>103.81999969482422</v>
      </c>
      <c r="C183" s="101">
        <v>108.41999816894531</v>
      </c>
      <c r="D183" s="101">
        <v>9.911160469055176</v>
      </c>
      <c r="E183" s="101">
        <v>10.421439170837402</v>
      </c>
      <c r="F183" s="101">
        <v>16.53133124343824</v>
      </c>
      <c r="G183" s="101" t="s">
        <v>57</v>
      </c>
      <c r="H183" s="101">
        <v>3.3469137018728787</v>
      </c>
      <c r="I183" s="101">
        <v>39.6669133966971</v>
      </c>
      <c r="J183" s="101" t="s">
        <v>60</v>
      </c>
      <c r="K183" s="101">
        <v>-0.07873108164509407</v>
      </c>
      <c r="L183" s="101">
        <v>0.0007561244249597212</v>
      </c>
      <c r="M183" s="101">
        <v>0.015091022198023985</v>
      </c>
      <c r="N183" s="101">
        <v>-9.922033048292926E-05</v>
      </c>
      <c r="O183" s="101">
        <v>-0.0037327519432444668</v>
      </c>
      <c r="P183" s="101">
        <v>8.654234804106271E-05</v>
      </c>
      <c r="Q183" s="101">
        <v>0.0001423301525469675</v>
      </c>
      <c r="R183" s="101">
        <v>-7.970145349153137E-06</v>
      </c>
      <c r="S183" s="101">
        <v>-9.571807498967203E-05</v>
      </c>
      <c r="T183" s="101">
        <v>6.159628842570577E-06</v>
      </c>
      <c r="U183" s="101">
        <v>-8.092671616509163E-06</v>
      </c>
      <c r="V183" s="101">
        <v>-6.309895087657228E-07</v>
      </c>
      <c r="W183" s="101">
        <v>-7.392685738678486E-06</v>
      </c>
      <c r="X183" s="101">
        <v>67.5</v>
      </c>
    </row>
    <row r="184" spans="1:24" s="101" customFormat="1" ht="12.75" hidden="1">
      <c r="A184" s="101">
        <v>2012</v>
      </c>
      <c r="B184" s="101">
        <v>155.5800018310547</v>
      </c>
      <c r="C184" s="101">
        <v>131.67999267578125</v>
      </c>
      <c r="D184" s="101">
        <v>8.861443519592285</v>
      </c>
      <c r="E184" s="101">
        <v>9.729039192199707</v>
      </c>
      <c r="F184" s="101">
        <v>25.945122975527692</v>
      </c>
      <c r="G184" s="101" t="s">
        <v>58</v>
      </c>
      <c r="H184" s="101">
        <v>-18.29846310912926</v>
      </c>
      <c r="I184" s="101">
        <v>69.78153872192543</v>
      </c>
      <c r="J184" s="101" t="s">
        <v>61</v>
      </c>
      <c r="K184" s="101">
        <v>-1.3180211686057999</v>
      </c>
      <c r="L184" s="101">
        <v>0.13886748196049667</v>
      </c>
      <c r="M184" s="101">
        <v>-0.3122154598968804</v>
      </c>
      <c r="N184" s="101">
        <v>-0.009608441984335307</v>
      </c>
      <c r="O184" s="101">
        <v>-0.05289713975913312</v>
      </c>
      <c r="P184" s="101">
        <v>0.003982639115991084</v>
      </c>
      <c r="Q184" s="101">
        <v>-0.006453277654275989</v>
      </c>
      <c r="R184" s="101">
        <v>-0.00014774174376853863</v>
      </c>
      <c r="S184" s="101">
        <v>-0.0006891279720191394</v>
      </c>
      <c r="T184" s="101">
        <v>5.8274693720014814E-05</v>
      </c>
      <c r="U184" s="101">
        <v>-0.00014095461635133444</v>
      </c>
      <c r="V184" s="101">
        <v>-5.447830884333834E-06</v>
      </c>
      <c r="W184" s="101">
        <v>-4.274980333623658E-05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2011</v>
      </c>
      <c r="B186" s="101">
        <v>141.76</v>
      </c>
      <c r="C186" s="101">
        <v>141.76</v>
      </c>
      <c r="D186" s="101">
        <v>9.196279970090748</v>
      </c>
      <c r="E186" s="101">
        <v>9.326235711024774</v>
      </c>
      <c r="F186" s="101">
        <v>28.511902912044622</v>
      </c>
      <c r="G186" s="101" t="s">
        <v>59</v>
      </c>
      <c r="H186" s="101">
        <v>-0.40984681664684786</v>
      </c>
      <c r="I186" s="101">
        <v>73.85015318335314</v>
      </c>
      <c r="J186" s="101" t="s">
        <v>73</v>
      </c>
      <c r="K186" s="101">
        <v>0.1895201640006364</v>
      </c>
      <c r="M186" s="101" t="s">
        <v>68</v>
      </c>
      <c r="N186" s="101">
        <v>0.09973771937256083</v>
      </c>
      <c r="X186" s="101">
        <v>67.5</v>
      </c>
    </row>
    <row r="187" spans="1:24" s="101" customFormat="1" ht="12.75" hidden="1">
      <c r="A187" s="101">
        <v>2010</v>
      </c>
      <c r="B187" s="101">
        <v>129.39999389648438</v>
      </c>
      <c r="C187" s="101">
        <v>121.4000015258789</v>
      </c>
      <c r="D187" s="101">
        <v>9.176344871520996</v>
      </c>
      <c r="E187" s="101">
        <v>9.808382987976074</v>
      </c>
      <c r="F187" s="101">
        <v>26.446582366863446</v>
      </c>
      <c r="G187" s="101" t="s">
        <v>56</v>
      </c>
      <c r="H187" s="101">
        <v>6.713857663683314</v>
      </c>
      <c r="I187" s="101">
        <v>68.61385156016769</v>
      </c>
      <c r="J187" s="101" t="s">
        <v>62</v>
      </c>
      <c r="K187" s="101">
        <v>0.4186872895280171</v>
      </c>
      <c r="L187" s="101">
        <v>0.06368059143585107</v>
      </c>
      <c r="M187" s="101">
        <v>0.09911856864459118</v>
      </c>
      <c r="N187" s="101">
        <v>0.007145867323616816</v>
      </c>
      <c r="O187" s="101">
        <v>0.01681532712443445</v>
      </c>
      <c r="P187" s="101">
        <v>0.0018268478480152968</v>
      </c>
      <c r="Q187" s="101">
        <v>0.0020468223968293517</v>
      </c>
      <c r="R187" s="101">
        <v>0.0001100154570772065</v>
      </c>
      <c r="S187" s="101">
        <v>0.00022062402700345768</v>
      </c>
      <c r="T187" s="101">
        <v>2.6886509848215302E-05</v>
      </c>
      <c r="U187" s="101">
        <v>4.47690786602327E-05</v>
      </c>
      <c r="V187" s="101">
        <v>4.081895657821939E-06</v>
      </c>
      <c r="W187" s="101">
        <v>1.3757733638636712E-05</v>
      </c>
      <c r="X187" s="101">
        <v>67.5</v>
      </c>
    </row>
    <row r="188" spans="1:24" s="101" customFormat="1" ht="12.75" hidden="1">
      <c r="A188" s="101">
        <v>2009</v>
      </c>
      <c r="B188" s="101">
        <v>123.05999755859375</v>
      </c>
      <c r="C188" s="101">
        <v>127.36000061035156</v>
      </c>
      <c r="D188" s="101">
        <v>9.622344017028809</v>
      </c>
      <c r="E188" s="101">
        <v>10.653526306152344</v>
      </c>
      <c r="F188" s="101">
        <v>22.338982409288715</v>
      </c>
      <c r="G188" s="101" t="s">
        <v>57</v>
      </c>
      <c r="H188" s="101">
        <v>-0.30407866118743243</v>
      </c>
      <c r="I188" s="101">
        <v>55.25591889740632</v>
      </c>
      <c r="J188" s="101" t="s">
        <v>60</v>
      </c>
      <c r="K188" s="101">
        <v>-0.005696744886335553</v>
      </c>
      <c r="L188" s="101">
        <v>-0.0003462641628274882</v>
      </c>
      <c r="M188" s="101">
        <v>0.0002221104242837794</v>
      </c>
      <c r="N188" s="101">
        <v>-7.380630530986794E-05</v>
      </c>
      <c r="O188" s="101">
        <v>-0.0004101084672154115</v>
      </c>
      <c r="P188" s="101">
        <v>-3.961498027428273E-05</v>
      </c>
      <c r="Q188" s="101">
        <v>-4.912815876707891E-05</v>
      </c>
      <c r="R188" s="101">
        <v>-5.934169937502374E-06</v>
      </c>
      <c r="S188" s="101">
        <v>-2.0261094966882443E-05</v>
      </c>
      <c r="T188" s="101">
        <v>-2.822635789642997E-06</v>
      </c>
      <c r="U188" s="101">
        <v>-4.6190037191197575E-06</v>
      </c>
      <c r="V188" s="101">
        <v>-4.6890084257081826E-07</v>
      </c>
      <c r="W188" s="101">
        <v>-1.7185365613201711E-06</v>
      </c>
      <c r="X188" s="101">
        <v>67.5</v>
      </c>
    </row>
    <row r="189" spans="1:24" s="101" customFormat="1" ht="12.75" hidden="1">
      <c r="A189" s="101">
        <v>2012</v>
      </c>
      <c r="B189" s="101">
        <v>148.6999969482422</v>
      </c>
      <c r="C189" s="101">
        <v>139.8000030517578</v>
      </c>
      <c r="D189" s="101">
        <v>8.863851547241211</v>
      </c>
      <c r="E189" s="101">
        <v>9.339735984802246</v>
      </c>
      <c r="F189" s="101">
        <v>28.655701759028467</v>
      </c>
      <c r="G189" s="101" t="s">
        <v>58</v>
      </c>
      <c r="H189" s="101">
        <v>-4.171314171295279</v>
      </c>
      <c r="I189" s="101">
        <v>77.02868277694691</v>
      </c>
      <c r="J189" s="101" t="s">
        <v>61</v>
      </c>
      <c r="K189" s="101">
        <v>-0.418648532196182</v>
      </c>
      <c r="L189" s="101">
        <v>-0.06367965002062535</v>
      </c>
      <c r="M189" s="101">
        <v>-0.09911831978555709</v>
      </c>
      <c r="N189" s="101">
        <v>-0.007145486158130254</v>
      </c>
      <c r="O189" s="101">
        <v>-0.016810325319483236</v>
      </c>
      <c r="P189" s="101">
        <v>-0.0018264182744201804</v>
      </c>
      <c r="Q189" s="101">
        <v>-0.0020462327209236023</v>
      </c>
      <c r="R189" s="101">
        <v>-0.00010985529765586869</v>
      </c>
      <c r="S189" s="101">
        <v>-0.00021969171427699632</v>
      </c>
      <c r="T189" s="101">
        <v>-2.673793445682005E-05</v>
      </c>
      <c r="U189" s="101">
        <v>-4.4530160663631795E-05</v>
      </c>
      <c r="V189" s="101">
        <v>-4.054874123962664E-06</v>
      </c>
      <c r="W189" s="101">
        <v>-1.3649976811668289E-05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14.369726242338116</v>
      </c>
      <c r="G190" s="102"/>
      <c r="H190" s="102"/>
      <c r="I190" s="115"/>
      <c r="J190" s="115" t="s">
        <v>159</v>
      </c>
      <c r="K190" s="102">
        <f>AVERAGE(K188,K183,K178,K173,K168,K163)</f>
        <v>-0.36710584840393273</v>
      </c>
      <c r="L190" s="102">
        <f>AVERAGE(L188,L183,L178,L173,L168,L163)</f>
        <v>-0.0014236657073099415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28.908284905430637</v>
      </c>
      <c r="G191" s="102"/>
      <c r="H191" s="102"/>
      <c r="I191" s="115"/>
      <c r="J191" s="115" t="s">
        <v>160</v>
      </c>
      <c r="K191" s="102">
        <f>AVERAGE(K189,K184,K179,K174,K169,K164)</f>
        <v>-0.9791342160996649</v>
      </c>
      <c r="L191" s="102">
        <f>AVERAGE(L189,L184,L179,L174,L169,L164)</f>
        <v>-0.261738081116787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0.22944115525245795</v>
      </c>
      <c r="L192" s="102">
        <f>ABS(L190/$H$33)</f>
        <v>0.0039546269647498375</v>
      </c>
      <c r="M192" s="115" t="s">
        <v>111</v>
      </c>
      <c r="N192" s="102">
        <f>K192+L192+L193+K193</f>
        <v>0.9533083420627365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0.5563262591475369</v>
      </c>
      <c r="L193" s="102">
        <f>ABS(L191/$H$34)</f>
        <v>0.16358630069799185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2011</v>
      </c>
      <c r="B196" s="101">
        <v>162</v>
      </c>
      <c r="C196" s="101">
        <v>159.5</v>
      </c>
      <c r="D196" s="101">
        <v>9.222336511614218</v>
      </c>
      <c r="E196" s="101">
        <v>9.50781752086915</v>
      </c>
      <c r="F196" s="101">
        <v>31.482767909628688</v>
      </c>
      <c r="G196" s="101" t="s">
        <v>59</v>
      </c>
      <c r="H196" s="101">
        <v>-13.116156977102463</v>
      </c>
      <c r="I196" s="101">
        <v>81.38384302289754</v>
      </c>
      <c r="J196" s="101" t="s">
        <v>73</v>
      </c>
      <c r="K196" s="101">
        <v>1.1975561448480208</v>
      </c>
      <c r="M196" s="101" t="s">
        <v>68</v>
      </c>
      <c r="N196" s="101">
        <v>0.8744949592494595</v>
      </c>
      <c r="X196" s="101">
        <v>67.5</v>
      </c>
    </row>
    <row r="197" spans="1:24" s="101" customFormat="1" ht="12.75" hidden="1">
      <c r="A197" s="101">
        <v>2009</v>
      </c>
      <c r="B197" s="101">
        <v>115.22000122070312</v>
      </c>
      <c r="C197" s="101">
        <v>117.12000274658203</v>
      </c>
      <c r="D197" s="101">
        <v>10.02817440032959</v>
      </c>
      <c r="E197" s="101">
        <v>10.60438346862793</v>
      </c>
      <c r="F197" s="101">
        <v>28.632411375859007</v>
      </c>
      <c r="G197" s="101" t="s">
        <v>56</v>
      </c>
      <c r="H197" s="101">
        <v>20.214324194387103</v>
      </c>
      <c r="I197" s="101">
        <v>67.93432541509023</v>
      </c>
      <c r="J197" s="101" t="s">
        <v>62</v>
      </c>
      <c r="K197" s="101">
        <v>0.7531998635202982</v>
      </c>
      <c r="L197" s="101">
        <v>0.7718907502123908</v>
      </c>
      <c r="M197" s="101">
        <v>0.17831022999151871</v>
      </c>
      <c r="N197" s="101">
        <v>0.0348818921196958</v>
      </c>
      <c r="O197" s="101">
        <v>0.03024990197684311</v>
      </c>
      <c r="P197" s="101">
        <v>0.022143200554277542</v>
      </c>
      <c r="Q197" s="101">
        <v>0.003682145346083009</v>
      </c>
      <c r="R197" s="101">
        <v>0.000536982655783515</v>
      </c>
      <c r="S197" s="101">
        <v>0.00039691491770074537</v>
      </c>
      <c r="T197" s="101">
        <v>0.0003258491884597008</v>
      </c>
      <c r="U197" s="101">
        <v>8.053522234109339E-05</v>
      </c>
      <c r="V197" s="101">
        <v>1.9928180724285905E-05</v>
      </c>
      <c r="W197" s="101">
        <v>2.4754415795591792E-05</v>
      </c>
      <c r="X197" s="101">
        <v>67.5</v>
      </c>
    </row>
    <row r="198" spans="1:24" s="101" customFormat="1" ht="12.75" hidden="1">
      <c r="A198" s="101">
        <v>2012</v>
      </c>
      <c r="B198" s="101">
        <v>132.13999938964844</v>
      </c>
      <c r="C198" s="101">
        <v>116.44000244140625</v>
      </c>
      <c r="D198" s="101">
        <v>8.792964935302734</v>
      </c>
      <c r="E198" s="101">
        <v>10.010824203491211</v>
      </c>
      <c r="F198" s="101">
        <v>23.0746373960804</v>
      </c>
      <c r="G198" s="101" t="s">
        <v>57</v>
      </c>
      <c r="H198" s="101">
        <v>-2.1570541171150097</v>
      </c>
      <c r="I198" s="101">
        <v>62.48294527253343</v>
      </c>
      <c r="J198" s="101" t="s">
        <v>60</v>
      </c>
      <c r="K198" s="101">
        <v>-0.4239348822503595</v>
      </c>
      <c r="L198" s="101">
        <v>-0.004199312424018279</v>
      </c>
      <c r="M198" s="101">
        <v>0.09867918407322172</v>
      </c>
      <c r="N198" s="101">
        <v>-0.00036052792731926036</v>
      </c>
      <c r="O198" s="101">
        <v>-0.017294452615967675</v>
      </c>
      <c r="P198" s="101">
        <v>-0.000480410159887934</v>
      </c>
      <c r="Q198" s="101">
        <v>0.0019565299422995034</v>
      </c>
      <c r="R198" s="101">
        <v>-2.900970686507819E-05</v>
      </c>
      <c r="S198" s="101">
        <v>-0.00024837978281732573</v>
      </c>
      <c r="T198" s="101">
        <v>-3.421100513300625E-05</v>
      </c>
      <c r="U198" s="101">
        <v>3.725933539880996E-05</v>
      </c>
      <c r="V198" s="101">
        <v>-2.2947851222188154E-06</v>
      </c>
      <c r="W198" s="101">
        <v>-1.6125136366225385E-05</v>
      </c>
      <c r="X198" s="101">
        <v>67.5</v>
      </c>
    </row>
    <row r="199" spans="1:24" s="101" customFormat="1" ht="12.75" hidden="1">
      <c r="A199" s="101">
        <v>2010</v>
      </c>
      <c r="B199" s="101">
        <v>110.05999755859375</v>
      </c>
      <c r="C199" s="101">
        <v>129.9600067138672</v>
      </c>
      <c r="D199" s="101">
        <v>9.666226387023926</v>
      </c>
      <c r="E199" s="101">
        <v>9.917683601379395</v>
      </c>
      <c r="F199" s="101">
        <v>18.91348887229697</v>
      </c>
      <c r="G199" s="101" t="s">
        <v>58</v>
      </c>
      <c r="H199" s="101">
        <v>3.985074948846119</v>
      </c>
      <c r="I199" s="101">
        <v>46.54507250743987</v>
      </c>
      <c r="J199" s="101" t="s">
        <v>61</v>
      </c>
      <c r="K199" s="101">
        <v>-0.6225666631119673</v>
      </c>
      <c r="L199" s="101">
        <v>-0.7718793273813033</v>
      </c>
      <c r="M199" s="101">
        <v>-0.14851584679848656</v>
      </c>
      <c r="N199" s="101">
        <v>-0.03488002892005279</v>
      </c>
      <c r="O199" s="101">
        <v>-0.024818510799857946</v>
      </c>
      <c r="P199" s="101">
        <v>-0.022137988546054352</v>
      </c>
      <c r="Q199" s="101">
        <v>-0.003119324435605611</v>
      </c>
      <c r="R199" s="101">
        <v>-0.0005361984795949344</v>
      </c>
      <c r="S199" s="101">
        <v>-0.0003095947922381893</v>
      </c>
      <c r="T199" s="101">
        <v>-0.00032404830002275134</v>
      </c>
      <c r="U199" s="101">
        <v>-7.139792688284678E-05</v>
      </c>
      <c r="V199" s="101">
        <v>-1.9795614368406036E-05</v>
      </c>
      <c r="W199" s="101">
        <v>-1.8781934899037423E-05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2011</v>
      </c>
      <c r="B201" s="101">
        <v>152.98</v>
      </c>
      <c r="C201" s="101">
        <v>150.58</v>
      </c>
      <c r="D201" s="101">
        <v>9.330101490597091</v>
      </c>
      <c r="E201" s="101">
        <v>9.436378150371166</v>
      </c>
      <c r="F201" s="101">
        <v>24.48888494754904</v>
      </c>
      <c r="G201" s="101" t="s">
        <v>59</v>
      </c>
      <c r="H201" s="101">
        <v>-22.930398798395657</v>
      </c>
      <c r="I201" s="101">
        <v>62.54960120160433</v>
      </c>
      <c r="J201" s="101" t="s">
        <v>73</v>
      </c>
      <c r="K201" s="101">
        <v>2.195827757348318</v>
      </c>
      <c r="M201" s="101" t="s">
        <v>68</v>
      </c>
      <c r="N201" s="101">
        <v>1.8744825024676048</v>
      </c>
      <c r="X201" s="101">
        <v>67.5</v>
      </c>
    </row>
    <row r="202" spans="1:24" s="101" customFormat="1" ht="12.75" hidden="1">
      <c r="A202" s="101">
        <v>2009</v>
      </c>
      <c r="B202" s="101">
        <v>100.62000274658203</v>
      </c>
      <c r="C202" s="101">
        <v>105.91999816894531</v>
      </c>
      <c r="D202" s="101">
        <v>10.2000150680542</v>
      </c>
      <c r="E202" s="101">
        <v>10.640371322631836</v>
      </c>
      <c r="F202" s="101">
        <v>23.927107482362135</v>
      </c>
      <c r="G202" s="101" t="s">
        <v>56</v>
      </c>
      <c r="H202" s="101">
        <v>22.65967922368194</v>
      </c>
      <c r="I202" s="101">
        <v>55.77968197026397</v>
      </c>
      <c r="J202" s="101" t="s">
        <v>62</v>
      </c>
      <c r="K202" s="101">
        <v>0.6596193653990806</v>
      </c>
      <c r="L202" s="101">
        <v>1.316803885164489</v>
      </c>
      <c r="M202" s="101">
        <v>0.15615612431514167</v>
      </c>
      <c r="N202" s="101">
        <v>0.015271278136491522</v>
      </c>
      <c r="O202" s="101">
        <v>0.026491350201766222</v>
      </c>
      <c r="P202" s="101">
        <v>0.03777500002104174</v>
      </c>
      <c r="Q202" s="101">
        <v>0.0032246182777749214</v>
      </c>
      <c r="R202" s="101">
        <v>0.00023513837359159895</v>
      </c>
      <c r="S202" s="101">
        <v>0.00034761585172243586</v>
      </c>
      <c r="T202" s="101">
        <v>0.0005558629618277702</v>
      </c>
      <c r="U202" s="101">
        <v>7.053642072190861E-05</v>
      </c>
      <c r="V202" s="101">
        <v>8.730906320039913E-06</v>
      </c>
      <c r="W202" s="101">
        <v>2.168566230508007E-05</v>
      </c>
      <c r="X202" s="101">
        <v>67.5</v>
      </c>
    </row>
    <row r="203" spans="1:24" s="101" customFormat="1" ht="12.75" hidden="1">
      <c r="A203" s="101">
        <v>2012</v>
      </c>
      <c r="B203" s="101">
        <v>132.5800018310547</v>
      </c>
      <c r="C203" s="101">
        <v>118.58000183105469</v>
      </c>
      <c r="D203" s="101">
        <v>8.932193756103516</v>
      </c>
      <c r="E203" s="101">
        <v>9.884974479675293</v>
      </c>
      <c r="F203" s="101">
        <v>21.11832744983023</v>
      </c>
      <c r="G203" s="101" t="s">
        <v>57</v>
      </c>
      <c r="H203" s="101">
        <v>-8.784802803889733</v>
      </c>
      <c r="I203" s="101">
        <v>56.29519902716495</v>
      </c>
      <c r="J203" s="101" t="s">
        <v>60</v>
      </c>
      <c r="K203" s="101">
        <v>-0.545515453741869</v>
      </c>
      <c r="L203" s="101">
        <v>-0.007164475176953308</v>
      </c>
      <c r="M203" s="101">
        <v>0.12813706618276585</v>
      </c>
      <c r="N203" s="101">
        <v>-0.00015762742161333553</v>
      </c>
      <c r="O203" s="101">
        <v>-0.022067868166661165</v>
      </c>
      <c r="P203" s="101">
        <v>-0.0008196386111723621</v>
      </c>
      <c r="Q203" s="101">
        <v>0.0025967312248457346</v>
      </c>
      <c r="R203" s="101">
        <v>-1.2716958998345944E-05</v>
      </c>
      <c r="S203" s="101">
        <v>-0.00030187660388992816</v>
      </c>
      <c r="T203" s="101">
        <v>-5.836550907693663E-05</v>
      </c>
      <c r="U203" s="101">
        <v>5.3324915414592835E-05</v>
      </c>
      <c r="V203" s="101">
        <v>-1.0109049503635396E-06</v>
      </c>
      <c r="W203" s="101">
        <v>-1.9179000388907043E-05</v>
      </c>
      <c r="X203" s="101">
        <v>67.5</v>
      </c>
    </row>
    <row r="204" spans="1:24" s="101" customFormat="1" ht="12.75" hidden="1">
      <c r="A204" s="101">
        <v>2010</v>
      </c>
      <c r="B204" s="101">
        <v>92.77999877929688</v>
      </c>
      <c r="C204" s="101">
        <v>100.9800033569336</v>
      </c>
      <c r="D204" s="101">
        <v>9.841593742370605</v>
      </c>
      <c r="E204" s="101">
        <v>10.322931289672852</v>
      </c>
      <c r="F204" s="101">
        <v>15.833496682377394</v>
      </c>
      <c r="G204" s="101" t="s">
        <v>58</v>
      </c>
      <c r="H204" s="101">
        <v>12.963254915255163</v>
      </c>
      <c r="I204" s="101">
        <v>38.24325369455204</v>
      </c>
      <c r="J204" s="101" t="s">
        <v>61</v>
      </c>
      <c r="K204" s="101">
        <v>-0.37082421298816043</v>
      </c>
      <c r="L204" s="101">
        <v>-1.3167843947585844</v>
      </c>
      <c r="M204" s="101">
        <v>-0.08925036375947978</v>
      </c>
      <c r="N204" s="101">
        <v>-0.015270464613692653</v>
      </c>
      <c r="O204" s="101">
        <v>-0.014656085087480973</v>
      </c>
      <c r="P204" s="101">
        <v>-0.03776610675111718</v>
      </c>
      <c r="Q204" s="101">
        <v>-0.0019118446545865774</v>
      </c>
      <c r="R204" s="101">
        <v>-0.00023479423691636205</v>
      </c>
      <c r="S204" s="101">
        <v>-0.00017235804707816212</v>
      </c>
      <c r="T204" s="101">
        <v>-0.0005527902854447888</v>
      </c>
      <c r="U204" s="101">
        <v>-4.617185337718877E-05</v>
      </c>
      <c r="V204" s="101">
        <v>-8.672185211966092E-06</v>
      </c>
      <c r="W204" s="101">
        <v>-1.012096308126228E-05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2011</v>
      </c>
      <c r="B206" s="101">
        <v>138.9</v>
      </c>
      <c r="C206" s="101">
        <v>148.1</v>
      </c>
      <c r="D206" s="101">
        <v>9.328043866136953</v>
      </c>
      <c r="E206" s="101">
        <v>9.474934547243823</v>
      </c>
      <c r="F206" s="101">
        <v>25.212948752603836</v>
      </c>
      <c r="G206" s="101" t="s">
        <v>59</v>
      </c>
      <c r="H206" s="101">
        <v>-7.02484399051454</v>
      </c>
      <c r="I206" s="101">
        <v>64.37515600948547</v>
      </c>
      <c r="J206" s="101" t="s">
        <v>73</v>
      </c>
      <c r="K206" s="101">
        <v>0.7608534189964163</v>
      </c>
      <c r="M206" s="101" t="s">
        <v>68</v>
      </c>
      <c r="N206" s="101">
        <v>0.6135810880459877</v>
      </c>
      <c r="X206" s="101">
        <v>67.5</v>
      </c>
    </row>
    <row r="207" spans="1:24" s="101" customFormat="1" ht="12.75" hidden="1">
      <c r="A207" s="101">
        <v>2009</v>
      </c>
      <c r="B207" s="101">
        <v>110.13999938964844</v>
      </c>
      <c r="C207" s="101">
        <v>111.63999938964844</v>
      </c>
      <c r="D207" s="101">
        <v>9.891315460205078</v>
      </c>
      <c r="E207" s="101">
        <v>10.349858283996582</v>
      </c>
      <c r="F207" s="101">
        <v>25.050829996963913</v>
      </c>
      <c r="G207" s="101" t="s">
        <v>56</v>
      </c>
      <c r="H207" s="101">
        <v>17.60604710094971</v>
      </c>
      <c r="I207" s="101">
        <v>60.24604649059815</v>
      </c>
      <c r="J207" s="101" t="s">
        <v>62</v>
      </c>
      <c r="K207" s="101">
        <v>0.4821678243982368</v>
      </c>
      <c r="L207" s="101">
        <v>0.7165022879463118</v>
      </c>
      <c r="M207" s="101">
        <v>0.11414676211549823</v>
      </c>
      <c r="N207" s="101">
        <v>0.03404594577026352</v>
      </c>
      <c r="O207" s="101">
        <v>0.019364946075687724</v>
      </c>
      <c r="P207" s="101">
        <v>0.0205542777828703</v>
      </c>
      <c r="Q207" s="101">
        <v>0.0023571701460825155</v>
      </c>
      <c r="R207" s="101">
        <v>0.0005241152912666829</v>
      </c>
      <c r="S207" s="101">
        <v>0.0002541033193883829</v>
      </c>
      <c r="T207" s="101">
        <v>0.00030245517516530026</v>
      </c>
      <c r="U207" s="101">
        <v>5.155039470903621E-05</v>
      </c>
      <c r="V207" s="101">
        <v>1.9455294562311547E-05</v>
      </c>
      <c r="W207" s="101">
        <v>1.584729894340791E-05</v>
      </c>
      <c r="X207" s="101">
        <v>67.5</v>
      </c>
    </row>
    <row r="208" spans="1:24" s="101" customFormat="1" ht="12.75" hidden="1">
      <c r="A208" s="101">
        <v>2012</v>
      </c>
      <c r="B208" s="101">
        <v>133.8800048828125</v>
      </c>
      <c r="C208" s="101">
        <v>120.68000030517578</v>
      </c>
      <c r="D208" s="101">
        <v>8.90220832824707</v>
      </c>
      <c r="E208" s="101">
        <v>10.059160232543945</v>
      </c>
      <c r="F208" s="101">
        <v>22.222330974169196</v>
      </c>
      <c r="G208" s="101" t="s">
        <v>57</v>
      </c>
      <c r="H208" s="101">
        <v>-6.939082015766644</v>
      </c>
      <c r="I208" s="101">
        <v>59.44092286704586</v>
      </c>
      <c r="J208" s="101" t="s">
        <v>60</v>
      </c>
      <c r="K208" s="101">
        <v>-0.005173895849113403</v>
      </c>
      <c r="L208" s="101">
        <v>-0.0038979290991382858</v>
      </c>
      <c r="M208" s="101">
        <v>-7.253271186181909E-05</v>
      </c>
      <c r="N208" s="101">
        <v>-0.000351757960662785</v>
      </c>
      <c r="O208" s="101">
        <v>-0.0004164572868493515</v>
      </c>
      <c r="P208" s="101">
        <v>-0.0004460006394510811</v>
      </c>
      <c r="Q208" s="101">
        <v>-6.335718682991831E-05</v>
      </c>
      <c r="R208" s="101">
        <v>-2.829742018868737E-05</v>
      </c>
      <c r="S208" s="101">
        <v>-2.2614863531525688E-05</v>
      </c>
      <c r="T208" s="101">
        <v>-3.1764569576098955E-05</v>
      </c>
      <c r="U208" s="101">
        <v>-5.454903561425393E-06</v>
      </c>
      <c r="V208" s="101">
        <v>-2.2345695620624933E-06</v>
      </c>
      <c r="W208" s="101">
        <v>-1.9388339318398386E-06</v>
      </c>
      <c r="X208" s="101">
        <v>67.5</v>
      </c>
    </row>
    <row r="209" spans="1:24" s="101" customFormat="1" ht="12.75" hidden="1">
      <c r="A209" s="101">
        <v>2010</v>
      </c>
      <c r="B209" s="101">
        <v>112.95999908447266</v>
      </c>
      <c r="C209" s="101">
        <v>120.66000366210938</v>
      </c>
      <c r="D209" s="101">
        <v>9.574228286743164</v>
      </c>
      <c r="E209" s="101">
        <v>9.969858169555664</v>
      </c>
      <c r="F209" s="101">
        <v>20.334927155068527</v>
      </c>
      <c r="G209" s="101" t="s">
        <v>58</v>
      </c>
      <c r="H209" s="101">
        <v>5.070176720965598</v>
      </c>
      <c r="I209" s="101">
        <v>50.530175805438255</v>
      </c>
      <c r="J209" s="101" t="s">
        <v>61</v>
      </c>
      <c r="K209" s="101">
        <v>-0.48214006438655505</v>
      </c>
      <c r="L209" s="101">
        <v>-0.7164916850745984</v>
      </c>
      <c r="M209" s="101">
        <v>-0.11414673907062722</v>
      </c>
      <c r="N209" s="101">
        <v>-0.03404412856468549</v>
      </c>
      <c r="O209" s="101">
        <v>-0.019360467448967328</v>
      </c>
      <c r="P209" s="101">
        <v>-0.020549438401207095</v>
      </c>
      <c r="Q209" s="101">
        <v>-0.002356318519313479</v>
      </c>
      <c r="R209" s="101">
        <v>-0.0005233508331418082</v>
      </c>
      <c r="S209" s="101">
        <v>-0.0002530949720394402</v>
      </c>
      <c r="T209" s="101">
        <v>-0.0003007825545205666</v>
      </c>
      <c r="U209" s="101">
        <v>-5.126097172111524E-05</v>
      </c>
      <c r="V209" s="101">
        <v>-1.9326540957414315E-05</v>
      </c>
      <c r="W209" s="101">
        <v>-1.5728248687838195E-05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2011</v>
      </c>
      <c r="B211" s="101">
        <v>133.94</v>
      </c>
      <c r="C211" s="101">
        <v>140.14</v>
      </c>
      <c r="D211" s="101">
        <v>9.419649039343243</v>
      </c>
      <c r="E211" s="101">
        <v>9.696818890363845</v>
      </c>
      <c r="F211" s="101">
        <v>22.334823312747524</v>
      </c>
      <c r="G211" s="101" t="s">
        <v>59</v>
      </c>
      <c r="H211" s="101">
        <v>-9.979778349233925</v>
      </c>
      <c r="I211" s="101">
        <v>56.46022165076607</v>
      </c>
      <c r="J211" s="101" t="s">
        <v>73</v>
      </c>
      <c r="K211" s="101">
        <v>0.6352093691161279</v>
      </c>
      <c r="M211" s="101" t="s">
        <v>68</v>
      </c>
      <c r="N211" s="101">
        <v>0.5705460214459983</v>
      </c>
      <c r="X211" s="101">
        <v>67.5</v>
      </c>
    </row>
    <row r="212" spans="1:24" s="101" customFormat="1" ht="12.75" hidden="1">
      <c r="A212" s="101">
        <v>2009</v>
      </c>
      <c r="B212" s="101">
        <v>112.58000183105469</v>
      </c>
      <c r="C212" s="101">
        <v>110.9800033569336</v>
      </c>
      <c r="D212" s="101">
        <v>9.979330062866211</v>
      </c>
      <c r="E212" s="101">
        <v>10.462213516235352</v>
      </c>
      <c r="F212" s="101">
        <v>24.320959835554348</v>
      </c>
      <c r="G212" s="101" t="s">
        <v>56</v>
      </c>
      <c r="H212" s="101">
        <v>12.90081822841234</v>
      </c>
      <c r="I212" s="101">
        <v>57.98082005946703</v>
      </c>
      <c r="J212" s="101" t="s">
        <v>62</v>
      </c>
      <c r="K212" s="101">
        <v>0.25089929523656995</v>
      </c>
      <c r="L212" s="101">
        <v>0.7537639146089989</v>
      </c>
      <c r="M212" s="101">
        <v>0.059397082897837905</v>
      </c>
      <c r="N212" s="101">
        <v>0.000367120628554781</v>
      </c>
      <c r="O212" s="101">
        <v>0.010076763422922713</v>
      </c>
      <c r="P212" s="101">
        <v>0.02162314574206472</v>
      </c>
      <c r="Q212" s="101">
        <v>0.0012265507777763664</v>
      </c>
      <c r="R212" s="101">
        <v>5.7007219790237225E-06</v>
      </c>
      <c r="S212" s="101">
        <v>0.00013224229330521608</v>
      </c>
      <c r="T212" s="101">
        <v>0.0003181781741569235</v>
      </c>
      <c r="U212" s="101">
        <v>2.681870593097088E-05</v>
      </c>
      <c r="V212" s="101">
        <v>2.1727702276153272E-07</v>
      </c>
      <c r="W212" s="101">
        <v>8.250578834639988E-06</v>
      </c>
      <c r="X212" s="101">
        <v>67.5</v>
      </c>
    </row>
    <row r="213" spans="1:24" s="101" customFormat="1" ht="12.75" hidden="1">
      <c r="A213" s="101">
        <v>2012</v>
      </c>
      <c r="B213" s="101">
        <v>140.39999389648438</v>
      </c>
      <c r="C213" s="101">
        <v>126.80000305175781</v>
      </c>
      <c r="D213" s="101">
        <v>8.676834106445312</v>
      </c>
      <c r="E213" s="101">
        <v>10.238463401794434</v>
      </c>
      <c r="F213" s="101">
        <v>23.188548889578506</v>
      </c>
      <c r="G213" s="101" t="s">
        <v>57</v>
      </c>
      <c r="H213" s="101">
        <v>-9.246116692616226</v>
      </c>
      <c r="I213" s="101">
        <v>63.653877203868156</v>
      </c>
      <c r="J213" s="101" t="s">
        <v>60</v>
      </c>
      <c r="K213" s="101">
        <v>-0.029187492080843976</v>
      </c>
      <c r="L213" s="101">
        <v>-0.004101109252770086</v>
      </c>
      <c r="M213" s="101">
        <v>0.0062386588909564885</v>
      </c>
      <c r="N213" s="101">
        <v>-3.5032829928119574E-06</v>
      </c>
      <c r="O213" s="101">
        <v>-0.0012799094127160912</v>
      </c>
      <c r="P213" s="101">
        <v>-0.00046922076251817735</v>
      </c>
      <c r="Q213" s="101">
        <v>9.676542408188472E-05</v>
      </c>
      <c r="R213" s="101">
        <v>-3.034771076511665E-07</v>
      </c>
      <c r="S213" s="101">
        <v>-2.5627368065965253E-05</v>
      </c>
      <c r="T213" s="101">
        <v>-3.341525382183014E-05</v>
      </c>
      <c r="U213" s="101">
        <v>6.090493950148732E-09</v>
      </c>
      <c r="V213" s="101">
        <v>-2.5750339676696575E-08</v>
      </c>
      <c r="W213" s="101">
        <v>-1.8719443929299743E-06</v>
      </c>
      <c r="X213" s="101">
        <v>67.5</v>
      </c>
    </row>
    <row r="214" spans="1:24" s="101" customFormat="1" ht="12.75" hidden="1">
      <c r="A214" s="101">
        <v>2010</v>
      </c>
      <c r="B214" s="101">
        <v>119.04000091552734</v>
      </c>
      <c r="C214" s="101">
        <v>111.54000091552734</v>
      </c>
      <c r="D214" s="101">
        <v>9.338418006896973</v>
      </c>
      <c r="E214" s="101">
        <v>9.8359375</v>
      </c>
      <c r="F214" s="101">
        <v>22.74419787897513</v>
      </c>
      <c r="G214" s="101" t="s">
        <v>58</v>
      </c>
      <c r="H214" s="101">
        <v>6.418915285800139</v>
      </c>
      <c r="I214" s="101">
        <v>57.95891620132748</v>
      </c>
      <c r="J214" s="101" t="s">
        <v>61</v>
      </c>
      <c r="K214" s="101">
        <v>-0.24919579983667092</v>
      </c>
      <c r="L214" s="101">
        <v>-0.7537527577857206</v>
      </c>
      <c r="M214" s="101">
        <v>-0.05906854147526345</v>
      </c>
      <c r="N214" s="101">
        <v>-0.0003671039129711501</v>
      </c>
      <c r="O214" s="101">
        <v>-0.009995148471973482</v>
      </c>
      <c r="P214" s="101">
        <v>-0.021618054113601282</v>
      </c>
      <c r="Q214" s="101">
        <v>-0.001222727796022509</v>
      </c>
      <c r="R214" s="101">
        <v>-5.692638467991431E-06</v>
      </c>
      <c r="S214" s="101">
        <v>-0.00012973535425871523</v>
      </c>
      <c r="T214" s="101">
        <v>-0.00031641866462308476</v>
      </c>
      <c r="U214" s="101">
        <v>-2.6818705239399163E-05</v>
      </c>
      <c r="V214" s="101">
        <v>-2.1574574069179292E-07</v>
      </c>
      <c r="W214" s="101">
        <v>-8.035413822348378E-06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2011</v>
      </c>
      <c r="B216" s="101">
        <v>132.48</v>
      </c>
      <c r="C216" s="101">
        <v>150.78</v>
      </c>
      <c r="D216" s="101">
        <v>9.192227784539666</v>
      </c>
      <c r="E216" s="101">
        <v>9.485176202717227</v>
      </c>
      <c r="F216" s="101">
        <v>21.658768563656736</v>
      </c>
      <c r="G216" s="101" t="s">
        <v>59</v>
      </c>
      <c r="H216" s="101">
        <v>-8.877639636722364</v>
      </c>
      <c r="I216" s="101">
        <v>56.10236036327762</v>
      </c>
      <c r="J216" s="101" t="s">
        <v>73</v>
      </c>
      <c r="K216" s="101">
        <v>1.7081076760086786</v>
      </c>
      <c r="M216" s="101" t="s">
        <v>68</v>
      </c>
      <c r="N216" s="101">
        <v>1.400954869766156</v>
      </c>
      <c r="X216" s="101">
        <v>67.5</v>
      </c>
    </row>
    <row r="217" spans="1:24" s="101" customFormat="1" ht="12.75" hidden="1">
      <c r="A217" s="101">
        <v>2009</v>
      </c>
      <c r="B217" s="101">
        <v>103.81999969482422</v>
      </c>
      <c r="C217" s="101">
        <v>108.41999816894531</v>
      </c>
      <c r="D217" s="101">
        <v>9.911160469055176</v>
      </c>
      <c r="E217" s="101">
        <v>10.421439170837402</v>
      </c>
      <c r="F217" s="101">
        <v>24.349963191173142</v>
      </c>
      <c r="G217" s="101" t="s">
        <v>56</v>
      </c>
      <c r="H217" s="101">
        <v>22.10771353005086</v>
      </c>
      <c r="I217" s="101">
        <v>58.42771322487508</v>
      </c>
      <c r="J217" s="101" t="s">
        <v>62</v>
      </c>
      <c r="K217" s="101">
        <v>0.6820043722031881</v>
      </c>
      <c r="L217" s="101">
        <v>1.1023094422987205</v>
      </c>
      <c r="M217" s="101">
        <v>0.16145516366776183</v>
      </c>
      <c r="N217" s="101">
        <v>0.007883104432521975</v>
      </c>
      <c r="O217" s="101">
        <v>0.027391004986312983</v>
      </c>
      <c r="P217" s="101">
        <v>0.03162187768566792</v>
      </c>
      <c r="Q217" s="101">
        <v>0.003334060464200728</v>
      </c>
      <c r="R217" s="101">
        <v>0.00012143283584568322</v>
      </c>
      <c r="S217" s="101">
        <v>0.00035939746326052154</v>
      </c>
      <c r="T217" s="101">
        <v>0.0004652978063192837</v>
      </c>
      <c r="U217" s="101">
        <v>7.289819672719507E-05</v>
      </c>
      <c r="V217" s="101">
        <v>4.518624942987848E-06</v>
      </c>
      <c r="W217" s="101">
        <v>2.241047831305328E-05</v>
      </c>
      <c r="X217" s="101">
        <v>67.5</v>
      </c>
    </row>
    <row r="218" spans="1:24" s="101" customFormat="1" ht="12.75" hidden="1">
      <c r="A218" s="101">
        <v>2012</v>
      </c>
      <c r="B218" s="101">
        <v>155.5800018310547</v>
      </c>
      <c r="C218" s="101">
        <v>131.67999267578125</v>
      </c>
      <c r="D218" s="101">
        <v>8.861443519592285</v>
      </c>
      <c r="E218" s="101">
        <v>9.729039192199707</v>
      </c>
      <c r="F218" s="101">
        <v>25.945122975527692</v>
      </c>
      <c r="G218" s="101" t="s">
        <v>57</v>
      </c>
      <c r="H218" s="101">
        <v>-18.29846310912926</v>
      </c>
      <c r="I218" s="101">
        <v>69.78153872192543</v>
      </c>
      <c r="J218" s="101" t="s">
        <v>60</v>
      </c>
      <c r="K218" s="101">
        <v>0.3600946798955445</v>
      </c>
      <c r="L218" s="101">
        <v>-0.0059972663488622735</v>
      </c>
      <c r="M218" s="101">
        <v>-0.0868005912549644</v>
      </c>
      <c r="N218" s="101">
        <v>-8.089474474031879E-05</v>
      </c>
      <c r="O218" s="101">
        <v>0.014210561661793051</v>
      </c>
      <c r="P218" s="101">
        <v>-0.0006862366874847959</v>
      </c>
      <c r="Q218" s="101">
        <v>-0.0018655931768120331</v>
      </c>
      <c r="R218" s="101">
        <v>-6.528741096835943E-06</v>
      </c>
      <c r="S218" s="101">
        <v>0.00016524112508926807</v>
      </c>
      <c r="T218" s="101">
        <v>-4.8875183284656667E-05</v>
      </c>
      <c r="U218" s="101">
        <v>-4.5440531149614504E-05</v>
      </c>
      <c r="V218" s="101">
        <v>-5.144393564059146E-07</v>
      </c>
      <c r="W218" s="101">
        <v>9.626782183177585E-06</v>
      </c>
      <c r="X218" s="101">
        <v>67.5</v>
      </c>
    </row>
    <row r="219" spans="1:24" s="101" customFormat="1" ht="12.75" hidden="1">
      <c r="A219" s="101">
        <v>2010</v>
      </c>
      <c r="B219" s="101">
        <v>120.36000061035156</v>
      </c>
      <c r="C219" s="101">
        <v>110.26000213623047</v>
      </c>
      <c r="D219" s="101">
        <v>9.261907577514648</v>
      </c>
      <c r="E219" s="101">
        <v>9.977690696716309</v>
      </c>
      <c r="F219" s="101">
        <v>23.3297616172793</v>
      </c>
      <c r="G219" s="101" t="s">
        <v>58</v>
      </c>
      <c r="H219" s="101">
        <v>7.08554095868017</v>
      </c>
      <c r="I219" s="101">
        <v>59.94554156903173</v>
      </c>
      <c r="J219" s="101" t="s">
        <v>61</v>
      </c>
      <c r="K219" s="101">
        <v>-0.5791906294262624</v>
      </c>
      <c r="L219" s="101">
        <v>-1.1022931277011834</v>
      </c>
      <c r="M219" s="101">
        <v>-0.13613753058129252</v>
      </c>
      <c r="N219" s="101">
        <v>-0.007882689359242885</v>
      </c>
      <c r="O219" s="101">
        <v>-0.02341638510566053</v>
      </c>
      <c r="P219" s="101">
        <v>-0.031614430685623494</v>
      </c>
      <c r="Q219" s="101">
        <v>-0.002763244700995328</v>
      </c>
      <c r="R219" s="101">
        <v>-0.00012125720251273791</v>
      </c>
      <c r="S219" s="101">
        <v>-0.00031915812253071485</v>
      </c>
      <c r="T219" s="101">
        <v>-0.0004627237459050798</v>
      </c>
      <c r="U219" s="101">
        <v>-5.7002677260965104E-05</v>
      </c>
      <c r="V219" s="101">
        <v>-4.489245317864975E-06</v>
      </c>
      <c r="W219" s="101">
        <v>-2.0237455448190266E-05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2011</v>
      </c>
      <c r="B221" s="101">
        <v>141.76</v>
      </c>
      <c r="C221" s="101">
        <v>141.76</v>
      </c>
      <c r="D221" s="101">
        <v>9.196279970090748</v>
      </c>
      <c r="E221" s="101">
        <v>9.326235711024774</v>
      </c>
      <c r="F221" s="101">
        <v>25.547253455449447</v>
      </c>
      <c r="G221" s="101" t="s">
        <v>59</v>
      </c>
      <c r="H221" s="101">
        <v>-8.08873858265413</v>
      </c>
      <c r="I221" s="101">
        <v>66.17126141734586</v>
      </c>
      <c r="J221" s="101" t="s">
        <v>73</v>
      </c>
      <c r="K221" s="101">
        <v>0.2997814984835516</v>
      </c>
      <c r="M221" s="101" t="s">
        <v>68</v>
      </c>
      <c r="N221" s="101">
        <v>0.268188040843624</v>
      </c>
      <c r="X221" s="101">
        <v>67.5</v>
      </c>
    </row>
    <row r="222" spans="1:24" s="101" customFormat="1" ht="12.75" hidden="1">
      <c r="A222" s="101">
        <v>2009</v>
      </c>
      <c r="B222" s="101">
        <v>123.05999755859375</v>
      </c>
      <c r="C222" s="101">
        <v>127.36000061035156</v>
      </c>
      <c r="D222" s="101">
        <v>9.622344017028809</v>
      </c>
      <c r="E222" s="101">
        <v>10.653526306152344</v>
      </c>
      <c r="F222" s="101">
        <v>25.821571017413966</v>
      </c>
      <c r="G222" s="101" t="s">
        <v>56</v>
      </c>
      <c r="H222" s="101">
        <v>8.31017377689966</v>
      </c>
      <c r="I222" s="101">
        <v>63.87017133549341</v>
      </c>
      <c r="J222" s="101" t="s">
        <v>62</v>
      </c>
      <c r="K222" s="101">
        <v>0.17941952867320318</v>
      </c>
      <c r="L222" s="101">
        <v>0.5152317545466736</v>
      </c>
      <c r="M222" s="101">
        <v>0.04247517556824944</v>
      </c>
      <c r="N222" s="101">
        <v>0.007142051320538642</v>
      </c>
      <c r="O222" s="101">
        <v>0.007205750974896371</v>
      </c>
      <c r="P222" s="101">
        <v>0.01478039106539948</v>
      </c>
      <c r="Q222" s="101">
        <v>0.000877109647334503</v>
      </c>
      <c r="R222" s="101">
        <v>0.00010996283346519422</v>
      </c>
      <c r="S222" s="101">
        <v>9.455848685943276E-05</v>
      </c>
      <c r="T222" s="101">
        <v>0.00021749273596827098</v>
      </c>
      <c r="U222" s="101">
        <v>1.918784692635398E-05</v>
      </c>
      <c r="V222" s="101">
        <v>4.083520632759274E-06</v>
      </c>
      <c r="W222" s="101">
        <v>5.900153835348125E-06</v>
      </c>
      <c r="X222" s="101">
        <v>67.5</v>
      </c>
    </row>
    <row r="223" spans="1:24" s="101" customFormat="1" ht="12.75" hidden="1">
      <c r="A223" s="101">
        <v>2012</v>
      </c>
      <c r="B223" s="101">
        <v>148.6999969482422</v>
      </c>
      <c r="C223" s="101">
        <v>139.8000030517578</v>
      </c>
      <c r="D223" s="101">
        <v>8.863851547241211</v>
      </c>
      <c r="E223" s="101">
        <v>9.339735984802246</v>
      </c>
      <c r="F223" s="101">
        <v>28.655701759028467</v>
      </c>
      <c r="G223" s="101" t="s">
        <v>57</v>
      </c>
      <c r="H223" s="101">
        <v>-4.171314171295279</v>
      </c>
      <c r="I223" s="101">
        <v>77.02868277694691</v>
      </c>
      <c r="J223" s="101" t="s">
        <v>60</v>
      </c>
      <c r="K223" s="101">
        <v>-0.15104994584313294</v>
      </c>
      <c r="L223" s="101">
        <v>-0.0028032694484406407</v>
      </c>
      <c r="M223" s="101">
        <v>0.035496111774743315</v>
      </c>
      <c r="N223" s="101">
        <v>-7.372535950502071E-05</v>
      </c>
      <c r="O223" s="101">
        <v>-0.006107887917369932</v>
      </c>
      <c r="P223" s="101">
        <v>-0.00032071536142162105</v>
      </c>
      <c r="Q223" s="101">
        <v>0.0007200936367044316</v>
      </c>
      <c r="R223" s="101">
        <v>-5.943716770500424E-06</v>
      </c>
      <c r="S223" s="101">
        <v>-8.334917870351026E-05</v>
      </c>
      <c r="T223" s="101">
        <v>-2.2838362901386917E-05</v>
      </c>
      <c r="U223" s="101">
        <v>1.484147008993564E-05</v>
      </c>
      <c r="V223" s="101">
        <v>-4.712923862285791E-07</v>
      </c>
      <c r="W223" s="101">
        <v>-5.290409443538921E-06</v>
      </c>
      <c r="X223" s="101">
        <v>67.5</v>
      </c>
    </row>
    <row r="224" spans="1:24" s="101" customFormat="1" ht="12.75" hidden="1">
      <c r="A224" s="101">
        <v>2010</v>
      </c>
      <c r="B224" s="101">
        <v>129.39999389648438</v>
      </c>
      <c r="C224" s="101">
        <v>121.4000015258789</v>
      </c>
      <c r="D224" s="101">
        <v>9.176344871520996</v>
      </c>
      <c r="E224" s="101">
        <v>9.808382987976074</v>
      </c>
      <c r="F224" s="101">
        <v>26.085657295690446</v>
      </c>
      <c r="G224" s="101" t="s">
        <v>58</v>
      </c>
      <c r="H224" s="101">
        <v>5.777462218923091</v>
      </c>
      <c r="I224" s="101">
        <v>67.67745611540747</v>
      </c>
      <c r="J224" s="101" t="s">
        <v>61</v>
      </c>
      <c r="K224" s="101">
        <v>-0.09682603539390111</v>
      </c>
      <c r="L224" s="101">
        <v>-0.5152241284855001</v>
      </c>
      <c r="M224" s="101">
        <v>-0.023327378515995808</v>
      </c>
      <c r="N224" s="101">
        <v>-0.007141670787467986</v>
      </c>
      <c r="O224" s="101">
        <v>-0.0038231599889445365</v>
      </c>
      <c r="P224" s="101">
        <v>-0.014776911101549233</v>
      </c>
      <c r="Q224" s="101">
        <v>-0.0005007858702330191</v>
      </c>
      <c r="R224" s="101">
        <v>-0.0001098020809212927</v>
      </c>
      <c r="S224" s="101">
        <v>-4.465671110366089E-05</v>
      </c>
      <c r="T224" s="101">
        <v>-0.00021629031272562483</v>
      </c>
      <c r="U224" s="101">
        <v>-1.2161588516256321E-05</v>
      </c>
      <c r="V224" s="101">
        <v>-4.056232765122543E-06</v>
      </c>
      <c r="W224" s="101">
        <v>-2.612160638338958E-06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15.833496682377394</v>
      </c>
      <c r="G225" s="102"/>
      <c r="H225" s="102"/>
      <c r="I225" s="115"/>
      <c r="J225" s="115" t="s">
        <v>159</v>
      </c>
      <c r="K225" s="102">
        <f>AVERAGE(K223,K218,K213,K208,K203,K198)</f>
        <v>-0.13246116497829574</v>
      </c>
      <c r="L225" s="102">
        <f>AVERAGE(L223,L218,L213,L208,L203,L198)</f>
        <v>-0.004693893625030479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31.482767909628688</v>
      </c>
      <c r="G226" s="102"/>
      <c r="H226" s="102"/>
      <c r="I226" s="115"/>
      <c r="J226" s="115" t="s">
        <v>160</v>
      </c>
      <c r="K226" s="102">
        <f>AVERAGE(K224,K219,K214,K209,K204,K199)</f>
        <v>-0.40012390085725286</v>
      </c>
      <c r="L226" s="102">
        <f>AVERAGE(L224,L219,L214,L209,L204,L199)</f>
        <v>-0.8627375701978152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0.08278822811143484</v>
      </c>
      <c r="L227" s="102">
        <f>ABS(L225/$H$33)</f>
        <v>0.013038593402862442</v>
      </c>
      <c r="M227" s="115" t="s">
        <v>111</v>
      </c>
      <c r="N227" s="102">
        <f>K227+L227+L228+K228</f>
        <v>0.8623809283750072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0.2273431254870755</v>
      </c>
      <c r="L228" s="102">
        <f>ABS(L226/$H$34)</f>
        <v>0.5392109813736344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2011</v>
      </c>
      <c r="B231" s="101">
        <v>162</v>
      </c>
      <c r="C231" s="101">
        <v>159.5</v>
      </c>
      <c r="D231" s="101">
        <v>9.222336511614218</v>
      </c>
      <c r="E231" s="101">
        <v>9.50781752086915</v>
      </c>
      <c r="F231" s="101">
        <v>28.908284905430637</v>
      </c>
      <c r="G231" s="101" t="s">
        <v>59</v>
      </c>
      <c r="H231" s="101">
        <v>-19.771268156659588</v>
      </c>
      <c r="I231" s="101">
        <v>74.72873184334041</v>
      </c>
      <c r="J231" s="101" t="s">
        <v>73</v>
      </c>
      <c r="K231" s="101">
        <v>2.0167007762289026</v>
      </c>
      <c r="M231" s="101" t="s">
        <v>68</v>
      </c>
      <c r="N231" s="101">
        <v>1.2677152918635985</v>
      </c>
      <c r="X231" s="101">
        <v>67.5</v>
      </c>
    </row>
    <row r="232" spans="1:24" s="101" customFormat="1" ht="12.75" hidden="1">
      <c r="A232" s="101">
        <v>2009</v>
      </c>
      <c r="B232" s="101">
        <v>115.22000122070312</v>
      </c>
      <c r="C232" s="101">
        <v>117.12000274658203</v>
      </c>
      <c r="D232" s="101">
        <v>10.02817440032959</v>
      </c>
      <c r="E232" s="101">
        <v>10.60438346862793</v>
      </c>
      <c r="F232" s="101">
        <v>28.632411375859007</v>
      </c>
      <c r="G232" s="101" t="s">
        <v>56</v>
      </c>
      <c r="H232" s="101">
        <v>20.214324194387103</v>
      </c>
      <c r="I232" s="101">
        <v>67.93432541509023</v>
      </c>
      <c r="J232" s="101" t="s">
        <v>62</v>
      </c>
      <c r="K232" s="101">
        <v>1.1868272176385983</v>
      </c>
      <c r="L232" s="101">
        <v>0.7247552696187775</v>
      </c>
      <c r="M232" s="101">
        <v>0.28096578214360296</v>
      </c>
      <c r="N232" s="101">
        <v>0.034515163755163565</v>
      </c>
      <c r="O232" s="101">
        <v>0.04766496989226644</v>
      </c>
      <c r="P232" s="101">
        <v>0.020791017304898535</v>
      </c>
      <c r="Q232" s="101">
        <v>0.005801965080839432</v>
      </c>
      <c r="R232" s="101">
        <v>0.0005313251338183694</v>
      </c>
      <c r="S232" s="101">
        <v>0.0006253845398581215</v>
      </c>
      <c r="T232" s="101">
        <v>0.00030596907302971927</v>
      </c>
      <c r="U232" s="101">
        <v>0.0001268989419867408</v>
      </c>
      <c r="V232" s="101">
        <v>1.9711436410716485E-05</v>
      </c>
      <c r="W232" s="101">
        <v>3.899932890362542E-05</v>
      </c>
      <c r="X232" s="101">
        <v>67.5</v>
      </c>
    </row>
    <row r="233" spans="1:24" s="101" customFormat="1" ht="12.75" hidden="1">
      <c r="A233" s="101">
        <v>2010</v>
      </c>
      <c r="B233" s="101">
        <v>110.05999755859375</v>
      </c>
      <c r="C233" s="101">
        <v>129.9600067138672</v>
      </c>
      <c r="D233" s="101">
        <v>9.666226387023926</v>
      </c>
      <c r="E233" s="101">
        <v>9.917683601379395</v>
      </c>
      <c r="F233" s="101">
        <v>19.592587354951686</v>
      </c>
      <c r="G233" s="101" t="s">
        <v>57</v>
      </c>
      <c r="H233" s="101">
        <v>5.656299561516818</v>
      </c>
      <c r="I233" s="101">
        <v>48.21629712011057</v>
      </c>
      <c r="J233" s="101" t="s">
        <v>60</v>
      </c>
      <c r="K233" s="101">
        <v>-0.9806056056459019</v>
      </c>
      <c r="L233" s="101">
        <v>-0.0039429376548414784</v>
      </c>
      <c r="M233" s="101">
        <v>0.23033115085281033</v>
      </c>
      <c r="N233" s="101">
        <v>-0.0003569680527790301</v>
      </c>
      <c r="O233" s="101">
        <v>-0.03966993639645092</v>
      </c>
      <c r="P233" s="101">
        <v>-0.0004509808145934246</v>
      </c>
      <c r="Q233" s="101">
        <v>0.00466748457245207</v>
      </c>
      <c r="R233" s="101">
        <v>-2.8730011295697956E-05</v>
      </c>
      <c r="S233" s="101">
        <v>-0.0005426902032063228</v>
      </c>
      <c r="T233" s="101">
        <v>-3.210946409984444E-05</v>
      </c>
      <c r="U233" s="101">
        <v>9.57936814464785E-05</v>
      </c>
      <c r="V233" s="101">
        <v>-2.277679273716232E-06</v>
      </c>
      <c r="W233" s="101">
        <v>-3.446743963862387E-05</v>
      </c>
      <c r="X233" s="101">
        <v>67.5</v>
      </c>
    </row>
    <row r="234" spans="1:24" s="101" customFormat="1" ht="12.75" hidden="1">
      <c r="A234" s="101">
        <v>2012</v>
      </c>
      <c r="B234" s="101">
        <v>132.13999938964844</v>
      </c>
      <c r="C234" s="101">
        <v>116.44000244140625</v>
      </c>
      <c r="D234" s="101">
        <v>8.792964935302734</v>
      </c>
      <c r="E234" s="101">
        <v>10.010824203491211</v>
      </c>
      <c r="F234" s="101">
        <v>24.88049741159489</v>
      </c>
      <c r="G234" s="101" t="s">
        <v>58</v>
      </c>
      <c r="H234" s="101">
        <v>2.732966496531347</v>
      </c>
      <c r="I234" s="101">
        <v>67.37296588617978</v>
      </c>
      <c r="J234" s="101" t="s">
        <v>61</v>
      </c>
      <c r="K234" s="101">
        <v>-0.6685592649149443</v>
      </c>
      <c r="L234" s="101">
        <v>-0.724744544017295</v>
      </c>
      <c r="M234" s="101">
        <v>-0.16090162113038667</v>
      </c>
      <c r="N234" s="101">
        <v>-0.03451331776075797</v>
      </c>
      <c r="O234" s="101">
        <v>-0.026424335396225292</v>
      </c>
      <c r="P234" s="101">
        <v>-0.02078612558601191</v>
      </c>
      <c r="Q234" s="101">
        <v>-0.003446358449900712</v>
      </c>
      <c r="R234" s="101">
        <v>-0.0005305478152608464</v>
      </c>
      <c r="S234" s="101">
        <v>-0.0003107944112068851</v>
      </c>
      <c r="T234" s="101">
        <v>-0.0003042795687618321</v>
      </c>
      <c r="U234" s="101">
        <v>-8.322807262147075E-05</v>
      </c>
      <c r="V234" s="101">
        <v>-1.957939995249607E-05</v>
      </c>
      <c r="W234" s="101">
        <v>-1.8246732849772665E-05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2011</v>
      </c>
      <c r="B236" s="101">
        <v>152.98</v>
      </c>
      <c r="C236" s="101">
        <v>150.58</v>
      </c>
      <c r="D236" s="101">
        <v>9.330101490597091</v>
      </c>
      <c r="E236" s="101">
        <v>9.436378150371166</v>
      </c>
      <c r="F236" s="101">
        <v>27.523644086511453</v>
      </c>
      <c r="G236" s="101" t="s">
        <v>59</v>
      </c>
      <c r="H236" s="101">
        <v>-15.179005695296382</v>
      </c>
      <c r="I236" s="101">
        <v>70.30099430470361</v>
      </c>
      <c r="J236" s="101" t="s">
        <v>73</v>
      </c>
      <c r="K236" s="101">
        <v>2.850474048253432</v>
      </c>
      <c r="M236" s="101" t="s">
        <v>68</v>
      </c>
      <c r="N236" s="101">
        <v>1.5251298961252575</v>
      </c>
      <c r="X236" s="101">
        <v>67.5</v>
      </c>
    </row>
    <row r="237" spans="1:24" s="101" customFormat="1" ht="12.75" hidden="1">
      <c r="A237" s="101">
        <v>2009</v>
      </c>
      <c r="B237" s="101">
        <v>100.62000274658203</v>
      </c>
      <c r="C237" s="101">
        <v>105.91999816894531</v>
      </c>
      <c r="D237" s="101">
        <v>10.2000150680542</v>
      </c>
      <c r="E237" s="101">
        <v>10.640371322631836</v>
      </c>
      <c r="F237" s="101">
        <v>23.927107482362135</v>
      </c>
      <c r="G237" s="101" t="s">
        <v>56</v>
      </c>
      <c r="H237" s="101">
        <v>22.65967922368194</v>
      </c>
      <c r="I237" s="101">
        <v>55.77968197026397</v>
      </c>
      <c r="J237" s="101" t="s">
        <v>62</v>
      </c>
      <c r="K237" s="101">
        <v>1.6062026908138307</v>
      </c>
      <c r="L237" s="101">
        <v>0.3486123404874571</v>
      </c>
      <c r="M237" s="101">
        <v>0.38024747760488</v>
      </c>
      <c r="N237" s="101">
        <v>0.012020326004273501</v>
      </c>
      <c r="O237" s="101">
        <v>0.06450807943966243</v>
      </c>
      <c r="P237" s="101">
        <v>0.010000720233031413</v>
      </c>
      <c r="Q237" s="101">
        <v>0.007852169502925978</v>
      </c>
      <c r="R237" s="101">
        <v>0.0001850824941260585</v>
      </c>
      <c r="S237" s="101">
        <v>0.0008463686071367015</v>
      </c>
      <c r="T237" s="101">
        <v>0.00014719719981834008</v>
      </c>
      <c r="U237" s="101">
        <v>0.00017173977817969136</v>
      </c>
      <c r="V237" s="101">
        <v>6.857386171568093E-06</v>
      </c>
      <c r="W237" s="101">
        <v>5.277841944278767E-05</v>
      </c>
      <c r="X237" s="101">
        <v>67.5</v>
      </c>
    </row>
    <row r="238" spans="1:24" s="101" customFormat="1" ht="12.75" hidden="1">
      <c r="A238" s="101">
        <v>2010</v>
      </c>
      <c r="B238" s="101">
        <v>92.77999877929688</v>
      </c>
      <c r="C238" s="101">
        <v>100.9800033569336</v>
      </c>
      <c r="D238" s="101">
        <v>9.841593742370605</v>
      </c>
      <c r="E238" s="101">
        <v>10.322931289672852</v>
      </c>
      <c r="F238" s="101">
        <v>13.697182346793216</v>
      </c>
      <c r="G238" s="101" t="s">
        <v>57</v>
      </c>
      <c r="H238" s="101">
        <v>7.803332710706037</v>
      </c>
      <c r="I238" s="101">
        <v>33.08333149000291</v>
      </c>
      <c r="J238" s="101" t="s">
        <v>60</v>
      </c>
      <c r="K238" s="101">
        <v>-0.8891594357722462</v>
      </c>
      <c r="L238" s="101">
        <v>-0.001896353392689213</v>
      </c>
      <c r="M238" s="101">
        <v>0.20688364748465374</v>
      </c>
      <c r="N238" s="101">
        <v>-0.00012431196371182735</v>
      </c>
      <c r="O238" s="101">
        <v>-0.03628742885982664</v>
      </c>
      <c r="P238" s="101">
        <v>-0.00021680525532162293</v>
      </c>
      <c r="Q238" s="101">
        <v>0.004097764636064293</v>
      </c>
      <c r="R238" s="101">
        <v>-1.0013046206105593E-05</v>
      </c>
      <c r="S238" s="101">
        <v>-0.0005222485891776589</v>
      </c>
      <c r="T238" s="101">
        <v>-1.5434458214953517E-05</v>
      </c>
      <c r="U238" s="101">
        <v>7.772737025214056E-05</v>
      </c>
      <c r="V238" s="101">
        <v>-8.002563504961727E-07</v>
      </c>
      <c r="W238" s="101">
        <v>-3.3928084831309164E-05</v>
      </c>
      <c r="X238" s="101">
        <v>67.5</v>
      </c>
    </row>
    <row r="239" spans="1:24" s="101" customFormat="1" ht="12.75" hidden="1">
      <c r="A239" s="101">
        <v>2012</v>
      </c>
      <c r="B239" s="101">
        <v>132.5800018310547</v>
      </c>
      <c r="C239" s="101">
        <v>118.58000183105469</v>
      </c>
      <c r="D239" s="101">
        <v>8.932193756103516</v>
      </c>
      <c r="E239" s="101">
        <v>9.884974479675293</v>
      </c>
      <c r="F239" s="101">
        <v>19.834124011087322</v>
      </c>
      <c r="G239" s="101" t="s">
        <v>58</v>
      </c>
      <c r="H239" s="101">
        <v>-12.208108382759463</v>
      </c>
      <c r="I239" s="101">
        <v>52.871893448295225</v>
      </c>
      <c r="J239" s="101" t="s">
        <v>61</v>
      </c>
      <c r="K239" s="101">
        <v>-1.337640677369962</v>
      </c>
      <c r="L239" s="101">
        <v>-0.3486071826339107</v>
      </c>
      <c r="M239" s="101">
        <v>-0.319041220892096</v>
      </c>
      <c r="N239" s="101">
        <v>-0.012019683181544007</v>
      </c>
      <c r="O239" s="101">
        <v>-0.05333399309761851</v>
      </c>
      <c r="P239" s="101">
        <v>-0.009998369900170168</v>
      </c>
      <c r="Q239" s="101">
        <v>-0.006698125923726851</v>
      </c>
      <c r="R239" s="101">
        <v>-0.00018481144049435055</v>
      </c>
      <c r="S239" s="101">
        <v>-0.0006660302022044233</v>
      </c>
      <c r="T239" s="101">
        <v>-0.00014638576820842657</v>
      </c>
      <c r="U239" s="101">
        <v>-0.00015314374725367095</v>
      </c>
      <c r="V239" s="101">
        <v>-6.810531174549005E-06</v>
      </c>
      <c r="W239" s="101">
        <v>-4.0428289829750606E-05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2011</v>
      </c>
      <c r="B241" s="101">
        <v>138.9</v>
      </c>
      <c r="C241" s="101">
        <v>148.1</v>
      </c>
      <c r="D241" s="101">
        <v>9.328043866136953</v>
      </c>
      <c r="E241" s="101">
        <v>9.474934547243823</v>
      </c>
      <c r="F241" s="101">
        <v>25.325620866875187</v>
      </c>
      <c r="G241" s="101" t="s">
        <v>59</v>
      </c>
      <c r="H241" s="101">
        <v>-6.737163045088124</v>
      </c>
      <c r="I241" s="101">
        <v>64.66283695491188</v>
      </c>
      <c r="J241" s="101" t="s">
        <v>73</v>
      </c>
      <c r="K241" s="101">
        <v>0.928817792450721</v>
      </c>
      <c r="M241" s="101" t="s">
        <v>68</v>
      </c>
      <c r="N241" s="101">
        <v>0.5470097485114888</v>
      </c>
      <c r="X241" s="101">
        <v>67.5</v>
      </c>
    </row>
    <row r="242" spans="1:24" s="101" customFormat="1" ht="12.75" hidden="1">
      <c r="A242" s="101">
        <v>2009</v>
      </c>
      <c r="B242" s="101">
        <v>110.13999938964844</v>
      </c>
      <c r="C242" s="101">
        <v>111.63999938964844</v>
      </c>
      <c r="D242" s="101">
        <v>9.891315460205078</v>
      </c>
      <c r="E242" s="101">
        <v>10.349858283996582</v>
      </c>
      <c r="F242" s="101">
        <v>25.050829996963913</v>
      </c>
      <c r="G242" s="101" t="s">
        <v>56</v>
      </c>
      <c r="H242" s="101">
        <v>17.60604710094971</v>
      </c>
      <c r="I242" s="101">
        <v>60.24604649059815</v>
      </c>
      <c r="J242" s="101" t="s">
        <v>62</v>
      </c>
      <c r="K242" s="101">
        <v>0.8553701169429634</v>
      </c>
      <c r="L242" s="101">
        <v>0.3919984760013837</v>
      </c>
      <c r="M242" s="101">
        <v>0.20249761588951756</v>
      </c>
      <c r="N242" s="101">
        <v>0.03416219642526554</v>
      </c>
      <c r="O242" s="101">
        <v>0.034353318933252684</v>
      </c>
      <c r="P242" s="101">
        <v>0.011245308133671288</v>
      </c>
      <c r="Q242" s="101">
        <v>0.004181634520996586</v>
      </c>
      <c r="R242" s="101">
        <v>0.0005258952907545993</v>
      </c>
      <c r="S242" s="101">
        <v>0.0004507393890199732</v>
      </c>
      <c r="T242" s="101">
        <v>0.00016549004700885017</v>
      </c>
      <c r="U242" s="101">
        <v>9.146079402959865E-05</v>
      </c>
      <c r="V242" s="101">
        <v>1.9513996057485526E-05</v>
      </c>
      <c r="W242" s="101">
        <v>2.8107958690344186E-05</v>
      </c>
      <c r="X242" s="101">
        <v>67.5</v>
      </c>
    </row>
    <row r="243" spans="1:24" s="101" customFormat="1" ht="12.75" hidden="1">
      <c r="A243" s="101">
        <v>2010</v>
      </c>
      <c r="B243" s="101">
        <v>112.95999908447266</v>
      </c>
      <c r="C243" s="101">
        <v>120.66000366210938</v>
      </c>
      <c r="D243" s="101">
        <v>9.574228286743164</v>
      </c>
      <c r="E243" s="101">
        <v>9.969858169555664</v>
      </c>
      <c r="F243" s="101">
        <v>18.73127656970315</v>
      </c>
      <c r="G243" s="101" t="s">
        <v>57</v>
      </c>
      <c r="H243" s="101">
        <v>1.085272059587993</v>
      </c>
      <c r="I243" s="101">
        <v>46.545271144060656</v>
      </c>
      <c r="J243" s="101" t="s">
        <v>60</v>
      </c>
      <c r="K243" s="101">
        <v>-0.3039797820761196</v>
      </c>
      <c r="L243" s="101">
        <v>-0.0021322618487550904</v>
      </c>
      <c r="M243" s="101">
        <v>0.06980718975986833</v>
      </c>
      <c r="N243" s="101">
        <v>-0.00035313743575849743</v>
      </c>
      <c r="O243" s="101">
        <v>-0.012553880563739217</v>
      </c>
      <c r="P243" s="101">
        <v>-0.00024392436430751253</v>
      </c>
      <c r="Q243" s="101">
        <v>0.001338008029654331</v>
      </c>
      <c r="R243" s="101">
        <v>-2.840234343467248E-05</v>
      </c>
      <c r="S243" s="101">
        <v>-0.00019265977337520069</v>
      </c>
      <c r="T243" s="101">
        <v>-1.7371730712742386E-05</v>
      </c>
      <c r="U243" s="101">
        <v>2.230515396532741E-05</v>
      </c>
      <c r="V243" s="101">
        <v>-2.2453879604825713E-06</v>
      </c>
      <c r="W243" s="101">
        <v>-1.2852997646986266E-05</v>
      </c>
      <c r="X243" s="101">
        <v>67.5</v>
      </c>
    </row>
    <row r="244" spans="1:24" s="101" customFormat="1" ht="12.75" hidden="1">
      <c r="A244" s="101">
        <v>2012</v>
      </c>
      <c r="B244" s="101">
        <v>133.8800048828125</v>
      </c>
      <c r="C244" s="101">
        <v>120.68000030517578</v>
      </c>
      <c r="D244" s="101">
        <v>8.90220832824707</v>
      </c>
      <c r="E244" s="101">
        <v>10.059160232543945</v>
      </c>
      <c r="F244" s="101">
        <v>23.615689173318287</v>
      </c>
      <c r="G244" s="101" t="s">
        <v>58</v>
      </c>
      <c r="H244" s="101">
        <v>-3.2120878791903067</v>
      </c>
      <c r="I244" s="101">
        <v>63.1679170036222</v>
      </c>
      <c r="J244" s="101" t="s">
        <v>61</v>
      </c>
      <c r="K244" s="101">
        <v>-0.7995338198275128</v>
      </c>
      <c r="L244" s="101">
        <v>-0.39199267677702315</v>
      </c>
      <c r="M244" s="101">
        <v>-0.1900848250091741</v>
      </c>
      <c r="N244" s="101">
        <v>-0.034160371171137634</v>
      </c>
      <c r="O244" s="101">
        <v>-0.031977345176251705</v>
      </c>
      <c r="P244" s="101">
        <v>-0.01124266231484833</v>
      </c>
      <c r="Q244" s="101">
        <v>-0.003961792748210195</v>
      </c>
      <c r="R244" s="101">
        <v>-0.0005251277594312487</v>
      </c>
      <c r="S244" s="101">
        <v>-0.00040749013305491836</v>
      </c>
      <c r="T244" s="101">
        <v>-0.0001645757534724827</v>
      </c>
      <c r="U244" s="101">
        <v>-8.869925000307334E-05</v>
      </c>
      <c r="V244" s="101">
        <v>-1.9384382245469692E-05</v>
      </c>
      <c r="W244" s="101">
        <v>-2.499715570269267E-05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2011</v>
      </c>
      <c r="B246" s="101">
        <v>133.94</v>
      </c>
      <c r="C246" s="101">
        <v>140.14</v>
      </c>
      <c r="D246" s="101">
        <v>9.419649039343243</v>
      </c>
      <c r="E246" s="101">
        <v>9.696818890363845</v>
      </c>
      <c r="F246" s="101">
        <v>25.910081570819194</v>
      </c>
      <c r="G246" s="101" t="s">
        <v>59</v>
      </c>
      <c r="H246" s="101">
        <v>-0.9418795092530559</v>
      </c>
      <c r="I246" s="101">
        <v>65.49812049074694</v>
      </c>
      <c r="J246" s="101" t="s">
        <v>73</v>
      </c>
      <c r="K246" s="101">
        <v>0.8817753445323767</v>
      </c>
      <c r="M246" s="101" t="s">
        <v>68</v>
      </c>
      <c r="N246" s="101">
        <v>0.45890837080845354</v>
      </c>
      <c r="X246" s="101">
        <v>67.5</v>
      </c>
    </row>
    <row r="247" spans="1:24" s="101" customFormat="1" ht="12.75" hidden="1">
      <c r="A247" s="101">
        <v>2009</v>
      </c>
      <c r="B247" s="101">
        <v>112.58000183105469</v>
      </c>
      <c r="C247" s="101">
        <v>110.9800033569336</v>
      </c>
      <c r="D247" s="101">
        <v>9.979330062866211</v>
      </c>
      <c r="E247" s="101">
        <v>10.462213516235352</v>
      </c>
      <c r="F247" s="101">
        <v>24.320959835554348</v>
      </c>
      <c r="G247" s="101" t="s">
        <v>56</v>
      </c>
      <c r="H247" s="101">
        <v>12.90081822841234</v>
      </c>
      <c r="I247" s="101">
        <v>57.98082005946703</v>
      </c>
      <c r="J247" s="101" t="s">
        <v>62</v>
      </c>
      <c r="K247" s="101">
        <v>0.9091599146312092</v>
      </c>
      <c r="L247" s="101">
        <v>0.08671494377921173</v>
      </c>
      <c r="M247" s="101">
        <v>0.2152313261863756</v>
      </c>
      <c r="N247" s="101">
        <v>0.00039224049842359913</v>
      </c>
      <c r="O247" s="101">
        <v>0.036513711170059956</v>
      </c>
      <c r="P247" s="101">
        <v>0.0024876810686584724</v>
      </c>
      <c r="Q247" s="101">
        <v>0.004444566437741893</v>
      </c>
      <c r="R247" s="101">
        <v>5.992532975613388E-06</v>
      </c>
      <c r="S247" s="101">
        <v>0.00047907224404815683</v>
      </c>
      <c r="T247" s="101">
        <v>3.661439806445811E-05</v>
      </c>
      <c r="U247" s="101">
        <v>9.721291577338645E-05</v>
      </c>
      <c r="V247" s="101">
        <v>2.2451815311504235E-07</v>
      </c>
      <c r="W247" s="101">
        <v>2.9874608496668413E-05</v>
      </c>
      <c r="X247" s="101">
        <v>67.5</v>
      </c>
    </row>
    <row r="248" spans="1:24" s="101" customFormat="1" ht="12.75" hidden="1">
      <c r="A248" s="101">
        <v>2010</v>
      </c>
      <c r="B248" s="101">
        <v>119.04000091552734</v>
      </c>
      <c r="C248" s="101">
        <v>111.54000091552734</v>
      </c>
      <c r="D248" s="101">
        <v>9.338418006896973</v>
      </c>
      <c r="E248" s="101">
        <v>9.8359375</v>
      </c>
      <c r="F248" s="101">
        <v>19.705131189677623</v>
      </c>
      <c r="G248" s="101" t="s">
        <v>57</v>
      </c>
      <c r="H248" s="101">
        <v>-1.3255218894526308</v>
      </c>
      <c r="I248" s="101">
        <v>50.21447902607472</v>
      </c>
      <c r="J248" s="101" t="s">
        <v>60</v>
      </c>
      <c r="K248" s="101">
        <v>0.011219149425331056</v>
      </c>
      <c r="L248" s="101">
        <v>-0.0004715009092042478</v>
      </c>
      <c r="M248" s="101">
        <v>-0.005101875866932378</v>
      </c>
      <c r="N248" s="101">
        <v>4.2505427269302145E-06</v>
      </c>
      <c r="O248" s="101">
        <v>5.678633291553841E-05</v>
      </c>
      <c r="P248" s="101">
        <v>-5.3931771403216514E-05</v>
      </c>
      <c r="Q248" s="101">
        <v>-0.00022192211108470902</v>
      </c>
      <c r="R248" s="101">
        <v>3.41511502009235E-07</v>
      </c>
      <c r="S248" s="101">
        <v>-3.160709897686854E-05</v>
      </c>
      <c r="T248" s="101">
        <v>-3.843258002282788E-06</v>
      </c>
      <c r="U248" s="101">
        <v>-1.253457144176365E-05</v>
      </c>
      <c r="V248" s="101">
        <v>2.5770891028664086E-08</v>
      </c>
      <c r="W248" s="101">
        <v>-2.9617714193095142E-06</v>
      </c>
      <c r="X248" s="101">
        <v>67.5</v>
      </c>
    </row>
    <row r="249" spans="1:24" s="101" customFormat="1" ht="12.75" hidden="1">
      <c r="A249" s="101">
        <v>2012</v>
      </c>
      <c r="B249" s="101">
        <v>140.39999389648438</v>
      </c>
      <c r="C249" s="101">
        <v>126.80000305175781</v>
      </c>
      <c r="D249" s="101">
        <v>8.676834106445312</v>
      </c>
      <c r="E249" s="101">
        <v>10.238463401794434</v>
      </c>
      <c r="F249" s="101">
        <v>22.646589300478897</v>
      </c>
      <c r="G249" s="101" t="s">
        <v>58</v>
      </c>
      <c r="H249" s="101">
        <v>-10.733826393567341</v>
      </c>
      <c r="I249" s="101">
        <v>62.166167502917034</v>
      </c>
      <c r="J249" s="101" t="s">
        <v>61</v>
      </c>
      <c r="K249" s="101">
        <v>-0.9090906891275478</v>
      </c>
      <c r="L249" s="101">
        <v>-0.08671366190817033</v>
      </c>
      <c r="M249" s="101">
        <v>-0.21517084987187376</v>
      </c>
      <c r="N249" s="101">
        <v>0.00039221746708952167</v>
      </c>
      <c r="O249" s="101">
        <v>-0.036513667012818024</v>
      </c>
      <c r="P249" s="101">
        <v>-0.0024870963920594373</v>
      </c>
      <c r="Q249" s="101">
        <v>-0.004439022572156326</v>
      </c>
      <c r="R249" s="101">
        <v>5.98279377530341E-06</v>
      </c>
      <c r="S249" s="101">
        <v>-0.0004780284576378306</v>
      </c>
      <c r="T249" s="101">
        <v>-3.641213415264866E-05</v>
      </c>
      <c r="U249" s="101">
        <v>-9.640142899322007E-05</v>
      </c>
      <c r="V249" s="101">
        <v>2.2303421767472882E-07</v>
      </c>
      <c r="W249" s="101">
        <v>-2.9727430815477038E-05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2011</v>
      </c>
      <c r="B251" s="101">
        <v>132.48</v>
      </c>
      <c r="C251" s="101">
        <v>150.78</v>
      </c>
      <c r="D251" s="101">
        <v>9.192227784539666</v>
      </c>
      <c r="E251" s="101">
        <v>9.485176202717227</v>
      </c>
      <c r="F251" s="101">
        <v>25.63937693665556</v>
      </c>
      <c r="G251" s="101" t="s">
        <v>59</v>
      </c>
      <c r="H251" s="101">
        <v>1.433266301937138</v>
      </c>
      <c r="I251" s="101">
        <v>66.41326630193713</v>
      </c>
      <c r="J251" s="101" t="s">
        <v>73</v>
      </c>
      <c r="K251" s="101">
        <v>2.652091529489815</v>
      </c>
      <c r="M251" s="101" t="s">
        <v>68</v>
      </c>
      <c r="N251" s="101">
        <v>1.3749751163105712</v>
      </c>
      <c r="X251" s="101">
        <v>67.5</v>
      </c>
    </row>
    <row r="252" spans="1:24" s="101" customFormat="1" ht="12.75" hidden="1">
      <c r="A252" s="101">
        <v>2009</v>
      </c>
      <c r="B252" s="101">
        <v>103.81999969482422</v>
      </c>
      <c r="C252" s="101">
        <v>108.41999816894531</v>
      </c>
      <c r="D252" s="101">
        <v>9.911160469055176</v>
      </c>
      <c r="E252" s="101">
        <v>10.421439170837402</v>
      </c>
      <c r="F252" s="101">
        <v>24.349963191173142</v>
      </c>
      <c r="G252" s="101" t="s">
        <v>56</v>
      </c>
      <c r="H252" s="101">
        <v>22.10771353005086</v>
      </c>
      <c r="I252" s="101">
        <v>58.42771322487508</v>
      </c>
      <c r="J252" s="101" t="s">
        <v>62</v>
      </c>
      <c r="K252" s="101">
        <v>1.5804517342385358</v>
      </c>
      <c r="L252" s="101">
        <v>0.10068422453022302</v>
      </c>
      <c r="M252" s="101">
        <v>0.37415043853205254</v>
      </c>
      <c r="N252" s="101">
        <v>0.0063433623952862984</v>
      </c>
      <c r="O252" s="101">
        <v>0.0634741544747795</v>
      </c>
      <c r="P252" s="101">
        <v>0.0028885002680219428</v>
      </c>
      <c r="Q252" s="101">
        <v>0.007726277407439705</v>
      </c>
      <c r="R252" s="101">
        <v>9.771975304183194E-05</v>
      </c>
      <c r="S252" s="101">
        <v>0.0008327993246569118</v>
      </c>
      <c r="T252" s="101">
        <v>4.251526730428478E-05</v>
      </c>
      <c r="U252" s="101">
        <v>0.00016899294675134816</v>
      </c>
      <c r="V252" s="101">
        <v>3.6240469582675966E-06</v>
      </c>
      <c r="W252" s="101">
        <v>5.193203410021264E-05</v>
      </c>
      <c r="X252" s="101">
        <v>67.5</v>
      </c>
    </row>
    <row r="253" spans="1:24" s="101" customFormat="1" ht="12.75" hidden="1">
      <c r="A253" s="101">
        <v>2010</v>
      </c>
      <c r="B253" s="101">
        <v>120.36000061035156</v>
      </c>
      <c r="C253" s="101">
        <v>110.26000213623047</v>
      </c>
      <c r="D253" s="101">
        <v>9.261907577514648</v>
      </c>
      <c r="E253" s="101">
        <v>9.977690696716309</v>
      </c>
      <c r="F253" s="101">
        <v>19.328356655857917</v>
      </c>
      <c r="G253" s="101" t="s">
        <v>57</v>
      </c>
      <c r="H253" s="101">
        <v>-3.196020909991347</v>
      </c>
      <c r="I253" s="101">
        <v>49.66397970036021</v>
      </c>
      <c r="J253" s="101" t="s">
        <v>60</v>
      </c>
      <c r="K253" s="101">
        <v>0.17194148517692084</v>
      </c>
      <c r="L253" s="101">
        <v>-0.0005471790815717515</v>
      </c>
      <c r="M253" s="101">
        <v>-0.04492938807617744</v>
      </c>
      <c r="N253" s="101">
        <v>-6.52204173193226E-05</v>
      </c>
      <c r="O253" s="101">
        <v>0.006224548801241025</v>
      </c>
      <c r="P253" s="101">
        <v>-6.261111832650653E-05</v>
      </c>
      <c r="Q253" s="101">
        <v>-0.0011287589164581645</v>
      </c>
      <c r="R253" s="101">
        <v>-5.239722379743375E-06</v>
      </c>
      <c r="S253" s="101">
        <v>2.551430080155528E-05</v>
      </c>
      <c r="T253" s="101">
        <v>-4.465258734745472E-06</v>
      </c>
      <c r="U253" s="101">
        <v>-3.7862357984286106E-05</v>
      </c>
      <c r="V253" s="101">
        <v>-4.140148589125897E-07</v>
      </c>
      <c r="W253" s="101">
        <v>-1.3713603298621349E-07</v>
      </c>
      <c r="X253" s="101">
        <v>67.5</v>
      </c>
    </row>
    <row r="254" spans="1:24" s="101" customFormat="1" ht="12.75" hidden="1">
      <c r="A254" s="101">
        <v>2012</v>
      </c>
      <c r="B254" s="101">
        <v>155.5800018310547</v>
      </c>
      <c r="C254" s="101">
        <v>131.67999267578125</v>
      </c>
      <c r="D254" s="101">
        <v>8.861443519592285</v>
      </c>
      <c r="E254" s="101">
        <v>9.729039192199707</v>
      </c>
      <c r="F254" s="101">
        <v>25.787750224473168</v>
      </c>
      <c r="G254" s="101" t="s">
        <v>58</v>
      </c>
      <c r="H254" s="101">
        <v>-18.721730045726375</v>
      </c>
      <c r="I254" s="101">
        <v>69.35827178532831</v>
      </c>
      <c r="J254" s="101" t="s">
        <v>61</v>
      </c>
      <c r="K254" s="101">
        <v>-1.5710709118091233</v>
      </c>
      <c r="L254" s="101">
        <v>-0.10068273766790936</v>
      </c>
      <c r="M254" s="101">
        <v>-0.3714429979698466</v>
      </c>
      <c r="N254" s="101">
        <v>-0.00634302709872006</v>
      </c>
      <c r="O254" s="101">
        <v>-0.06316821414690414</v>
      </c>
      <c r="P254" s="101">
        <v>-0.0028878216091415237</v>
      </c>
      <c r="Q254" s="101">
        <v>-0.007643380527307888</v>
      </c>
      <c r="R254" s="101">
        <v>-9.757917525753042E-05</v>
      </c>
      <c r="S254" s="101">
        <v>-0.0008324083947219755</v>
      </c>
      <c r="T254" s="101">
        <v>-4.228013030238395E-05</v>
      </c>
      <c r="U254" s="101">
        <v>-0.00016469686669628466</v>
      </c>
      <c r="V254" s="101">
        <v>-3.600320548552338E-06</v>
      </c>
      <c r="W254" s="101">
        <v>-5.1931853033510224E-05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2011</v>
      </c>
      <c r="B256" s="101">
        <v>141.76</v>
      </c>
      <c r="C256" s="101">
        <v>141.76</v>
      </c>
      <c r="D256" s="101">
        <v>9.196279970090748</v>
      </c>
      <c r="E256" s="101">
        <v>9.326235711024774</v>
      </c>
      <c r="F256" s="101">
        <v>28.511902912044622</v>
      </c>
      <c r="G256" s="101" t="s">
        <v>59</v>
      </c>
      <c r="H256" s="101">
        <v>-0.40984681664684786</v>
      </c>
      <c r="I256" s="101">
        <v>73.85015318335314</v>
      </c>
      <c r="J256" s="101" t="s">
        <v>73</v>
      </c>
      <c r="K256" s="101">
        <v>0.5694681742949355</v>
      </c>
      <c r="M256" s="101" t="s">
        <v>68</v>
      </c>
      <c r="N256" s="101">
        <v>0.29839373182402334</v>
      </c>
      <c r="X256" s="101">
        <v>67.5</v>
      </c>
    </row>
    <row r="257" spans="1:24" s="101" customFormat="1" ht="12.75" hidden="1">
      <c r="A257" s="101">
        <v>2009</v>
      </c>
      <c r="B257" s="101">
        <v>123.05999755859375</v>
      </c>
      <c r="C257" s="101">
        <v>127.36000061035156</v>
      </c>
      <c r="D257" s="101">
        <v>9.622344017028809</v>
      </c>
      <c r="E257" s="101">
        <v>10.653526306152344</v>
      </c>
      <c r="F257" s="101">
        <v>25.821571017413966</v>
      </c>
      <c r="G257" s="101" t="s">
        <v>56</v>
      </c>
      <c r="H257" s="101">
        <v>8.31017377689966</v>
      </c>
      <c r="I257" s="101">
        <v>63.87017133549341</v>
      </c>
      <c r="J257" s="101" t="s">
        <v>62</v>
      </c>
      <c r="K257" s="101">
        <v>0.7275800174459622</v>
      </c>
      <c r="L257" s="101">
        <v>0.0976207127435477</v>
      </c>
      <c r="M257" s="101">
        <v>0.17224488558759404</v>
      </c>
      <c r="N257" s="101">
        <v>0.004781845305918816</v>
      </c>
      <c r="O257" s="101">
        <v>0.029221021060726233</v>
      </c>
      <c r="P257" s="101">
        <v>0.002800353932863936</v>
      </c>
      <c r="Q257" s="101">
        <v>0.0035568961746369125</v>
      </c>
      <c r="R257" s="101">
        <v>7.362825479437465E-05</v>
      </c>
      <c r="S257" s="101">
        <v>0.0003833823878708059</v>
      </c>
      <c r="T257" s="101">
        <v>4.1193434215523824E-05</v>
      </c>
      <c r="U257" s="101">
        <v>7.779910739367898E-05</v>
      </c>
      <c r="V257" s="101">
        <v>2.7274280824185536E-06</v>
      </c>
      <c r="W257" s="101">
        <v>2.3906174788854232E-05</v>
      </c>
      <c r="X257" s="101">
        <v>67.5</v>
      </c>
    </row>
    <row r="258" spans="1:24" s="101" customFormat="1" ht="12.75" hidden="1">
      <c r="A258" s="101">
        <v>2010</v>
      </c>
      <c r="B258" s="101">
        <v>129.39999389648438</v>
      </c>
      <c r="C258" s="101">
        <v>121.4000015258789</v>
      </c>
      <c r="D258" s="101">
        <v>9.176344871520996</v>
      </c>
      <c r="E258" s="101">
        <v>9.808382987976074</v>
      </c>
      <c r="F258" s="101">
        <v>25.21465841131847</v>
      </c>
      <c r="G258" s="101" t="s">
        <v>57</v>
      </c>
      <c r="H258" s="101">
        <v>3.5177151055777074</v>
      </c>
      <c r="I258" s="101">
        <v>65.41770900206208</v>
      </c>
      <c r="J258" s="101" t="s">
        <v>60</v>
      </c>
      <c r="K258" s="101">
        <v>-0.15383002527439504</v>
      </c>
      <c r="L258" s="101">
        <v>0.0005314179276061042</v>
      </c>
      <c r="M258" s="101">
        <v>0.03450143428536201</v>
      </c>
      <c r="N258" s="101">
        <v>-4.942288381990969E-05</v>
      </c>
      <c r="O258" s="101">
        <v>-0.0064857827775246365</v>
      </c>
      <c r="P258" s="101">
        <v>6.08379403947834E-05</v>
      </c>
      <c r="Q258" s="101">
        <v>0.0006207580531352153</v>
      </c>
      <c r="R258" s="101">
        <v>-3.970706480759772E-06</v>
      </c>
      <c r="S258" s="101">
        <v>-0.00011013554390393501</v>
      </c>
      <c r="T258" s="101">
        <v>4.331872668996726E-06</v>
      </c>
      <c r="U258" s="101">
        <v>7.45683068412719E-06</v>
      </c>
      <c r="V258" s="101">
        <v>-3.1540468348855783E-07</v>
      </c>
      <c r="W258" s="101">
        <v>-7.623925124501071E-06</v>
      </c>
      <c r="X258" s="101">
        <v>67.5</v>
      </c>
    </row>
    <row r="259" spans="1:24" s="101" customFormat="1" ht="12.75" hidden="1">
      <c r="A259" s="101">
        <v>2012</v>
      </c>
      <c r="B259" s="101">
        <v>148.6999969482422</v>
      </c>
      <c r="C259" s="101">
        <v>139.8000030517578</v>
      </c>
      <c r="D259" s="101">
        <v>8.863851547241211</v>
      </c>
      <c r="E259" s="101">
        <v>9.339735984802246</v>
      </c>
      <c r="F259" s="101">
        <v>26.41504307062636</v>
      </c>
      <c r="G259" s="101" t="s">
        <v>58</v>
      </c>
      <c r="H259" s="101">
        <v>-10.194373343662491</v>
      </c>
      <c r="I259" s="101">
        <v>71.0056236045797</v>
      </c>
      <c r="J259" s="101" t="s">
        <v>61</v>
      </c>
      <c r="K259" s="101">
        <v>-0.7111321994613559</v>
      </c>
      <c r="L259" s="101">
        <v>0.09761926629279935</v>
      </c>
      <c r="M259" s="101">
        <v>-0.16875411593006023</v>
      </c>
      <c r="N259" s="101">
        <v>-0.004781589893361071</v>
      </c>
      <c r="O259" s="101">
        <v>-0.02849215143849567</v>
      </c>
      <c r="P259" s="101">
        <v>0.0027996930000117933</v>
      </c>
      <c r="Q259" s="101">
        <v>-0.003502309214877304</v>
      </c>
      <c r="R259" s="101">
        <v>-7.352110849347286E-05</v>
      </c>
      <c r="S259" s="101">
        <v>-0.00036722229956595153</v>
      </c>
      <c r="T259" s="101">
        <v>4.0965032669928244E-05</v>
      </c>
      <c r="U259" s="101">
        <v>-7.744092449991448E-05</v>
      </c>
      <c r="V259" s="101">
        <v>-2.709129718267258E-06</v>
      </c>
      <c r="W259" s="101">
        <v>-2.2657911614516707E-05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13.697182346793216</v>
      </c>
      <c r="G260" s="102"/>
      <c r="H260" s="102"/>
      <c r="I260" s="115"/>
      <c r="J260" s="115" t="s">
        <v>159</v>
      </c>
      <c r="K260" s="102">
        <f>AVERAGE(K258,K253,K248,K243,K238,K233)</f>
        <v>-0.3574023690277352</v>
      </c>
      <c r="L260" s="102">
        <f>AVERAGE(L258,L253,L248,L243,L238,L233)</f>
        <v>-0.0014098024932426127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28.908284905430637</v>
      </c>
      <c r="G261" s="102"/>
      <c r="H261" s="102"/>
      <c r="I261" s="115"/>
      <c r="J261" s="115" t="s">
        <v>160</v>
      </c>
      <c r="K261" s="102">
        <f>AVERAGE(K259,K254,K249,K244,K239,K234)</f>
        <v>-0.999504593751741</v>
      </c>
      <c r="L261" s="102">
        <f>AVERAGE(L259,L254,L249,L244,L239,L234)</f>
        <v>-0.2591869227852515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0.22337648064233448</v>
      </c>
      <c r="L262" s="102">
        <f>ABS(L260/$H$33)</f>
        <v>0.003916118036785036</v>
      </c>
      <c r="M262" s="115" t="s">
        <v>111</v>
      </c>
      <c r="N262" s="102">
        <f>K262+L262+L263+K263</f>
        <v>0.9571847627788455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0.5679003373589437</v>
      </c>
      <c r="L263" s="102">
        <f>ABS(L261/$H$34)</f>
        <v>0.1619918267407822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2005-01-24T06:29:23Z</dcterms:modified>
  <cp:category/>
  <cp:version/>
  <cp:contentType/>
  <cp:contentStatus/>
</cp:coreProperties>
</file>