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20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<sst xmlns="http://schemas.openxmlformats.org/spreadsheetml/2006/main" count="711" uniqueCount="166">
  <si>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</si>
  <si>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</si>
  <si>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</si>
  <si>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</si>
  <si>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</si>
  <si>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</si>
  <si>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</si>
  <si>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</si>
  <si>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</si>
  <si>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</si>
  <si>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</si>
  <si>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</si>
  <si>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</si>
  <si>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</si>
  <si>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</si>
  <si>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</si>
  <si>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</si>
  <si>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</si>
  <si>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</si>
  <si>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</si>
  <si>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</si>
  <si>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</si>
  <si>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</si>
  <si>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</si>
  <si>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</si>
  <si>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</si>
  <si>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</si>
  <si>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</si>
  <si>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</si>
  <si>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</si>
  <si>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</si>
  <si>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</si>
  <si>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</si>
  <si>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</si>
  <si>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</si>
  <si>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</si>
  <si>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</si>
  <si>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</si>
  <si>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</si>
  <si>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</si>
  <si>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</si>
  <si>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</si>
  <si>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</si>
  <si>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</si>
  <si>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</si>
  <si>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</si>
  <si>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</si>
  <si>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</si>
  <si>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</si>
  <si>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</si>
  <si>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</si>
  <si>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</si>
  <si>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</si>
  <si>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</si>
  <si>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</si>
  <si>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</si>
  <si>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</si>
  <si>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</si>
  <si>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</si>
  <si>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</si>
  <si>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</si>
  <si>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</si>
  <si>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</si>
  <si>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</si>
  <si>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</si>
  <si>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</si>
  <si>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</si>
  <si>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</si>
  <si>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</si>
  <si>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</si>
  <si>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</si>
  <si>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</si>
  <si>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</si>
  <si>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</si>
  <si>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</si>
  <si>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</si>
  <si>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</si>
  <si>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</si>
  <si>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</si>
  <si>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</si>
  <si>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</si>
  <si>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</si>
  <si>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</si>
  <si>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</si>
  <si>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</si>
  <si>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</si>
  <si>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</si>
  <si>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</si>
  <si>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</si>
  <si>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</si>
  <si>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</si>
  <si>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</si>
  <si>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</si>
  <si>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</si>
  <si>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</si>
  <si>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</si>
  <si>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</si>
  <si>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</si>
  <si>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</si>
  <si>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</si>
  <si>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</si>
  <si>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</si>
  <si>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</si>
  <si>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</si>
  <si>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</si>
  <si>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</si>
  <si>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</si>
  <si>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</si>
  <si>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</si>
  <si>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</si>
  <si>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</si>
  <si>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</si>
  <si>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</si>
  <si>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</si>
  <si>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</si>
  <si>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</si>
  <si>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</si>
  <si>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</si>
  <si>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</si>
  <si>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</si>
  <si>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</si>
  <si>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</si>
  <si>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</si>
  <si>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</si>
  <si>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</si>
  <si>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</si>
  <si>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</si>
  <si>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</si>
  <si>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</si>
  <si>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</si>
  <si>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</si>
  <si>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</si>
  <si>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</si>
  <si>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</si>
  <si>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</si>
  <si>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</si>
  <si>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</si>
  <si>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</si>
  <si>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</si>
  <si>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</si>
  <si>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</si>
  <si>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</si>
  <si>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</si>
  <si>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</si>
  <si>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</si>
  <si>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</si>
  <si>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</si>
  <si>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</si>
  <si>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</si>
  <si>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</si>
  <si>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</si>
  <si>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</si>
  <si>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</si>
  <si>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</si>
  <si>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</si>
  <si>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</si>
  <si>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</si>
  <si>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</si>
  <si>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</si>
  <si>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</si>
  <si>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</si>
  <si>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</si>
  <si>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</si>
  <si>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made with heads -1 mm</t>
  </si>
  <si>
    <t>AP 482</t>
  </si>
  <si>
    <t>4E14469A-2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</si>
</sst>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2" fontId="16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72050" y="1095375"/>
          <a:ext cx="332422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1" y="270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6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0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81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7" y="277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3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4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3" y="184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8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3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70"/>
            <a:ext cx="6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96175" y="2943225"/>
          <a:ext cx="647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127.9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8640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96050" y="4010025"/>
          <a:ext cx="6477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116.4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57950" y="1114425"/>
          <a:ext cx="6477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7677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117.8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6260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101.6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9582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505700" y="2076450"/>
          <a:ext cx="6477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101.4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16.456016170630754</v>
      </c>
      <c r="C41" s="2">
        <f aca="true" t="shared" si="0" ref="C41:C55">($B$41*H41+$B$42*J41+$B$43*L41+$B$44*N41+$B$45*P41+$B$46*R41+$B$47*T41+$B$48*V41)/100</f>
        <v>-1.0795935198947448E-08</v>
      </c>
      <c r="D41" s="2">
        <f aca="true" t="shared" si="1" ref="D41:D55">($B$41*I41+$B$42*K41+$B$43*M41+$B$44*O41+$B$45*Q41+$B$46*S41+$B$47*U41+$B$48*W41)/100</f>
        <v>-7.776568361347025E-08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6.796213996922667</v>
      </c>
      <c r="C42" s="2">
        <f t="shared" si="0"/>
        <v>-1.4839125188259835E-10</v>
      </c>
      <c r="D42" s="2">
        <f t="shared" si="1"/>
        <v>-5.530940012893619E-08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-7.9062599456867275</v>
      </c>
      <c r="C43" s="2">
        <f t="shared" si="0"/>
        <v>0.12512253651892435</v>
      </c>
      <c r="D43" s="2">
        <f t="shared" si="1"/>
        <v>-0.9375212038829281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10.144151238267142</v>
      </c>
      <c r="C44" s="2">
        <f t="shared" si="0"/>
        <v>0.0008941445847885613</v>
      </c>
      <c r="D44" s="2">
        <f t="shared" si="1"/>
        <v>0.16407614930753023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16.456016170630754</v>
      </c>
      <c r="C45" s="2">
        <f t="shared" si="0"/>
        <v>-0.03214136769760589</v>
      </c>
      <c r="D45" s="2">
        <f t="shared" si="1"/>
        <v>-0.22159432087056044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6.796213996922667</v>
      </c>
      <c r="C46" s="2">
        <f t="shared" si="0"/>
        <v>-0.0010299578626992664</v>
      </c>
      <c r="D46" s="2">
        <f t="shared" si="1"/>
        <v>-0.0996038054622998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-7.9062599456867275</v>
      </c>
      <c r="C47" s="2">
        <f t="shared" si="0"/>
        <v>0.0046186814442493295</v>
      </c>
      <c r="D47" s="2">
        <f t="shared" si="1"/>
        <v>-0.03770459626545108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10.144151238267142</v>
      </c>
      <c r="C48" s="2">
        <f t="shared" si="0"/>
        <v>0.00010221996091512666</v>
      </c>
      <c r="D48" s="2">
        <f t="shared" si="1"/>
        <v>0.004705608367644073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-0.0007835555541956515</v>
      </c>
      <c r="D49" s="2">
        <f t="shared" si="1"/>
        <v>-0.004557051760237709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-8.278870936738162E-05</v>
      </c>
      <c r="D50" s="2">
        <f t="shared" si="1"/>
        <v>-0.0015310454419253281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2.7076295883969628E-05</v>
      </c>
      <c r="D51" s="2">
        <f t="shared" si="1"/>
        <v>-0.0004976532944687043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7.269605809422596E-06</v>
      </c>
      <c r="D52" s="2">
        <f t="shared" si="1"/>
        <v>6.885895587389754E-05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-2.499920455416953E-05</v>
      </c>
      <c r="D53" s="2">
        <f t="shared" si="1"/>
        <v>-9.801296184568082E-05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-6.532054049261372E-06</v>
      </c>
      <c r="D54" s="2">
        <f t="shared" si="1"/>
        <v>-5.6522165992064514E-05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6.592016766426646E-07</v>
      </c>
      <c r="D55" s="2">
        <f t="shared" si="1"/>
        <v>-3.1066669341384073E-05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view="pageBreakPreview" zoomScale="75" zoomScaleSheetLayoutView="75" workbookViewId="0" topLeftCell="A1">
      <selection activeCell="E9" sqref="E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71093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7109375" style="39" bestFit="1" customWidth="1"/>
    <col min="10" max="10" width="11.57421875" style="39" bestFit="1" customWidth="1"/>
    <col min="11" max="11" width="10.421875" style="39" customWidth="1"/>
    <col min="12" max="12" width="9.28125" style="39" customWidth="1"/>
    <col min="13" max="13" width="12.7109375" style="39" bestFit="1" customWidth="1"/>
    <col min="14" max="14" width="13.140625" style="39" bestFit="1" customWidth="1"/>
    <col min="15" max="15" width="12.7109375" style="39" bestFit="1" customWidth="1"/>
    <col min="16" max="16" width="13.421875" style="39" bestFit="1" customWidth="1"/>
    <col min="17" max="17" width="13.28125" style="39" bestFit="1" customWidth="1"/>
    <col min="18" max="18" width="15.140625" style="39" bestFit="1" customWidth="1"/>
    <col min="19" max="19" width="13.8515625" style="39" bestFit="1" customWidth="1"/>
    <col min="20" max="20" width="15.140625" style="39" bestFit="1" customWidth="1"/>
    <col min="21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1952</v>
      </c>
      <c r="B3" s="31">
        <v>116.44</v>
      </c>
      <c r="C3" s="31">
        <v>127.90666666666665</v>
      </c>
      <c r="D3" s="31">
        <v>9.98726483026192</v>
      </c>
      <c r="E3" s="31">
        <v>10.407298934405606</v>
      </c>
      <c r="F3" s="32" t="s">
        <v>69</v>
      </c>
      <c r="H3" s="34">
        <v>0.0625</v>
      </c>
      <c r="I3" s="33" t="s">
        <v>163</v>
      </c>
    </row>
    <row r="4" spans="1:9" ht="16.5" customHeight="1">
      <c r="A4" s="35">
        <v>1950</v>
      </c>
      <c r="B4" s="36">
        <v>101.47333333333334</v>
      </c>
      <c r="C4" s="36">
        <v>112.85666666666667</v>
      </c>
      <c r="D4" s="36">
        <v>9.060193548761386</v>
      </c>
      <c r="E4" s="36">
        <v>9.346079783321807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1949</v>
      </c>
      <c r="B5" s="41">
        <v>101.67333333333333</v>
      </c>
      <c r="C5" s="41">
        <v>117.87333333333333</v>
      </c>
      <c r="D5" s="41">
        <v>8.792375875304327</v>
      </c>
      <c r="E5" s="41">
        <v>9.206513430050324</v>
      </c>
      <c r="F5" s="37" t="s">
        <v>71</v>
      </c>
      <c r="I5" s="42">
        <v>3510</v>
      </c>
    </row>
    <row r="6" spans="1:6" s="33" customFormat="1" ht="13.5" thickBot="1">
      <c r="A6" s="43">
        <v>1951</v>
      </c>
      <c r="B6" s="44">
        <v>130.94666666666666</v>
      </c>
      <c r="C6" s="44">
        <v>135.71333333333334</v>
      </c>
      <c r="D6" s="44">
        <v>9.66587514951216</v>
      </c>
      <c r="E6" s="44">
        <v>10.170059444271766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4" ht="24" customHeight="1">
      <c r="A9" s="121" t="s">
        <v>115</v>
      </c>
      <c r="B9" s="122"/>
      <c r="C9" s="47" t="s">
        <v>161</v>
      </c>
      <c r="D9" s="119"/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3" t="s">
        <v>164</v>
      </c>
      <c r="B13" s="123"/>
      <c r="C13" s="119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3567</v>
      </c>
      <c r="K15" s="42">
        <v>2673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16.456016170630754</v>
      </c>
      <c r="C19" s="62">
        <v>50.4293495039641</v>
      </c>
      <c r="D19" s="63">
        <v>19.21403643551604</v>
      </c>
      <c r="K19" s="64" t="s">
        <v>93</v>
      </c>
    </row>
    <row r="20" spans="1:11" ht="12.75">
      <c r="A20" s="61" t="s">
        <v>57</v>
      </c>
      <c r="B20" s="62">
        <v>6.796213996922667</v>
      </c>
      <c r="C20" s="62">
        <v>40.969547330256</v>
      </c>
      <c r="D20" s="63">
        <v>15.148217324909213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-7.9062599456867275</v>
      </c>
      <c r="C21" s="62">
        <v>55.54040672097993</v>
      </c>
      <c r="D21" s="63">
        <v>22.54810532503404</v>
      </c>
      <c r="F21" s="39" t="s">
        <v>96</v>
      </c>
    </row>
    <row r="22" spans="1:11" ht="16.5" thickBot="1">
      <c r="A22" s="67" t="s">
        <v>59</v>
      </c>
      <c r="B22" s="68">
        <v>10.144151238267142</v>
      </c>
      <c r="C22" s="68">
        <v>59.08415123826714</v>
      </c>
      <c r="D22" s="69">
        <v>24.799451707534267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13.77911442983035</v>
      </c>
      <c r="I23" s="42">
        <v>3569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0.12512253651892435</v>
      </c>
      <c r="C27" s="78">
        <v>0.0008941445847885613</v>
      </c>
      <c r="D27" s="78">
        <v>-0.03214136769760589</v>
      </c>
      <c r="E27" s="78">
        <v>-0.0010299578626992664</v>
      </c>
      <c r="F27" s="78">
        <v>0.0046186814442493295</v>
      </c>
      <c r="G27" s="78">
        <v>0.00010221996091512666</v>
      </c>
      <c r="H27" s="78">
        <v>-0.0007835555541956515</v>
      </c>
      <c r="I27" s="79">
        <v>-8.278870936738162E-05</v>
      </c>
    </row>
    <row r="28" spans="1:9" ht="13.5" thickBot="1">
      <c r="A28" s="80" t="s">
        <v>61</v>
      </c>
      <c r="B28" s="81">
        <v>-0.9375212038829281</v>
      </c>
      <c r="C28" s="81">
        <v>0.16407614930753023</v>
      </c>
      <c r="D28" s="81">
        <v>-0.22159432087056044</v>
      </c>
      <c r="E28" s="81">
        <v>-0.0996038054622998</v>
      </c>
      <c r="F28" s="81">
        <v>-0.03770459626545108</v>
      </c>
      <c r="G28" s="81">
        <v>0.004705608367644073</v>
      </c>
      <c r="H28" s="81">
        <v>-0.004557051760237709</v>
      </c>
      <c r="I28" s="82">
        <v>-0.0015310454419253281</v>
      </c>
    </row>
    <row r="29" ht="12.75">
      <c r="A29" s="83" t="s">
        <v>90</v>
      </c>
    </row>
    <row r="30" spans="1:12" ht="18">
      <c r="A30" s="120"/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1952</v>
      </c>
      <c r="B39" s="89">
        <v>116.44</v>
      </c>
      <c r="C39" s="89">
        <v>127.90666666666665</v>
      </c>
      <c r="D39" s="89">
        <v>9.98726483026192</v>
      </c>
      <c r="E39" s="89">
        <v>10.407298934405606</v>
      </c>
      <c r="F39" s="90">
        <f>I39*D39/(23678+B39)*1000</f>
        <v>24.799451707534267</v>
      </c>
      <c r="G39" s="91" t="s">
        <v>59</v>
      </c>
      <c r="H39" s="92">
        <f>I39-B39+X39</f>
        <v>10.144151238267142</v>
      </c>
      <c r="I39" s="92">
        <f>(B39+C42-2*X39)*(23678+B39)*E42/((23678+C42)*D39+E42*(23678+B39))</f>
        <v>59.08415123826714</v>
      </c>
      <c r="J39" s="39" t="s">
        <v>73</v>
      </c>
      <c r="K39" s="39">
        <f>(K40*K40+L40*L40+M40*M40+N40*N40+O40*O40+P40*P40+Q40*Q40+R40*R40+S40*S40+T40*T40+U40*U40+V40*V40+W40*W40)</f>
        <v>0.9830716498283266</v>
      </c>
      <c r="M39" s="39" t="s">
        <v>68</v>
      </c>
      <c r="N39" s="39">
        <f>(K44*K44+L44*L44+M44*M44+N44*N44+O44*O44+P44*P44+Q44*Q44+R44*R44+S44*S44+T44*T44+U44*U44+V44*V44+W44*W44)</f>
        <v>0.5320534405518524</v>
      </c>
      <c r="X39" s="28">
        <f>(1-$H$2)*1000</f>
        <v>67.5</v>
      </c>
    </row>
    <row r="40" spans="1:24" ht="12.75">
      <c r="A40" s="86">
        <v>1950</v>
      </c>
      <c r="B40" s="89">
        <v>101.47333333333334</v>
      </c>
      <c r="C40" s="89">
        <v>112.85666666666667</v>
      </c>
      <c r="D40" s="89">
        <v>9.060193548761386</v>
      </c>
      <c r="E40" s="89">
        <v>9.346079783321807</v>
      </c>
      <c r="F40" s="90">
        <f>I40*D40/(23678+B40)*1000</f>
        <v>19.21403643551604</v>
      </c>
      <c r="G40" s="91" t="s">
        <v>56</v>
      </c>
      <c r="H40" s="92">
        <f>I40-B40+X40</f>
        <v>16.456016170630754</v>
      </c>
      <c r="I40" s="92">
        <f>(B40+C39-2*X40)*(23678+B40)*E39/((23678+C39)*D40+E39*(23678+B40))</f>
        <v>50.4293495039641</v>
      </c>
      <c r="J40" s="39" t="s">
        <v>62</v>
      </c>
      <c r="K40" s="73">
        <f aca="true" t="shared" si="0" ref="K40:W40">SQRT(K41*K41+K42*K42)</f>
        <v>0.9458338421070714</v>
      </c>
      <c r="L40" s="73">
        <f t="shared" si="0"/>
        <v>0.16407858564153172</v>
      </c>
      <c r="M40" s="73">
        <f t="shared" si="0"/>
        <v>0.2239131763866468</v>
      </c>
      <c r="N40" s="73">
        <f t="shared" si="0"/>
        <v>0.09960913048396015</v>
      </c>
      <c r="O40" s="73">
        <f t="shared" si="0"/>
        <v>0.03798642912704642</v>
      </c>
      <c r="P40" s="73">
        <f t="shared" si="0"/>
        <v>0.004706718499129878</v>
      </c>
      <c r="Q40" s="73">
        <f t="shared" si="0"/>
        <v>0.004623924745494509</v>
      </c>
      <c r="R40" s="73">
        <f t="shared" si="0"/>
        <v>0.0015332821383030064</v>
      </c>
      <c r="S40" s="73">
        <f t="shared" si="0"/>
        <v>0.0004983893330463155</v>
      </c>
      <c r="T40" s="73">
        <f t="shared" si="0"/>
        <v>6.924162745536647E-05</v>
      </c>
      <c r="U40" s="73">
        <f t="shared" si="0"/>
        <v>0.00010115088194427222</v>
      </c>
      <c r="V40" s="73">
        <f t="shared" si="0"/>
        <v>5.6898356553919605E-05</v>
      </c>
      <c r="W40" s="73">
        <f t="shared" si="0"/>
        <v>3.107366233351617E-05</v>
      </c>
      <c r="X40" s="28">
        <f>(1-$H$2)*1000</f>
        <v>67.5</v>
      </c>
    </row>
    <row r="41" spans="1:24" ht="12.75">
      <c r="A41" s="86">
        <v>1949</v>
      </c>
      <c r="B41" s="89">
        <v>101.67333333333333</v>
      </c>
      <c r="C41" s="89">
        <v>117.87333333333333</v>
      </c>
      <c r="D41" s="89">
        <v>8.792375875304327</v>
      </c>
      <c r="E41" s="89">
        <v>9.206513430050324</v>
      </c>
      <c r="F41" s="90">
        <f>I41*D41/(23678+B41)*1000</f>
        <v>15.148217324909213</v>
      </c>
      <c r="G41" s="91" t="s">
        <v>57</v>
      </c>
      <c r="H41" s="92">
        <f>I41-B41+X41</f>
        <v>6.796213996922667</v>
      </c>
      <c r="I41" s="92">
        <f>(B41+C40-2*X41)*(23678+B41)*E40/((23678+C40)*D41+E40*(23678+B41))</f>
        <v>40.969547330256</v>
      </c>
      <c r="J41" s="39" t="s">
        <v>60</v>
      </c>
      <c r="K41" s="73">
        <f>'calcul config'!C43</f>
        <v>0.12512253651892435</v>
      </c>
      <c r="L41" s="73">
        <f>'calcul config'!C44</f>
        <v>0.0008941445847885613</v>
      </c>
      <c r="M41" s="73">
        <f>'calcul config'!C45</f>
        <v>-0.03214136769760589</v>
      </c>
      <c r="N41" s="73">
        <f>'calcul config'!C46</f>
        <v>-0.0010299578626992664</v>
      </c>
      <c r="O41" s="73">
        <f>'calcul config'!C47</f>
        <v>0.0046186814442493295</v>
      </c>
      <c r="P41" s="73">
        <f>'calcul config'!C48</f>
        <v>0.00010221996091512666</v>
      </c>
      <c r="Q41" s="73">
        <f>'calcul config'!C49</f>
        <v>-0.0007835555541956515</v>
      </c>
      <c r="R41" s="73">
        <f>'calcul config'!C50</f>
        <v>-8.278870936738162E-05</v>
      </c>
      <c r="S41" s="73">
        <f>'calcul config'!C51</f>
        <v>2.7076295883969628E-05</v>
      </c>
      <c r="T41" s="73">
        <f>'calcul config'!C52</f>
        <v>7.269605809422596E-06</v>
      </c>
      <c r="U41" s="73">
        <f>'calcul config'!C53</f>
        <v>-2.499920455416953E-05</v>
      </c>
      <c r="V41" s="73">
        <f>'calcul config'!C54</f>
        <v>-6.532054049261372E-06</v>
      </c>
      <c r="W41" s="73">
        <f>'calcul config'!C55</f>
        <v>6.592016766426646E-07</v>
      </c>
      <c r="X41" s="28">
        <f>(1-$H$2)*1000</f>
        <v>67.5</v>
      </c>
    </row>
    <row r="42" spans="1:24" ht="12.75">
      <c r="A42" s="86">
        <v>1951</v>
      </c>
      <c r="B42" s="89">
        <v>130.94666666666666</v>
      </c>
      <c r="C42" s="89">
        <v>135.71333333333334</v>
      </c>
      <c r="D42" s="89">
        <v>9.66587514951216</v>
      </c>
      <c r="E42" s="89">
        <v>10.170059444271766</v>
      </c>
      <c r="F42" s="90">
        <f>I42*D42/(23678+B42)*1000</f>
        <v>22.54810532503404</v>
      </c>
      <c r="G42" s="91" t="s">
        <v>58</v>
      </c>
      <c r="H42" s="92">
        <f>I42-B42+X42</f>
        <v>-7.9062599456867275</v>
      </c>
      <c r="I42" s="92">
        <f>(B42+C41-2*X42)*(23678+B42)*E41/((23678+C41)*D42+E41*(23678+B42))</f>
        <v>55.54040672097993</v>
      </c>
      <c r="J42" s="39" t="s">
        <v>61</v>
      </c>
      <c r="K42" s="73">
        <f>'calcul config'!D43</f>
        <v>-0.9375212038829281</v>
      </c>
      <c r="L42" s="73">
        <f>'calcul config'!D44</f>
        <v>0.16407614930753023</v>
      </c>
      <c r="M42" s="73">
        <f>'calcul config'!D45</f>
        <v>-0.22159432087056044</v>
      </c>
      <c r="N42" s="73">
        <f>'calcul config'!D46</f>
        <v>-0.0996038054622998</v>
      </c>
      <c r="O42" s="73">
        <f>'calcul config'!D47</f>
        <v>-0.03770459626545108</v>
      </c>
      <c r="P42" s="73">
        <f>'calcul config'!D48</f>
        <v>0.004705608367644073</v>
      </c>
      <c r="Q42" s="73">
        <f>'calcul config'!D49</f>
        <v>-0.004557051760237709</v>
      </c>
      <c r="R42" s="73">
        <f>'calcul config'!D50</f>
        <v>-0.0015310454419253281</v>
      </c>
      <c r="S42" s="73">
        <f>'calcul config'!D51</f>
        <v>-0.0004976532944687043</v>
      </c>
      <c r="T42" s="73">
        <f>'calcul config'!D52</f>
        <v>6.885895587389754E-05</v>
      </c>
      <c r="U42" s="73">
        <f>'calcul config'!D53</f>
        <v>-9.801296184568082E-05</v>
      </c>
      <c r="V42" s="73">
        <f>'calcul config'!D54</f>
        <v>-5.6522165992064514E-05</v>
      </c>
      <c r="W42" s="73">
        <f>'calcul config'!D55</f>
        <v>-3.1066669341384073E-05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90</v>
      </c>
      <c r="J44" s="39" t="s">
        <v>67</v>
      </c>
      <c r="K44" s="73">
        <f>K40/(K43*1.5)</f>
        <v>0.6305558947380476</v>
      </c>
      <c r="L44" s="73">
        <f>L40/(L43*1.5)</f>
        <v>0.15626531965860166</v>
      </c>
      <c r="M44" s="73">
        <f aca="true" t="shared" si="1" ref="M44:W44">M40/(M43*1.5)</f>
        <v>0.24879241820738535</v>
      </c>
      <c r="N44" s="73">
        <f t="shared" si="1"/>
        <v>0.13281217397861353</v>
      </c>
      <c r="O44" s="73">
        <f t="shared" si="1"/>
        <v>0.16882857389798409</v>
      </c>
      <c r="P44" s="73">
        <f t="shared" si="1"/>
        <v>0.031378123327532516</v>
      </c>
      <c r="Q44" s="73">
        <f t="shared" si="1"/>
        <v>0.030826164969963387</v>
      </c>
      <c r="R44" s="73">
        <f t="shared" si="1"/>
        <v>0.0034072936406733477</v>
      </c>
      <c r="S44" s="73">
        <f t="shared" si="1"/>
        <v>0.006645191107284206</v>
      </c>
      <c r="T44" s="73">
        <f t="shared" si="1"/>
        <v>0.0009232216994048861</v>
      </c>
      <c r="U44" s="73">
        <f t="shared" si="1"/>
        <v>0.0013486784259236293</v>
      </c>
      <c r="V44" s="73">
        <f t="shared" si="1"/>
        <v>0.0007586447540522613</v>
      </c>
      <c r="W44" s="73">
        <f t="shared" si="1"/>
        <v>0.00041431549778021555</v>
      </c>
      <c r="X44" s="73"/>
      <c r="Y44" s="73"/>
    </row>
    <row r="45" s="101" customFormat="1" ht="12.75"/>
    <row r="46" spans="1:24" s="101" customFormat="1" ht="12.75">
      <c r="A46" s="101">
        <v>1950</v>
      </c>
      <c r="B46" s="101">
        <v>106.78</v>
      </c>
      <c r="C46" s="101">
        <v>120.28</v>
      </c>
      <c r="D46" s="101">
        <v>9.057705614509407</v>
      </c>
      <c r="E46" s="101">
        <v>9.31570275370404</v>
      </c>
      <c r="F46" s="101">
        <v>17.503983662401183</v>
      </c>
      <c r="G46" s="101" t="s">
        <v>59</v>
      </c>
      <c r="H46" s="101">
        <v>6.684002171465579</v>
      </c>
      <c r="I46" s="101">
        <v>45.96400217146558</v>
      </c>
      <c r="J46" s="101" t="s">
        <v>73</v>
      </c>
      <c r="K46" s="101">
        <v>1.4775367934848518</v>
      </c>
      <c r="M46" s="101" t="s">
        <v>68</v>
      </c>
      <c r="N46" s="101">
        <v>0.9007446411911817</v>
      </c>
      <c r="X46" s="101">
        <v>67.5</v>
      </c>
    </row>
    <row r="47" spans="1:24" s="101" customFormat="1" ht="12.75">
      <c r="A47" s="101">
        <v>1952</v>
      </c>
      <c r="B47" s="101">
        <v>114.18000030517578</v>
      </c>
      <c r="C47" s="101">
        <v>121.08000183105469</v>
      </c>
      <c r="D47" s="101">
        <v>9.858450889587402</v>
      </c>
      <c r="E47" s="101">
        <v>10.345556259155273</v>
      </c>
      <c r="F47" s="101">
        <v>20.020045970607267</v>
      </c>
      <c r="G47" s="101" t="s">
        <v>56</v>
      </c>
      <c r="H47" s="101">
        <v>1.6359615717725688</v>
      </c>
      <c r="I47" s="101">
        <v>48.31596187694835</v>
      </c>
      <c r="J47" s="101" t="s">
        <v>62</v>
      </c>
      <c r="K47" s="101">
        <v>1.0539719461674668</v>
      </c>
      <c r="L47" s="101">
        <v>0.5408515777441326</v>
      </c>
      <c r="M47" s="101">
        <v>0.2495139581677139</v>
      </c>
      <c r="N47" s="101">
        <v>0.0991993644228575</v>
      </c>
      <c r="O47" s="101">
        <v>0.04232953799850314</v>
      </c>
      <c r="P47" s="101">
        <v>0.015515323451250068</v>
      </c>
      <c r="Q47" s="101">
        <v>0.005152433602260418</v>
      </c>
      <c r="R47" s="101">
        <v>0.0015269399469766368</v>
      </c>
      <c r="S47" s="101">
        <v>0.0005553511786462788</v>
      </c>
      <c r="T47" s="101">
        <v>0.0002282842177582949</v>
      </c>
      <c r="U47" s="101">
        <v>0.00011268950285221576</v>
      </c>
      <c r="V47" s="101">
        <v>5.668041965065952E-05</v>
      </c>
      <c r="W47" s="101">
        <v>3.4630585657254205E-05</v>
      </c>
      <c r="X47" s="101">
        <v>67.5</v>
      </c>
    </row>
    <row r="48" spans="1:24" s="101" customFormat="1" ht="12.75">
      <c r="A48" s="101">
        <v>1951</v>
      </c>
      <c r="B48" s="101">
        <v>143.77999877929688</v>
      </c>
      <c r="C48" s="101">
        <v>140.67999267578125</v>
      </c>
      <c r="D48" s="101">
        <v>9.28758430480957</v>
      </c>
      <c r="E48" s="101">
        <v>10.024105072021484</v>
      </c>
      <c r="F48" s="101">
        <v>26.690938599068197</v>
      </c>
      <c r="G48" s="101" t="s">
        <v>57</v>
      </c>
      <c r="H48" s="101">
        <v>-7.820252261715652</v>
      </c>
      <c r="I48" s="101">
        <v>68.45974651758122</v>
      </c>
      <c r="J48" s="101" t="s">
        <v>60</v>
      </c>
      <c r="K48" s="101">
        <v>0.561339216710895</v>
      </c>
      <c r="L48" s="101">
        <v>-0.00294190398770696</v>
      </c>
      <c r="M48" s="101">
        <v>-0.13048044494079383</v>
      </c>
      <c r="N48" s="101">
        <v>-0.0010256210997776592</v>
      </c>
      <c r="O48" s="101">
        <v>0.022929558155956747</v>
      </c>
      <c r="P48" s="101">
        <v>-0.00033679096183141134</v>
      </c>
      <c r="Q48" s="101">
        <v>-0.0025782193413595384</v>
      </c>
      <c r="R48" s="101">
        <v>-8.245884370060259E-05</v>
      </c>
      <c r="S48" s="101">
        <v>0.0003316682514087494</v>
      </c>
      <c r="T48" s="101">
        <v>-2.3993468585679934E-05</v>
      </c>
      <c r="U48" s="101">
        <v>-4.846988314875607E-05</v>
      </c>
      <c r="V48" s="101">
        <v>-6.5009931912923454E-06</v>
      </c>
      <c r="W48" s="101">
        <v>2.1590585490454474E-05</v>
      </c>
      <c r="X48" s="101">
        <v>67.5</v>
      </c>
    </row>
    <row r="49" spans="1:24" s="101" customFormat="1" ht="12.75">
      <c r="A49" s="101">
        <v>1949</v>
      </c>
      <c r="B49" s="101">
        <v>96.91999816894531</v>
      </c>
      <c r="C49" s="101">
        <v>119.31999969482422</v>
      </c>
      <c r="D49" s="101">
        <v>8.898163795471191</v>
      </c>
      <c r="E49" s="101">
        <v>9.228729248046875</v>
      </c>
      <c r="F49" s="101">
        <v>20.324755023402705</v>
      </c>
      <c r="G49" s="101" t="s">
        <v>58</v>
      </c>
      <c r="H49" s="101">
        <v>24.885523258938612</v>
      </c>
      <c r="I49" s="101">
        <v>54.305521427883924</v>
      </c>
      <c r="J49" s="101" t="s">
        <v>61</v>
      </c>
      <c r="K49" s="101">
        <v>0.8920510899552988</v>
      </c>
      <c r="L49" s="101">
        <v>-0.5408435765997823</v>
      </c>
      <c r="M49" s="101">
        <v>0.21267832237577047</v>
      </c>
      <c r="N49" s="101">
        <v>-0.09919406233872356</v>
      </c>
      <c r="O49" s="101">
        <v>0.03558124716672139</v>
      </c>
      <c r="P49" s="101">
        <v>-0.015511667661632613</v>
      </c>
      <c r="Q49" s="101">
        <v>0.004460981624434454</v>
      </c>
      <c r="R49" s="101">
        <v>-0.0015247118222039776</v>
      </c>
      <c r="S49" s="101">
        <v>0.0004454336119235656</v>
      </c>
      <c r="T49" s="101">
        <v>-0.0002270198175110371</v>
      </c>
      <c r="U49" s="101">
        <v>0.0001017329567083621</v>
      </c>
      <c r="V49" s="101">
        <v>-5.6306367839718096E-05</v>
      </c>
      <c r="W49" s="101">
        <v>2.707626416520192E-05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1950</v>
      </c>
      <c r="B56" s="116">
        <v>104.4</v>
      </c>
      <c r="C56" s="116">
        <v>109.3</v>
      </c>
      <c r="D56" s="116">
        <v>9.270479544428245</v>
      </c>
      <c r="E56" s="116">
        <v>9.454535863749593</v>
      </c>
      <c r="F56" s="116">
        <v>20.581560775359137</v>
      </c>
      <c r="G56" s="116" t="s">
        <v>59</v>
      </c>
      <c r="H56" s="116">
        <v>15.899740147001175</v>
      </c>
      <c r="I56" s="116">
        <v>52.79974014700118</v>
      </c>
      <c r="J56" s="116" t="s">
        <v>73</v>
      </c>
      <c r="K56" s="116">
        <v>0.4150185244398179</v>
      </c>
      <c r="M56" s="116" t="s">
        <v>68</v>
      </c>
      <c r="N56" s="116">
        <v>0.23213127393856695</v>
      </c>
      <c r="X56" s="116">
        <v>67.5</v>
      </c>
    </row>
    <row r="57" spans="1:24" s="116" customFormat="1" ht="12.75">
      <c r="A57" s="116">
        <v>1949</v>
      </c>
      <c r="B57" s="116">
        <v>101.76000213623047</v>
      </c>
      <c r="C57" s="116">
        <v>122.95999908447266</v>
      </c>
      <c r="D57" s="116">
        <v>8.796586990356445</v>
      </c>
      <c r="E57" s="116">
        <v>9.403018951416016</v>
      </c>
      <c r="F57" s="116">
        <v>14.572945072136452</v>
      </c>
      <c r="G57" s="116" t="s">
        <v>56</v>
      </c>
      <c r="H57" s="116">
        <v>5.1349514656183</v>
      </c>
      <c r="I57" s="116">
        <v>39.39495360184877</v>
      </c>
      <c r="J57" s="116" t="s">
        <v>62</v>
      </c>
      <c r="K57" s="116">
        <v>0.61319475664421</v>
      </c>
      <c r="L57" s="116">
        <v>0.07092087422383411</v>
      </c>
      <c r="M57" s="116">
        <v>0.14516527035412785</v>
      </c>
      <c r="N57" s="116">
        <v>0.11083931535727207</v>
      </c>
      <c r="O57" s="116">
        <v>0.024626927097287237</v>
      </c>
      <c r="P57" s="116">
        <v>0.002034405240492784</v>
      </c>
      <c r="Q57" s="116">
        <v>0.0029976207048098428</v>
      </c>
      <c r="R57" s="116">
        <v>0.0017061145762522069</v>
      </c>
      <c r="S57" s="116">
        <v>0.00032311927966832194</v>
      </c>
      <c r="T57" s="116">
        <v>2.9943589716669416E-05</v>
      </c>
      <c r="U57" s="116">
        <v>6.556802207525133E-05</v>
      </c>
      <c r="V57" s="116">
        <v>6.33219793411833E-05</v>
      </c>
      <c r="W57" s="116">
        <v>2.01503458773988E-05</v>
      </c>
      <c r="X57" s="116">
        <v>67.5</v>
      </c>
    </row>
    <row r="58" spans="1:24" s="116" customFormat="1" ht="12.75">
      <c r="A58" s="116">
        <v>1951</v>
      </c>
      <c r="B58" s="116">
        <v>119</v>
      </c>
      <c r="C58" s="116">
        <v>128</v>
      </c>
      <c r="D58" s="116">
        <v>10.088165283203125</v>
      </c>
      <c r="E58" s="116">
        <v>10.443111419677734</v>
      </c>
      <c r="F58" s="116">
        <v>21.872732937986598</v>
      </c>
      <c r="G58" s="116" t="s">
        <v>57</v>
      </c>
      <c r="H58" s="116">
        <v>0.09564808002429004</v>
      </c>
      <c r="I58" s="116">
        <v>51.59564808002429</v>
      </c>
      <c r="J58" s="116" t="s">
        <v>60</v>
      </c>
      <c r="K58" s="116">
        <v>0.6081682419572754</v>
      </c>
      <c r="L58" s="116">
        <v>0.0003871329500804153</v>
      </c>
      <c r="M58" s="116">
        <v>-0.14375509825845612</v>
      </c>
      <c r="N58" s="116">
        <v>-0.001146047021117912</v>
      </c>
      <c r="O58" s="116">
        <v>0.024457561722928817</v>
      </c>
      <c r="P58" s="116">
        <v>4.409982911254197E-05</v>
      </c>
      <c r="Q58" s="116">
        <v>-0.0029565520198819063</v>
      </c>
      <c r="R58" s="116">
        <v>-9.211928406465269E-05</v>
      </c>
      <c r="S58" s="116">
        <v>0.0003227190551302648</v>
      </c>
      <c r="T58" s="116">
        <v>3.1276812211695515E-06</v>
      </c>
      <c r="U58" s="116">
        <v>-6.361187994698939E-05</v>
      </c>
      <c r="V58" s="116">
        <v>-7.2628254392306714E-06</v>
      </c>
      <c r="W58" s="116">
        <v>2.0147501290117576E-05</v>
      </c>
      <c r="X58" s="116">
        <v>67.5</v>
      </c>
    </row>
    <row r="59" spans="1:24" s="116" customFormat="1" ht="12.75">
      <c r="A59" s="116">
        <v>1952</v>
      </c>
      <c r="B59" s="116">
        <v>114.95999908447266</v>
      </c>
      <c r="C59" s="116">
        <v>130.66000366210938</v>
      </c>
      <c r="D59" s="116">
        <v>10.165019035339355</v>
      </c>
      <c r="E59" s="116">
        <v>10.368528366088867</v>
      </c>
      <c r="F59" s="116">
        <v>23.36665371509141</v>
      </c>
      <c r="G59" s="116" t="s">
        <v>58</v>
      </c>
      <c r="H59" s="116">
        <v>7.233637515989251</v>
      </c>
      <c r="I59" s="116">
        <v>54.69363660046191</v>
      </c>
      <c r="J59" s="116" t="s">
        <v>61</v>
      </c>
      <c r="K59" s="116">
        <v>0.07835304110593816</v>
      </c>
      <c r="L59" s="116">
        <v>0.07091981760235894</v>
      </c>
      <c r="M59" s="116">
        <v>0.020184831970780814</v>
      </c>
      <c r="N59" s="116">
        <v>-0.11083339029865591</v>
      </c>
      <c r="O59" s="116">
        <v>0.002883264265416461</v>
      </c>
      <c r="P59" s="116">
        <v>0.0020339272080427922</v>
      </c>
      <c r="Q59" s="116">
        <v>0.000494499791341593</v>
      </c>
      <c r="R59" s="116">
        <v>-0.0017036258347429647</v>
      </c>
      <c r="S59" s="116">
        <v>1.6077324068525025E-05</v>
      </c>
      <c r="T59" s="116">
        <v>2.9779794749107552E-05</v>
      </c>
      <c r="U59" s="116">
        <v>1.5896359598048043E-05</v>
      </c>
      <c r="V59" s="116">
        <v>-6.29040891701367E-05</v>
      </c>
      <c r="W59" s="116">
        <v>3.385716224278277E-07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1950</v>
      </c>
      <c r="B61" s="116">
        <v>99.8</v>
      </c>
      <c r="C61" s="116">
        <v>109.6</v>
      </c>
      <c r="D61" s="116">
        <v>9.109914858784943</v>
      </c>
      <c r="E61" s="116">
        <v>9.383189544451415</v>
      </c>
      <c r="F61" s="116">
        <v>18.029452248502313</v>
      </c>
      <c r="G61" s="116" t="s">
        <v>59</v>
      </c>
      <c r="H61" s="116">
        <v>14.758695533364985</v>
      </c>
      <c r="I61" s="116">
        <v>47.05869553336498</v>
      </c>
      <c r="J61" s="116" t="s">
        <v>73</v>
      </c>
      <c r="K61" s="116">
        <v>0.6080955784162233</v>
      </c>
      <c r="M61" s="116" t="s">
        <v>68</v>
      </c>
      <c r="N61" s="116">
        <v>0.32771816808283155</v>
      </c>
      <c r="X61" s="116">
        <v>67.5</v>
      </c>
    </row>
    <row r="62" spans="1:24" s="116" customFormat="1" ht="12.75">
      <c r="A62" s="116">
        <v>1949</v>
      </c>
      <c r="B62" s="116">
        <v>109.13999938964844</v>
      </c>
      <c r="C62" s="116">
        <v>116.44000244140625</v>
      </c>
      <c r="D62" s="116">
        <v>8.814481735229492</v>
      </c>
      <c r="E62" s="116">
        <v>9.193264961242676</v>
      </c>
      <c r="F62" s="116">
        <v>15.999931104469692</v>
      </c>
      <c r="G62" s="116" t="s">
        <v>56</v>
      </c>
      <c r="H62" s="116">
        <v>1.5381037132789857</v>
      </c>
      <c r="I62" s="116">
        <v>43.17810310292742</v>
      </c>
      <c r="J62" s="116" t="s">
        <v>62</v>
      </c>
      <c r="K62" s="116">
        <v>0.7515283019600477</v>
      </c>
      <c r="L62" s="116">
        <v>0.00948675622848628</v>
      </c>
      <c r="M62" s="116">
        <v>0.1779142205938831</v>
      </c>
      <c r="N62" s="116">
        <v>0.10310221444016973</v>
      </c>
      <c r="O62" s="116">
        <v>0.030182731604571494</v>
      </c>
      <c r="P62" s="116">
        <v>0.0002721970688761491</v>
      </c>
      <c r="Q62" s="116">
        <v>0.0036738749252815985</v>
      </c>
      <c r="R62" s="116">
        <v>0.0015870110330488726</v>
      </c>
      <c r="S62" s="116">
        <v>0.00039600777814191205</v>
      </c>
      <c r="T62" s="116">
        <v>3.992062888362443E-06</v>
      </c>
      <c r="U62" s="116">
        <v>8.035223532008664E-05</v>
      </c>
      <c r="V62" s="116">
        <v>5.8904069708891075E-05</v>
      </c>
      <c r="W62" s="116">
        <v>2.4696652430842115E-05</v>
      </c>
      <c r="X62" s="116">
        <v>67.5</v>
      </c>
    </row>
    <row r="63" spans="1:24" s="116" customFormat="1" ht="12.75">
      <c r="A63" s="116">
        <v>1951</v>
      </c>
      <c r="B63" s="116">
        <v>116.0999984741211</v>
      </c>
      <c r="C63" s="116">
        <v>131.10000610351562</v>
      </c>
      <c r="D63" s="116">
        <v>9.970852851867676</v>
      </c>
      <c r="E63" s="116">
        <v>10.269254684448242</v>
      </c>
      <c r="F63" s="116">
        <v>19.607557455746832</v>
      </c>
      <c r="G63" s="116" t="s">
        <v>57</v>
      </c>
      <c r="H63" s="116">
        <v>-1.809198353098651</v>
      </c>
      <c r="I63" s="116">
        <v>46.79080012102244</v>
      </c>
      <c r="J63" s="116" t="s">
        <v>60</v>
      </c>
      <c r="K63" s="116">
        <v>0.638781360112085</v>
      </c>
      <c r="L63" s="116">
        <v>-5.054709277195809E-05</v>
      </c>
      <c r="M63" s="116">
        <v>-0.15014744207610367</v>
      </c>
      <c r="N63" s="116">
        <v>-0.001066048679545378</v>
      </c>
      <c r="O63" s="116">
        <v>0.02582454681651387</v>
      </c>
      <c r="P63" s="116">
        <v>-5.982389376531273E-06</v>
      </c>
      <c r="Q63" s="116">
        <v>-0.0030477270022287568</v>
      </c>
      <c r="R63" s="116">
        <v>-8.569095271186865E-05</v>
      </c>
      <c r="S63" s="116">
        <v>0.00035189580808506405</v>
      </c>
      <c r="T63" s="116">
        <v>-4.3784018944234E-07</v>
      </c>
      <c r="U63" s="116">
        <v>-6.289678789517649E-05</v>
      </c>
      <c r="V63" s="116">
        <v>-6.755072565674693E-06</v>
      </c>
      <c r="W63" s="116">
        <v>2.230820547943652E-05</v>
      </c>
      <c r="X63" s="116">
        <v>67.5</v>
      </c>
    </row>
    <row r="64" spans="1:24" s="116" customFormat="1" ht="12.75">
      <c r="A64" s="116">
        <v>1952</v>
      </c>
      <c r="B64" s="116">
        <v>108.66000366210938</v>
      </c>
      <c r="C64" s="116">
        <v>123.55999755859375</v>
      </c>
      <c r="D64" s="116">
        <v>9.997968673706055</v>
      </c>
      <c r="E64" s="116">
        <v>10.390207290649414</v>
      </c>
      <c r="F64" s="116">
        <v>22.30059462959504</v>
      </c>
      <c r="G64" s="116" t="s">
        <v>58</v>
      </c>
      <c r="H64" s="116">
        <v>11.896440066178506</v>
      </c>
      <c r="I64" s="116">
        <v>53.05644372828788</v>
      </c>
      <c r="J64" s="116" t="s">
        <v>61</v>
      </c>
      <c r="K64" s="116">
        <v>0.39592065192448284</v>
      </c>
      <c r="L64" s="116">
        <v>-0.00948662156566475</v>
      </c>
      <c r="M64" s="116">
        <v>0.09544221040782737</v>
      </c>
      <c r="N64" s="116">
        <v>-0.10309670296706672</v>
      </c>
      <c r="O64" s="116">
        <v>0.015623382118967783</v>
      </c>
      <c r="P64" s="116">
        <v>-0.00027213131999480436</v>
      </c>
      <c r="Q64" s="116">
        <v>0.0020515158021566847</v>
      </c>
      <c r="R64" s="116">
        <v>-0.0015846958950038908</v>
      </c>
      <c r="S64" s="116">
        <v>0.00018163562591367812</v>
      </c>
      <c r="T64" s="116">
        <v>-3.967979595858551E-06</v>
      </c>
      <c r="U64" s="116">
        <v>5.000475770767978E-05</v>
      </c>
      <c r="V64" s="116">
        <v>-5.851545456460513E-05</v>
      </c>
      <c r="W64" s="116">
        <v>1.059568825405213E-05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1950</v>
      </c>
      <c r="B66" s="116">
        <v>93.62</v>
      </c>
      <c r="C66" s="116">
        <v>107.32</v>
      </c>
      <c r="D66" s="116">
        <v>9.167847748723426</v>
      </c>
      <c r="E66" s="116">
        <v>9.318772631052301</v>
      </c>
      <c r="F66" s="116">
        <v>19.039300831882684</v>
      </c>
      <c r="G66" s="116" t="s">
        <v>59</v>
      </c>
      <c r="H66" s="116">
        <v>23.247641876930203</v>
      </c>
      <c r="I66" s="116">
        <v>49.36764187693021</v>
      </c>
      <c r="J66" s="116" t="s">
        <v>73</v>
      </c>
      <c r="K66" s="116">
        <v>1.4120627467031948</v>
      </c>
      <c r="M66" s="116" t="s">
        <v>68</v>
      </c>
      <c r="N66" s="116">
        <v>0.7565273819940757</v>
      </c>
      <c r="X66" s="116">
        <v>67.5</v>
      </c>
    </row>
    <row r="67" spans="1:24" s="116" customFormat="1" ht="12.75">
      <c r="A67" s="116">
        <v>1949</v>
      </c>
      <c r="B67" s="116">
        <v>100.0199966430664</v>
      </c>
      <c r="C67" s="116">
        <v>115.12000274658203</v>
      </c>
      <c r="D67" s="116">
        <v>8.81462287902832</v>
      </c>
      <c r="E67" s="116">
        <v>9.245760917663574</v>
      </c>
      <c r="F67" s="116">
        <v>13.77911442983035</v>
      </c>
      <c r="G67" s="116" t="s">
        <v>56</v>
      </c>
      <c r="H67" s="116">
        <v>4.650063034478926</v>
      </c>
      <c r="I67" s="116">
        <v>37.17005967754533</v>
      </c>
      <c r="J67" s="116" t="s">
        <v>62</v>
      </c>
      <c r="K67" s="116">
        <v>1.1368213565673615</v>
      </c>
      <c r="L67" s="116">
        <v>0.19002344234805882</v>
      </c>
      <c r="M67" s="116">
        <v>0.26912660889624473</v>
      </c>
      <c r="N67" s="116">
        <v>0.09494346912179966</v>
      </c>
      <c r="O67" s="116">
        <v>0.045656632727033485</v>
      </c>
      <c r="P67" s="116">
        <v>0.005451059037690051</v>
      </c>
      <c r="Q67" s="116">
        <v>0.005557427936328537</v>
      </c>
      <c r="R67" s="116">
        <v>0.001461448112222486</v>
      </c>
      <c r="S67" s="116">
        <v>0.0005990204595296282</v>
      </c>
      <c r="T67" s="116">
        <v>8.023312840206877E-05</v>
      </c>
      <c r="U67" s="116">
        <v>0.00012155525557613253</v>
      </c>
      <c r="V67" s="116">
        <v>5.424640889987257E-05</v>
      </c>
      <c r="W67" s="116">
        <v>3.735216120804321E-05</v>
      </c>
      <c r="X67" s="116">
        <v>67.5</v>
      </c>
    </row>
    <row r="68" spans="1:24" s="116" customFormat="1" ht="12.75">
      <c r="A68" s="116">
        <v>1951</v>
      </c>
      <c r="B68" s="116">
        <v>125.73999786376953</v>
      </c>
      <c r="C68" s="116">
        <v>131.63999938964844</v>
      </c>
      <c r="D68" s="116">
        <v>9.581039428710938</v>
      </c>
      <c r="E68" s="116">
        <v>10.089448928833008</v>
      </c>
      <c r="F68" s="116">
        <v>20.929751883993276</v>
      </c>
      <c r="G68" s="116" t="s">
        <v>57</v>
      </c>
      <c r="H68" s="116">
        <v>-6.240799261848565</v>
      </c>
      <c r="I68" s="116">
        <v>51.99919860192096</v>
      </c>
      <c r="J68" s="116" t="s">
        <v>60</v>
      </c>
      <c r="K68" s="116">
        <v>1.1338780878437467</v>
      </c>
      <c r="L68" s="116">
        <v>0.001035144687370968</v>
      </c>
      <c r="M68" s="116">
        <v>-0.2686325252794347</v>
      </c>
      <c r="N68" s="116">
        <v>-0.0009814600957649868</v>
      </c>
      <c r="O68" s="116">
        <v>0.04550036305838161</v>
      </c>
      <c r="P68" s="116">
        <v>0.00011816836402727477</v>
      </c>
      <c r="Q68" s="116">
        <v>-0.005554145744987993</v>
      </c>
      <c r="R68" s="116">
        <v>-7.887687056894227E-05</v>
      </c>
      <c r="S68" s="116">
        <v>0.0005922655612367153</v>
      </c>
      <c r="T68" s="116">
        <v>8.397319906847948E-06</v>
      </c>
      <c r="U68" s="116">
        <v>-0.0001214328817484777</v>
      </c>
      <c r="V68" s="116">
        <v>-6.213259322187138E-06</v>
      </c>
      <c r="W68" s="116">
        <v>3.6725574566383314E-05</v>
      </c>
      <c r="X68" s="116">
        <v>67.5</v>
      </c>
    </row>
    <row r="69" spans="1:24" s="116" customFormat="1" ht="12.75">
      <c r="A69" s="116">
        <v>1952</v>
      </c>
      <c r="B69" s="116">
        <v>127.9000015258789</v>
      </c>
      <c r="C69" s="116">
        <v>134.6999969482422</v>
      </c>
      <c r="D69" s="116">
        <v>9.84163761138916</v>
      </c>
      <c r="E69" s="116">
        <v>10.31519603729248</v>
      </c>
      <c r="F69" s="116">
        <v>26.061200131283442</v>
      </c>
      <c r="G69" s="116" t="s">
        <v>58</v>
      </c>
      <c r="H69" s="116">
        <v>2.639336919901865</v>
      </c>
      <c r="I69" s="116">
        <v>63.03933844578077</v>
      </c>
      <c r="J69" s="116" t="s">
        <v>61</v>
      </c>
      <c r="K69" s="116">
        <v>-0.08175132204108483</v>
      </c>
      <c r="L69" s="116">
        <v>0.1900206228736298</v>
      </c>
      <c r="M69" s="116">
        <v>-0.016300244721663755</v>
      </c>
      <c r="N69" s="116">
        <v>-0.09493839615752178</v>
      </c>
      <c r="O69" s="116">
        <v>-0.0037742646338972726</v>
      </c>
      <c r="P69" s="116">
        <v>0.005449778056960256</v>
      </c>
      <c r="Q69" s="116">
        <v>-0.00019097201605634275</v>
      </c>
      <c r="R69" s="116">
        <v>-0.0014593179996176017</v>
      </c>
      <c r="S69" s="116">
        <v>-8.970516098890601E-05</v>
      </c>
      <c r="T69" s="116">
        <v>7.979248029460488E-05</v>
      </c>
      <c r="U69" s="116">
        <v>5.453016453223803E-06</v>
      </c>
      <c r="V69" s="116">
        <v>-5.3889407930756007E-05</v>
      </c>
      <c r="W69" s="116">
        <v>-6.812937668925703E-06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1950</v>
      </c>
      <c r="B71" s="116">
        <v>101.78</v>
      </c>
      <c r="C71" s="116">
        <v>113.18</v>
      </c>
      <c r="D71" s="116">
        <v>8.816112526337498</v>
      </c>
      <c r="E71" s="116">
        <v>9.291198478624395</v>
      </c>
      <c r="F71" s="116">
        <v>19.202969007069253</v>
      </c>
      <c r="G71" s="116" t="s">
        <v>59</v>
      </c>
      <c r="H71" s="116">
        <v>17.51634186504983</v>
      </c>
      <c r="I71" s="116">
        <v>51.79634186504983</v>
      </c>
      <c r="J71" s="116" t="s">
        <v>73</v>
      </c>
      <c r="K71" s="116">
        <v>1.6394197839750657</v>
      </c>
      <c r="M71" s="116" t="s">
        <v>68</v>
      </c>
      <c r="N71" s="116">
        <v>0.8822354851897383</v>
      </c>
      <c r="X71" s="116">
        <v>67.5</v>
      </c>
    </row>
    <row r="72" spans="1:24" s="116" customFormat="1" ht="12.75">
      <c r="A72" s="116">
        <v>1949</v>
      </c>
      <c r="B72" s="116">
        <v>107.5199966430664</v>
      </c>
      <c r="C72" s="116">
        <v>116.31999969482422</v>
      </c>
      <c r="D72" s="116">
        <v>8.713672637939453</v>
      </c>
      <c r="E72" s="116">
        <v>9.137666702270508</v>
      </c>
      <c r="F72" s="116">
        <v>16.199481087225145</v>
      </c>
      <c r="G72" s="116" t="s">
        <v>56</v>
      </c>
      <c r="H72" s="116">
        <v>4.199369558249934</v>
      </c>
      <c r="I72" s="116">
        <v>44.21936620131634</v>
      </c>
      <c r="J72" s="116" t="s">
        <v>62</v>
      </c>
      <c r="K72" s="116">
        <v>1.2189285748520395</v>
      </c>
      <c r="L72" s="116">
        <v>0.24627712631004678</v>
      </c>
      <c r="M72" s="116">
        <v>0.28856490012546193</v>
      </c>
      <c r="N72" s="116">
        <v>0.08500992452830612</v>
      </c>
      <c r="O72" s="116">
        <v>0.04895429982630128</v>
      </c>
      <c r="P72" s="116">
        <v>0.007064981402306101</v>
      </c>
      <c r="Q72" s="116">
        <v>0.005958824323152961</v>
      </c>
      <c r="R72" s="116">
        <v>0.0013085499751791703</v>
      </c>
      <c r="S72" s="116">
        <v>0.0006422737176461999</v>
      </c>
      <c r="T72" s="116">
        <v>0.00010392819688250976</v>
      </c>
      <c r="U72" s="116">
        <v>0.00013032162907450907</v>
      </c>
      <c r="V72" s="116">
        <v>4.857801174371021E-05</v>
      </c>
      <c r="W72" s="116">
        <v>4.0047247366388405E-05</v>
      </c>
      <c r="X72" s="116">
        <v>67.5</v>
      </c>
    </row>
    <row r="73" spans="1:24" s="116" customFormat="1" ht="12.75">
      <c r="A73" s="116">
        <v>1951</v>
      </c>
      <c r="B73" s="116">
        <v>139.17999267578125</v>
      </c>
      <c r="C73" s="116">
        <v>141.5800018310547</v>
      </c>
      <c r="D73" s="116">
        <v>9.615476608276367</v>
      </c>
      <c r="E73" s="116">
        <v>10.264158248901367</v>
      </c>
      <c r="F73" s="116">
        <v>23.716058894914607</v>
      </c>
      <c r="G73" s="116" t="s">
        <v>57</v>
      </c>
      <c r="H73" s="116">
        <v>-12.936191777665044</v>
      </c>
      <c r="I73" s="116">
        <v>58.74380089811621</v>
      </c>
      <c r="J73" s="116" t="s">
        <v>60</v>
      </c>
      <c r="K73" s="116">
        <v>1.172572934074481</v>
      </c>
      <c r="L73" s="116">
        <v>-0.001338987288140688</v>
      </c>
      <c r="M73" s="116">
        <v>-0.2766766871986501</v>
      </c>
      <c r="N73" s="116">
        <v>-0.0008786374470116944</v>
      </c>
      <c r="O73" s="116">
        <v>0.04723407120461691</v>
      </c>
      <c r="P73" s="116">
        <v>-0.00015347518585366504</v>
      </c>
      <c r="Q73" s="116">
        <v>-0.00566694993699827</v>
      </c>
      <c r="R73" s="116">
        <v>-7.062423086795677E-05</v>
      </c>
      <c r="S73" s="116">
        <v>0.0006296861807987026</v>
      </c>
      <c r="T73" s="116">
        <v>-1.0946049300505064E-05</v>
      </c>
      <c r="U73" s="116">
        <v>-0.0001203555154477773</v>
      </c>
      <c r="V73" s="116">
        <v>-5.56195181672697E-06</v>
      </c>
      <c r="W73" s="116">
        <v>3.9502275707074943E-05</v>
      </c>
      <c r="X73" s="116">
        <v>67.5</v>
      </c>
    </row>
    <row r="74" spans="1:24" s="116" customFormat="1" ht="12.75">
      <c r="A74" s="116">
        <v>1952</v>
      </c>
      <c r="B74" s="116">
        <v>116.76000213623047</v>
      </c>
      <c r="C74" s="116">
        <v>128.16000366210938</v>
      </c>
      <c r="D74" s="116">
        <v>10.067399024963379</v>
      </c>
      <c r="E74" s="116">
        <v>10.595970153808594</v>
      </c>
      <c r="F74" s="116">
        <v>26.33106063059191</v>
      </c>
      <c r="G74" s="116" t="s">
        <v>58</v>
      </c>
      <c r="H74" s="116">
        <v>12.974669078553482</v>
      </c>
      <c r="I74" s="116">
        <v>62.23467121478395</v>
      </c>
      <c r="J74" s="116" t="s">
        <v>61</v>
      </c>
      <c r="K74" s="116">
        <v>0.3329558302039276</v>
      </c>
      <c r="L74" s="116">
        <v>-0.24627348630450852</v>
      </c>
      <c r="M74" s="116">
        <v>0.0819738515942625</v>
      </c>
      <c r="N74" s="116">
        <v>-0.08500538373859041</v>
      </c>
      <c r="O74" s="116">
        <v>0.012863358384208263</v>
      </c>
      <c r="P74" s="116">
        <v>-0.007063314206677929</v>
      </c>
      <c r="Q74" s="116">
        <v>0.0018420818998499074</v>
      </c>
      <c r="R74" s="116">
        <v>-0.001306642742127976</v>
      </c>
      <c r="S74" s="116">
        <v>0.0001265339562734612</v>
      </c>
      <c r="T74" s="116">
        <v>-0.00010335015293631948</v>
      </c>
      <c r="U74" s="116">
        <v>4.998276608926088E-05</v>
      </c>
      <c r="V74" s="116">
        <v>-4.8258552785599106E-05</v>
      </c>
      <c r="W74" s="116">
        <v>6.584241458736142E-06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1950</v>
      </c>
      <c r="B76" s="116">
        <v>102.46</v>
      </c>
      <c r="C76" s="116">
        <v>117.46</v>
      </c>
      <c r="D76" s="116">
        <v>8.939100999784797</v>
      </c>
      <c r="E76" s="116">
        <v>9.313079428349106</v>
      </c>
      <c r="F76" s="116">
        <v>19.570256001722814</v>
      </c>
      <c r="G76" s="116" t="s">
        <v>59</v>
      </c>
      <c r="H76" s="116">
        <v>17.102247652189334</v>
      </c>
      <c r="I76" s="116">
        <v>52.06224765218933</v>
      </c>
      <c r="J76" s="116" t="s">
        <v>73</v>
      </c>
      <c r="K76" s="116">
        <v>1.6841470844423263</v>
      </c>
      <c r="M76" s="116" t="s">
        <v>68</v>
      </c>
      <c r="N76" s="116">
        <v>0.9622314500853322</v>
      </c>
      <c r="X76" s="116">
        <v>67.5</v>
      </c>
    </row>
    <row r="77" spans="1:24" s="116" customFormat="1" ht="12.75">
      <c r="A77" s="116">
        <v>1949</v>
      </c>
      <c r="B77" s="116">
        <v>94.68000030517578</v>
      </c>
      <c r="C77" s="116">
        <v>117.08000183105469</v>
      </c>
      <c r="D77" s="116">
        <v>8.716728210449219</v>
      </c>
      <c r="E77" s="116">
        <v>9.0306396484375</v>
      </c>
      <c r="F77" s="116">
        <v>14.603469889117523</v>
      </c>
      <c r="G77" s="116" t="s">
        <v>56</v>
      </c>
      <c r="H77" s="116">
        <v>12.647284449661356</v>
      </c>
      <c r="I77" s="116">
        <v>39.82728475483714</v>
      </c>
      <c r="J77" s="116" t="s">
        <v>62</v>
      </c>
      <c r="K77" s="116">
        <v>1.1879063135563812</v>
      </c>
      <c r="L77" s="116">
        <v>0.42338648114220767</v>
      </c>
      <c r="M77" s="116">
        <v>0.2812204087999072</v>
      </c>
      <c r="N77" s="116">
        <v>0.11056203815308382</v>
      </c>
      <c r="O77" s="116">
        <v>0.04770844196844199</v>
      </c>
      <c r="P77" s="116">
        <v>0.01214575036770989</v>
      </c>
      <c r="Q77" s="116">
        <v>0.005807164236690332</v>
      </c>
      <c r="R77" s="116">
        <v>0.0017018892828496077</v>
      </c>
      <c r="S77" s="116">
        <v>0.0006259298229353966</v>
      </c>
      <c r="T77" s="116">
        <v>0.00017869502254273348</v>
      </c>
      <c r="U77" s="116">
        <v>0.00012700451631698334</v>
      </c>
      <c r="V77" s="116">
        <v>6.317583014203707E-05</v>
      </c>
      <c r="W77" s="116">
        <v>3.902617183487122E-05</v>
      </c>
      <c r="X77" s="116">
        <v>67.5</v>
      </c>
    </row>
    <row r="78" spans="1:24" s="116" customFormat="1" ht="12.75">
      <c r="A78" s="116">
        <v>1951</v>
      </c>
      <c r="B78" s="116">
        <v>141.8800048828125</v>
      </c>
      <c r="C78" s="116">
        <v>141.27999877929688</v>
      </c>
      <c r="D78" s="116">
        <v>9.452132225036621</v>
      </c>
      <c r="E78" s="116">
        <v>9.930277824401855</v>
      </c>
      <c r="F78" s="116">
        <v>24.046646513628062</v>
      </c>
      <c r="G78" s="116" t="s">
        <v>57</v>
      </c>
      <c r="H78" s="116">
        <v>-13.781166352257046</v>
      </c>
      <c r="I78" s="116">
        <v>60.598838530555454</v>
      </c>
      <c r="J78" s="116" t="s">
        <v>60</v>
      </c>
      <c r="K78" s="116">
        <v>1.1877841795223274</v>
      </c>
      <c r="L78" s="116">
        <v>-0.0023022368654055923</v>
      </c>
      <c r="M78" s="116">
        <v>-0.2812191685871644</v>
      </c>
      <c r="N78" s="116">
        <v>-0.0011427577477223928</v>
      </c>
      <c r="O78" s="116">
        <v>0.047693380280253744</v>
      </c>
      <c r="P78" s="116">
        <v>-0.00026370240164333257</v>
      </c>
      <c r="Q78" s="116">
        <v>-0.005805592702527734</v>
      </c>
      <c r="R78" s="116">
        <v>-9.186078391481155E-05</v>
      </c>
      <c r="S78" s="116">
        <v>0.0006232407692202187</v>
      </c>
      <c r="T78" s="116">
        <v>-1.87983612235176E-05</v>
      </c>
      <c r="U78" s="116">
        <v>-0.00012633699036853531</v>
      </c>
      <c r="V78" s="116">
        <v>-7.238168518240726E-06</v>
      </c>
      <c r="W78" s="116">
        <v>3.8717314139366025E-05</v>
      </c>
      <c r="X78" s="116">
        <v>67.5</v>
      </c>
    </row>
    <row r="79" spans="1:24" s="116" customFormat="1" ht="12.75">
      <c r="A79" s="116">
        <v>1952</v>
      </c>
      <c r="B79" s="116">
        <v>116.18000030517578</v>
      </c>
      <c r="C79" s="116">
        <v>129.27999877929688</v>
      </c>
      <c r="D79" s="116">
        <v>9.993112564086914</v>
      </c>
      <c r="E79" s="116">
        <v>10.428335189819336</v>
      </c>
      <c r="F79" s="116">
        <v>25.620801813606672</v>
      </c>
      <c r="G79" s="116" t="s">
        <v>58</v>
      </c>
      <c r="H79" s="116">
        <v>12.324613241955298</v>
      </c>
      <c r="I79" s="116">
        <v>61.00461354713108</v>
      </c>
      <c r="J79" s="116" t="s">
        <v>61</v>
      </c>
      <c r="K79" s="116">
        <v>-0.017033868133309274</v>
      </c>
      <c r="L79" s="116">
        <v>-0.4233802216913262</v>
      </c>
      <c r="M79" s="116">
        <v>-0.0008351914337073257</v>
      </c>
      <c r="N79" s="116">
        <v>-0.1105561322826282</v>
      </c>
      <c r="O79" s="116">
        <v>-0.0011987128510615851</v>
      </c>
      <c r="P79" s="116">
        <v>-0.012142887343547763</v>
      </c>
      <c r="Q79" s="116">
        <v>0.00013509198441038516</v>
      </c>
      <c r="R79" s="116">
        <v>-0.0016994083462949416</v>
      </c>
      <c r="S79" s="116">
        <v>-5.7957629538543075E-05</v>
      </c>
      <c r="T79" s="116">
        <v>-0.00017770349658028167</v>
      </c>
      <c r="U79" s="116">
        <v>1.3004308114294464E-05</v>
      </c>
      <c r="V79" s="116">
        <v>-6.27598154127071E-05</v>
      </c>
      <c r="W79" s="116">
        <v>-4.9001708050376625E-06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1950</v>
      </c>
      <c r="B81" s="116">
        <v>106.78</v>
      </c>
      <c r="C81" s="116">
        <v>120.28</v>
      </c>
      <c r="D81" s="116">
        <v>9.057705614509407</v>
      </c>
      <c r="E81" s="116">
        <v>9.31570275370404</v>
      </c>
      <c r="F81" s="116">
        <v>18.849723339126143</v>
      </c>
      <c r="G81" s="116" t="s">
        <v>59</v>
      </c>
      <c r="H81" s="116">
        <v>10.21780239752956</v>
      </c>
      <c r="I81" s="116">
        <v>49.49780239752956</v>
      </c>
      <c r="J81" s="116" t="s">
        <v>73</v>
      </c>
      <c r="K81" s="116">
        <v>1.1221976012994381</v>
      </c>
      <c r="M81" s="116" t="s">
        <v>68</v>
      </c>
      <c r="N81" s="116">
        <v>0.723632887413347</v>
      </c>
      <c r="X81" s="116">
        <v>67.5</v>
      </c>
    </row>
    <row r="82" spans="1:24" s="116" customFormat="1" ht="12.75">
      <c r="A82" s="116">
        <v>1949</v>
      </c>
      <c r="B82" s="116">
        <v>96.91999816894531</v>
      </c>
      <c r="C82" s="116">
        <v>119.31999969482422</v>
      </c>
      <c r="D82" s="116">
        <v>8.898163795471191</v>
      </c>
      <c r="E82" s="116">
        <v>9.228729248046875</v>
      </c>
      <c r="F82" s="116">
        <v>15.727445733187983</v>
      </c>
      <c r="G82" s="116" t="s">
        <v>56</v>
      </c>
      <c r="H82" s="116">
        <v>12.602015886628429</v>
      </c>
      <c r="I82" s="116">
        <v>42.02201405557374</v>
      </c>
      <c r="J82" s="116" t="s">
        <v>62</v>
      </c>
      <c r="K82" s="116">
        <v>0.8710094025913832</v>
      </c>
      <c r="L82" s="116">
        <v>0.5573392060792459</v>
      </c>
      <c r="M82" s="116">
        <v>0.2061994999679712</v>
      </c>
      <c r="N82" s="116">
        <v>0.09431414113673171</v>
      </c>
      <c r="O82" s="116">
        <v>0.034981347207872236</v>
      </c>
      <c r="P82" s="116">
        <v>0.01598840423323335</v>
      </c>
      <c r="Q82" s="116">
        <v>0.004257989824391943</v>
      </c>
      <c r="R82" s="116">
        <v>0.0014517889664279685</v>
      </c>
      <c r="S82" s="116">
        <v>0.00045894759213408837</v>
      </c>
      <c r="T82" s="116">
        <v>0.00023524503255336409</v>
      </c>
      <c r="U82" s="116">
        <v>9.311936160079952E-05</v>
      </c>
      <c r="V82" s="116">
        <v>5.389223067334585E-05</v>
      </c>
      <c r="W82" s="116">
        <v>2.8613614751749992E-05</v>
      </c>
      <c r="X82" s="116">
        <v>67.5</v>
      </c>
    </row>
    <row r="83" spans="1:24" s="116" customFormat="1" ht="12.75">
      <c r="A83" s="116">
        <v>1951</v>
      </c>
      <c r="B83" s="116">
        <v>143.77999877929688</v>
      </c>
      <c r="C83" s="116">
        <v>140.67999267578125</v>
      </c>
      <c r="D83" s="116">
        <v>9.28758430480957</v>
      </c>
      <c r="E83" s="116">
        <v>10.024105072021484</v>
      </c>
      <c r="F83" s="116">
        <v>24.905128891581885</v>
      </c>
      <c r="G83" s="116" t="s">
        <v>57</v>
      </c>
      <c r="H83" s="116">
        <v>-12.400686158761772</v>
      </c>
      <c r="I83" s="116">
        <v>63.87931262053511</v>
      </c>
      <c r="J83" s="116" t="s">
        <v>60</v>
      </c>
      <c r="K83" s="116">
        <v>0.870115173397606</v>
      </c>
      <c r="L83" s="116">
        <v>-0.0030313154947727485</v>
      </c>
      <c r="M83" s="116">
        <v>-0.2058682812308696</v>
      </c>
      <c r="N83" s="116">
        <v>-0.0009748203221882594</v>
      </c>
      <c r="O83" s="116">
        <v>0.03496049719809921</v>
      </c>
      <c r="P83" s="116">
        <v>-0.00034705403031275774</v>
      </c>
      <c r="Q83" s="116">
        <v>-0.004243359241762832</v>
      </c>
      <c r="R83" s="116">
        <v>-7.836901693781262E-05</v>
      </c>
      <c r="S83" s="116">
        <v>0.0004586963254698405</v>
      </c>
      <c r="T83" s="116">
        <v>-2.472964410472649E-05</v>
      </c>
      <c r="U83" s="116">
        <v>-9.189618101609109E-05</v>
      </c>
      <c r="V83" s="116">
        <v>-6.17662044072826E-06</v>
      </c>
      <c r="W83" s="116">
        <v>2.855081470656302E-05</v>
      </c>
      <c r="X83" s="116">
        <v>67.5</v>
      </c>
    </row>
    <row r="84" spans="1:24" s="116" customFormat="1" ht="12.75">
      <c r="A84" s="116">
        <v>1952</v>
      </c>
      <c r="B84" s="116">
        <v>114.18000030517578</v>
      </c>
      <c r="C84" s="116">
        <v>121.08000183105469</v>
      </c>
      <c r="D84" s="116">
        <v>9.858450889587402</v>
      </c>
      <c r="E84" s="116">
        <v>10.345556259155273</v>
      </c>
      <c r="F84" s="116">
        <v>25.025473619274624</v>
      </c>
      <c r="G84" s="116" t="s">
        <v>58</v>
      </c>
      <c r="H84" s="116">
        <v>13.715956383267965</v>
      </c>
      <c r="I84" s="116">
        <v>60.395956688443746</v>
      </c>
      <c r="J84" s="116" t="s">
        <v>61</v>
      </c>
      <c r="K84" s="116">
        <v>0.03945838853592736</v>
      </c>
      <c r="L84" s="116">
        <v>-0.5573309624984201</v>
      </c>
      <c r="M84" s="116">
        <v>0.011682661087652806</v>
      </c>
      <c r="N84" s="116">
        <v>-0.0943091031857413</v>
      </c>
      <c r="O84" s="116">
        <v>0.0012075960166411876</v>
      </c>
      <c r="P84" s="116">
        <v>-0.015984637106463126</v>
      </c>
      <c r="Q84" s="116">
        <v>0.00035267504869396796</v>
      </c>
      <c r="R84" s="116">
        <v>-0.0014496722044055994</v>
      </c>
      <c r="S84" s="116">
        <v>-1.5184641126602353E-05</v>
      </c>
      <c r="T84" s="116">
        <v>-0.00023394159536834592</v>
      </c>
      <c r="U84" s="116">
        <v>1.5043517527436006E-05</v>
      </c>
      <c r="V84" s="116">
        <v>-5.353710756923927E-05</v>
      </c>
      <c r="W84" s="116">
        <v>-1.8947107307105471E-06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13.77911442983035</v>
      </c>
      <c r="G85" s="117"/>
      <c r="H85" s="117"/>
      <c r="I85" s="118"/>
      <c r="J85" s="118" t="s">
        <v>159</v>
      </c>
      <c r="K85" s="117">
        <f>AVERAGE(K83,K78,K73,K68,K63,K58)</f>
        <v>0.9352166628179202</v>
      </c>
      <c r="L85" s="117">
        <f>AVERAGE(L83,L78,L73,L68,L63,L58)</f>
        <v>-0.0008834681839399338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26.33106063059191</v>
      </c>
      <c r="G86" s="117"/>
      <c r="H86" s="117"/>
      <c r="I86" s="118"/>
      <c r="J86" s="118" t="s">
        <v>160</v>
      </c>
      <c r="K86" s="117">
        <f>AVERAGE(K84,K79,K74,K69,K64,K59)</f>
        <v>0.12465045359931363</v>
      </c>
      <c r="L86" s="117">
        <f>AVERAGE(L84,L79,L74,L69,L64,L59)</f>
        <v>-0.16258847526398845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0.5845104142612001</v>
      </c>
      <c r="L87" s="117">
        <f>ABS(L85/$H$33)</f>
        <v>0.0024540782887220386</v>
      </c>
      <c r="M87" s="118" t="s">
        <v>111</v>
      </c>
      <c r="N87" s="117">
        <f>K87+L87+L88+K88</f>
        <v>0.7594064109531612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0.07082412136324638</v>
      </c>
      <c r="L88" s="117">
        <f>ABS(L86/$H$34)</f>
        <v>0.10161779703999278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1950</v>
      </c>
      <c r="B91" s="101">
        <v>104.4</v>
      </c>
      <c r="C91" s="101">
        <v>109.3</v>
      </c>
      <c r="D91" s="101">
        <v>9.270479544428245</v>
      </c>
      <c r="E91" s="101">
        <v>9.454535863749593</v>
      </c>
      <c r="F91" s="101">
        <v>20.10328506564157</v>
      </c>
      <c r="G91" s="101" t="s">
        <v>59</v>
      </c>
      <c r="H91" s="101">
        <v>14.672776192841596</v>
      </c>
      <c r="I91" s="101">
        <v>51.5727761928416</v>
      </c>
      <c r="J91" s="101" t="s">
        <v>73</v>
      </c>
      <c r="K91" s="101">
        <v>0.27674174262797985</v>
      </c>
      <c r="M91" s="101" t="s">
        <v>68</v>
      </c>
      <c r="N91" s="101">
        <v>0.16251386657288122</v>
      </c>
      <c r="X91" s="101">
        <v>67.5</v>
      </c>
    </row>
    <row r="92" spans="1:24" s="101" customFormat="1" ht="12.75" hidden="1">
      <c r="A92" s="101">
        <v>1949</v>
      </c>
      <c r="B92" s="101">
        <v>101.76000213623047</v>
      </c>
      <c r="C92" s="101">
        <v>122.95999908447266</v>
      </c>
      <c r="D92" s="101">
        <v>8.796586990356445</v>
      </c>
      <c r="E92" s="101">
        <v>9.403018951416016</v>
      </c>
      <c r="F92" s="101">
        <v>14.572945072136452</v>
      </c>
      <c r="G92" s="101" t="s">
        <v>56</v>
      </c>
      <c r="H92" s="101">
        <v>5.1349514656183</v>
      </c>
      <c r="I92" s="101">
        <v>39.39495360184877</v>
      </c>
      <c r="J92" s="101" t="s">
        <v>62</v>
      </c>
      <c r="K92" s="101">
        <v>0.49115467175347943</v>
      </c>
      <c r="L92" s="101">
        <v>0.09628011884966395</v>
      </c>
      <c r="M92" s="101">
        <v>0.11627390941371021</v>
      </c>
      <c r="N92" s="101">
        <v>0.1109678468482689</v>
      </c>
      <c r="O92" s="101">
        <v>0.019725581927183634</v>
      </c>
      <c r="P92" s="101">
        <v>0.002761883696852962</v>
      </c>
      <c r="Q92" s="101">
        <v>0.002401016742127922</v>
      </c>
      <c r="R92" s="101">
        <v>0.0017080901187609642</v>
      </c>
      <c r="S92" s="101">
        <v>0.0002588158537786825</v>
      </c>
      <c r="T92" s="101">
        <v>4.0644342478772696E-05</v>
      </c>
      <c r="U92" s="101">
        <v>5.252093627072472E-05</v>
      </c>
      <c r="V92" s="101">
        <v>6.339364340514991E-05</v>
      </c>
      <c r="W92" s="101">
        <v>1.614111142105017E-05</v>
      </c>
      <c r="X92" s="101">
        <v>67.5</v>
      </c>
    </row>
    <row r="93" spans="1:24" s="101" customFormat="1" ht="12.75" hidden="1">
      <c r="A93" s="101">
        <v>1952</v>
      </c>
      <c r="B93" s="101">
        <v>114.95999908447266</v>
      </c>
      <c r="C93" s="101">
        <v>130.66000366210938</v>
      </c>
      <c r="D93" s="101">
        <v>10.165019035339355</v>
      </c>
      <c r="E93" s="101">
        <v>10.368528366088867</v>
      </c>
      <c r="F93" s="101">
        <v>21.12533825030524</v>
      </c>
      <c r="G93" s="101" t="s">
        <v>57</v>
      </c>
      <c r="H93" s="101">
        <v>1.9874565680156024</v>
      </c>
      <c r="I93" s="101">
        <v>49.44745565248826</v>
      </c>
      <c r="J93" s="101" t="s">
        <v>60</v>
      </c>
      <c r="K93" s="101">
        <v>0.48812003718676</v>
      </c>
      <c r="L93" s="101">
        <v>0.0005250996011584049</v>
      </c>
      <c r="M93" s="101">
        <v>-0.11540129291394495</v>
      </c>
      <c r="N93" s="101">
        <v>-0.0011474292425318162</v>
      </c>
      <c r="O93" s="101">
        <v>0.01962616782777209</v>
      </c>
      <c r="P93" s="101">
        <v>5.9906158577061E-05</v>
      </c>
      <c r="Q93" s="101">
        <v>-0.0023744828629076713</v>
      </c>
      <c r="R93" s="101">
        <v>-9.223131965679178E-05</v>
      </c>
      <c r="S93" s="101">
        <v>0.0002586760288575502</v>
      </c>
      <c r="T93" s="101">
        <v>4.254500055507716E-06</v>
      </c>
      <c r="U93" s="101">
        <v>-5.116280876263847E-05</v>
      </c>
      <c r="V93" s="101">
        <v>-7.272728167134484E-06</v>
      </c>
      <c r="W93" s="101">
        <v>1.6141111413896704E-05</v>
      </c>
      <c r="X93" s="101">
        <v>67.5</v>
      </c>
    </row>
    <row r="94" spans="1:24" s="101" customFormat="1" ht="12.75" hidden="1">
      <c r="A94" s="101">
        <v>1951</v>
      </c>
      <c r="B94" s="101">
        <v>119</v>
      </c>
      <c r="C94" s="101">
        <v>128</v>
      </c>
      <c r="D94" s="101">
        <v>10.088165283203125</v>
      </c>
      <c r="E94" s="101">
        <v>10.443111419677734</v>
      </c>
      <c r="F94" s="101">
        <v>24.63080931355272</v>
      </c>
      <c r="G94" s="101" t="s">
        <v>58</v>
      </c>
      <c r="H94" s="101">
        <v>6.6016818004103115</v>
      </c>
      <c r="I94" s="101">
        <v>58.10168180041031</v>
      </c>
      <c r="J94" s="101" t="s">
        <v>61</v>
      </c>
      <c r="K94" s="101">
        <v>0.05451367610117796</v>
      </c>
      <c r="L94" s="101">
        <v>0.09627868692558222</v>
      </c>
      <c r="M94" s="101">
        <v>0.01421842481210807</v>
      </c>
      <c r="N94" s="101">
        <v>-0.11096191436828333</v>
      </c>
      <c r="O94" s="101">
        <v>0.0019779076728091644</v>
      </c>
      <c r="P94" s="101">
        <v>0.002761233928356438</v>
      </c>
      <c r="Q94" s="101">
        <v>0.0003559670346202989</v>
      </c>
      <c r="R94" s="101">
        <v>-0.0017055982051711977</v>
      </c>
      <c r="S94" s="101">
        <v>8.506365950052408E-06</v>
      </c>
      <c r="T94" s="101">
        <v>4.0421056453406204E-05</v>
      </c>
      <c r="U94" s="101">
        <v>1.186658106917115E-05</v>
      </c>
      <c r="V94" s="101">
        <v>-6.297508594028496E-05</v>
      </c>
      <c r="W94" s="101">
        <v>-4.805515559941046E-10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1950</v>
      </c>
      <c r="B96" s="101">
        <v>99.8</v>
      </c>
      <c r="C96" s="101">
        <v>109.6</v>
      </c>
      <c r="D96" s="101">
        <v>9.109914858784943</v>
      </c>
      <c r="E96" s="101">
        <v>9.383189544451415</v>
      </c>
      <c r="F96" s="101">
        <v>19.457918782720657</v>
      </c>
      <c r="G96" s="101" t="s">
        <v>59</v>
      </c>
      <c r="H96" s="101">
        <v>18.48713779477457</v>
      </c>
      <c r="I96" s="101">
        <v>50.787137794774566</v>
      </c>
      <c r="J96" s="101" t="s">
        <v>73</v>
      </c>
      <c r="K96" s="101">
        <v>0.5298247523589751</v>
      </c>
      <c r="M96" s="101" t="s">
        <v>68</v>
      </c>
      <c r="N96" s="101">
        <v>0.3202908451440309</v>
      </c>
      <c r="X96" s="101">
        <v>67.5</v>
      </c>
    </row>
    <row r="97" spans="1:24" s="101" customFormat="1" ht="12.75" hidden="1">
      <c r="A97" s="101">
        <v>1949</v>
      </c>
      <c r="B97" s="101">
        <v>109.13999938964844</v>
      </c>
      <c r="C97" s="101">
        <v>116.44000244140625</v>
      </c>
      <c r="D97" s="101">
        <v>8.814481735229492</v>
      </c>
      <c r="E97" s="101">
        <v>9.193264961242676</v>
      </c>
      <c r="F97" s="101">
        <v>15.999931104469692</v>
      </c>
      <c r="G97" s="101" t="s">
        <v>56</v>
      </c>
      <c r="H97" s="101">
        <v>1.5381037132789857</v>
      </c>
      <c r="I97" s="101">
        <v>43.17810310292742</v>
      </c>
      <c r="J97" s="101" t="s">
        <v>62</v>
      </c>
      <c r="K97" s="101">
        <v>0.646657377942232</v>
      </c>
      <c r="L97" s="101">
        <v>0.27656854036527534</v>
      </c>
      <c r="M97" s="101">
        <v>0.15308712355890416</v>
      </c>
      <c r="N97" s="101">
        <v>0.10479981346616098</v>
      </c>
      <c r="O97" s="101">
        <v>0.025970809472071508</v>
      </c>
      <c r="P97" s="101">
        <v>0.007933799101426796</v>
      </c>
      <c r="Q97" s="101">
        <v>0.0031612019559463574</v>
      </c>
      <c r="R97" s="101">
        <v>0.0016131386334463213</v>
      </c>
      <c r="S97" s="101">
        <v>0.0003407557841453755</v>
      </c>
      <c r="T97" s="101">
        <v>0.00011675226214402282</v>
      </c>
      <c r="U97" s="101">
        <v>6.914803623991413E-05</v>
      </c>
      <c r="V97" s="101">
        <v>5.987012223326479E-05</v>
      </c>
      <c r="W97" s="101">
        <v>2.1251847041570528E-05</v>
      </c>
      <c r="X97" s="101">
        <v>67.5</v>
      </c>
    </row>
    <row r="98" spans="1:24" s="101" customFormat="1" ht="12.75" hidden="1">
      <c r="A98" s="101">
        <v>1952</v>
      </c>
      <c r="B98" s="101">
        <v>108.66000366210938</v>
      </c>
      <c r="C98" s="101">
        <v>123.55999755859375</v>
      </c>
      <c r="D98" s="101">
        <v>9.997968673706055</v>
      </c>
      <c r="E98" s="101">
        <v>10.390207290649414</v>
      </c>
      <c r="F98" s="101">
        <v>18.13827644536837</v>
      </c>
      <c r="G98" s="101" t="s">
        <v>57</v>
      </c>
      <c r="H98" s="101">
        <v>1.9936637416593896</v>
      </c>
      <c r="I98" s="101">
        <v>43.15366740376877</v>
      </c>
      <c r="J98" s="101" t="s">
        <v>60</v>
      </c>
      <c r="K98" s="101">
        <v>0.6348569998729515</v>
      </c>
      <c r="L98" s="101">
        <v>0.0015059775510135615</v>
      </c>
      <c r="M98" s="101">
        <v>-0.14995281393689588</v>
      </c>
      <c r="N98" s="101">
        <v>-0.0010836573949700363</v>
      </c>
      <c r="O98" s="101">
        <v>0.02554864388280907</v>
      </c>
      <c r="P98" s="101">
        <v>0.00017211234812566974</v>
      </c>
      <c r="Q98" s="101">
        <v>-0.0030787261541987887</v>
      </c>
      <c r="R98" s="101">
        <v>-8.709754228206356E-05</v>
      </c>
      <c r="S98" s="101">
        <v>0.00033858235693485004</v>
      </c>
      <c r="T98" s="101">
        <v>1.2244102831748345E-05</v>
      </c>
      <c r="U98" s="101">
        <v>-6.58929491951938E-05</v>
      </c>
      <c r="V98" s="101">
        <v>-6.865964277246187E-06</v>
      </c>
      <c r="W98" s="101">
        <v>2.1183821388960842E-05</v>
      </c>
      <c r="X98" s="101">
        <v>67.5</v>
      </c>
    </row>
    <row r="99" spans="1:24" s="101" customFormat="1" ht="12.75" hidden="1">
      <c r="A99" s="101">
        <v>1951</v>
      </c>
      <c r="B99" s="101">
        <v>116.0999984741211</v>
      </c>
      <c r="C99" s="101">
        <v>131.10000610351562</v>
      </c>
      <c r="D99" s="101">
        <v>9.970852851867676</v>
      </c>
      <c r="E99" s="101">
        <v>10.269254684448242</v>
      </c>
      <c r="F99" s="101">
        <v>22.376949951566207</v>
      </c>
      <c r="G99" s="101" t="s">
        <v>58</v>
      </c>
      <c r="H99" s="101">
        <v>4.7995845624176425</v>
      </c>
      <c r="I99" s="101">
        <v>53.399583036538736</v>
      </c>
      <c r="J99" s="101" t="s">
        <v>61</v>
      </c>
      <c r="K99" s="101">
        <v>0.12297298142046452</v>
      </c>
      <c r="L99" s="101">
        <v>0.27656444014260906</v>
      </c>
      <c r="M99" s="101">
        <v>0.03081916598394363</v>
      </c>
      <c r="N99" s="101">
        <v>-0.10479421066639351</v>
      </c>
      <c r="O99" s="101">
        <v>0.0046636616927090355</v>
      </c>
      <c r="P99" s="101">
        <v>0.007931932016944126</v>
      </c>
      <c r="Q99" s="101">
        <v>0.0007173862793024487</v>
      </c>
      <c r="R99" s="101">
        <v>-0.0016107856061082398</v>
      </c>
      <c r="S99" s="101">
        <v>3.8425148027971674E-05</v>
      </c>
      <c r="T99" s="101">
        <v>0.00011610845215397627</v>
      </c>
      <c r="U99" s="101">
        <v>2.0965928603238344E-05</v>
      </c>
      <c r="V99" s="101">
        <v>-5.9475121443925156E-05</v>
      </c>
      <c r="W99" s="101">
        <v>1.6990332659825002E-06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1950</v>
      </c>
      <c r="B101" s="101">
        <v>93.62</v>
      </c>
      <c r="C101" s="101">
        <v>107.32</v>
      </c>
      <c r="D101" s="101">
        <v>9.167847748723426</v>
      </c>
      <c r="E101" s="101">
        <v>9.318772631052301</v>
      </c>
      <c r="F101" s="101">
        <v>18.22407562507432</v>
      </c>
      <c r="G101" s="101" t="s">
        <v>59</v>
      </c>
      <c r="H101" s="101">
        <v>21.133817088187584</v>
      </c>
      <c r="I101" s="101">
        <v>47.25381708818759</v>
      </c>
      <c r="J101" s="101" t="s">
        <v>73</v>
      </c>
      <c r="K101" s="101">
        <v>1.3509926743607723</v>
      </c>
      <c r="M101" s="101" t="s">
        <v>68</v>
      </c>
      <c r="N101" s="101">
        <v>0.7102037988616678</v>
      </c>
      <c r="X101" s="101">
        <v>67.5</v>
      </c>
    </row>
    <row r="102" spans="1:24" s="101" customFormat="1" ht="12.75" hidden="1">
      <c r="A102" s="101">
        <v>1949</v>
      </c>
      <c r="B102" s="101">
        <v>100.0199966430664</v>
      </c>
      <c r="C102" s="101">
        <v>115.12000274658203</v>
      </c>
      <c r="D102" s="101">
        <v>8.81462287902832</v>
      </c>
      <c r="E102" s="101">
        <v>9.245760917663574</v>
      </c>
      <c r="F102" s="101">
        <v>13.77911442983035</v>
      </c>
      <c r="G102" s="101" t="s">
        <v>56</v>
      </c>
      <c r="H102" s="101">
        <v>4.650063034478926</v>
      </c>
      <c r="I102" s="101">
        <v>37.17005967754533</v>
      </c>
      <c r="J102" s="101" t="s">
        <v>62</v>
      </c>
      <c r="K102" s="101">
        <v>1.125909098290912</v>
      </c>
      <c r="L102" s="101">
        <v>0.03206041647462688</v>
      </c>
      <c r="M102" s="101">
        <v>0.26654346771930515</v>
      </c>
      <c r="N102" s="101">
        <v>0.0957585350910301</v>
      </c>
      <c r="O102" s="101">
        <v>0.045218413969677296</v>
      </c>
      <c r="P102" s="101">
        <v>0.0009196137103752903</v>
      </c>
      <c r="Q102" s="101">
        <v>0.00550408000239687</v>
      </c>
      <c r="R102" s="101">
        <v>0.0014739950622006059</v>
      </c>
      <c r="S102" s="101">
        <v>0.0005932688450456847</v>
      </c>
      <c r="T102" s="101">
        <v>1.3556334317903748E-05</v>
      </c>
      <c r="U102" s="101">
        <v>0.00012038335279586896</v>
      </c>
      <c r="V102" s="101">
        <v>5.4713894992640596E-05</v>
      </c>
      <c r="W102" s="101">
        <v>3.699316915371733E-05</v>
      </c>
      <c r="X102" s="101">
        <v>67.5</v>
      </c>
    </row>
    <row r="103" spans="1:24" s="101" customFormat="1" ht="12.75" hidden="1">
      <c r="A103" s="101">
        <v>1952</v>
      </c>
      <c r="B103" s="101">
        <v>127.9000015258789</v>
      </c>
      <c r="C103" s="101">
        <v>134.6999969482422</v>
      </c>
      <c r="D103" s="101">
        <v>9.84163761138916</v>
      </c>
      <c r="E103" s="101">
        <v>10.31519603729248</v>
      </c>
      <c r="F103" s="101">
        <v>21.637301754737262</v>
      </c>
      <c r="G103" s="101" t="s">
        <v>57</v>
      </c>
      <c r="H103" s="101">
        <v>-8.061614133924394</v>
      </c>
      <c r="I103" s="101">
        <v>52.338387391954505</v>
      </c>
      <c r="J103" s="101" t="s">
        <v>60</v>
      </c>
      <c r="K103" s="101">
        <v>1.1232284224907954</v>
      </c>
      <c r="L103" s="101">
        <v>0.00017562717182045828</v>
      </c>
      <c r="M103" s="101">
        <v>-0.26568266264144363</v>
      </c>
      <c r="N103" s="101">
        <v>-0.0009898666685951292</v>
      </c>
      <c r="O103" s="101">
        <v>0.045141764645251</v>
      </c>
      <c r="P103" s="101">
        <v>1.9824543311023523E-05</v>
      </c>
      <c r="Q103" s="101">
        <v>-0.005472821240685088</v>
      </c>
      <c r="R103" s="101">
        <v>-7.955782205372203E-05</v>
      </c>
      <c r="S103" s="101">
        <v>0.0005932430034252583</v>
      </c>
      <c r="T103" s="101">
        <v>1.394412156583201E-06</v>
      </c>
      <c r="U103" s="101">
        <v>-0.00011830935050837299</v>
      </c>
      <c r="V103" s="101">
        <v>-6.267143296784232E-06</v>
      </c>
      <c r="W103" s="101">
        <v>3.695984388135745E-05</v>
      </c>
      <c r="X103" s="101">
        <v>67.5</v>
      </c>
    </row>
    <row r="104" spans="1:24" s="101" customFormat="1" ht="12.75" hidden="1">
      <c r="A104" s="101">
        <v>1951</v>
      </c>
      <c r="B104" s="101">
        <v>125.73999786376953</v>
      </c>
      <c r="C104" s="101">
        <v>131.63999938964844</v>
      </c>
      <c r="D104" s="101">
        <v>9.581039428710938</v>
      </c>
      <c r="E104" s="101">
        <v>10.089448928833008</v>
      </c>
      <c r="F104" s="101">
        <v>26.171662870662832</v>
      </c>
      <c r="G104" s="101" t="s">
        <v>58</v>
      </c>
      <c r="H104" s="101">
        <v>6.7825357475780095</v>
      </c>
      <c r="I104" s="101">
        <v>65.02253361134754</v>
      </c>
      <c r="J104" s="101" t="s">
        <v>61</v>
      </c>
      <c r="K104" s="101">
        <v>0.07764797822927552</v>
      </c>
      <c r="L104" s="101">
        <v>0.03205993542761815</v>
      </c>
      <c r="M104" s="101">
        <v>0.021404274236355905</v>
      </c>
      <c r="N104" s="101">
        <v>-0.09575341877321378</v>
      </c>
      <c r="O104" s="101">
        <v>0.0026317383315735132</v>
      </c>
      <c r="P104" s="101">
        <v>0.0009194000020626048</v>
      </c>
      <c r="Q104" s="101">
        <v>0.0005857681625790707</v>
      </c>
      <c r="R104" s="101">
        <v>-0.0014718464581408742</v>
      </c>
      <c r="S104" s="101">
        <v>-5.537272687853592E-06</v>
      </c>
      <c r="T104" s="101">
        <v>1.3484428607707033E-05</v>
      </c>
      <c r="U104" s="101">
        <v>2.22497014061222E-05</v>
      </c>
      <c r="V104" s="101">
        <v>-5.435377834303035E-05</v>
      </c>
      <c r="W104" s="101">
        <v>-1.5698739762246971E-06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1950</v>
      </c>
      <c r="B106" s="101">
        <v>101.78</v>
      </c>
      <c r="C106" s="101">
        <v>113.18</v>
      </c>
      <c r="D106" s="101">
        <v>8.816112526337498</v>
      </c>
      <c r="E106" s="101">
        <v>9.291198478624395</v>
      </c>
      <c r="F106" s="101">
        <v>21.594411657860018</v>
      </c>
      <c r="G106" s="101" t="s">
        <v>59</v>
      </c>
      <c r="H106" s="101">
        <v>23.966801741614738</v>
      </c>
      <c r="I106" s="101">
        <v>58.24680174161474</v>
      </c>
      <c r="J106" s="101" t="s">
        <v>73</v>
      </c>
      <c r="K106" s="101">
        <v>1.3227766790633666</v>
      </c>
      <c r="M106" s="101" t="s">
        <v>68</v>
      </c>
      <c r="N106" s="101">
        <v>0.7558017406523103</v>
      </c>
      <c r="X106" s="101">
        <v>67.5</v>
      </c>
    </row>
    <row r="107" spans="1:24" s="101" customFormat="1" ht="12.75" hidden="1">
      <c r="A107" s="101">
        <v>1949</v>
      </c>
      <c r="B107" s="101">
        <v>107.5199966430664</v>
      </c>
      <c r="C107" s="101">
        <v>116.31999969482422</v>
      </c>
      <c r="D107" s="101">
        <v>8.713672637939453</v>
      </c>
      <c r="E107" s="101">
        <v>9.137666702270508</v>
      </c>
      <c r="F107" s="101">
        <v>16.199481087225145</v>
      </c>
      <c r="G107" s="101" t="s">
        <v>56</v>
      </c>
      <c r="H107" s="101">
        <v>4.199369558249934</v>
      </c>
      <c r="I107" s="101">
        <v>44.21936620131634</v>
      </c>
      <c r="J107" s="101" t="s">
        <v>62</v>
      </c>
      <c r="K107" s="101">
        <v>1.0515709178876749</v>
      </c>
      <c r="L107" s="101">
        <v>0.380511329155683</v>
      </c>
      <c r="M107" s="101">
        <v>0.24894454546590164</v>
      </c>
      <c r="N107" s="101">
        <v>0.09100290991502755</v>
      </c>
      <c r="O107" s="101">
        <v>0.04223278865356878</v>
      </c>
      <c r="P107" s="101">
        <v>0.010915545617445168</v>
      </c>
      <c r="Q107" s="101">
        <v>0.0051406825117762895</v>
      </c>
      <c r="R107" s="101">
        <v>0.0014007877349348718</v>
      </c>
      <c r="S107" s="101">
        <v>0.0005541013542193494</v>
      </c>
      <c r="T107" s="101">
        <v>0.00016063577514141924</v>
      </c>
      <c r="U107" s="101">
        <v>0.00011244785914460553</v>
      </c>
      <c r="V107" s="101">
        <v>5.199166620810118E-05</v>
      </c>
      <c r="W107" s="101">
        <v>3.455173040922654E-05</v>
      </c>
      <c r="X107" s="101">
        <v>67.5</v>
      </c>
    </row>
    <row r="108" spans="1:24" s="101" customFormat="1" ht="12.75" hidden="1">
      <c r="A108" s="101">
        <v>1952</v>
      </c>
      <c r="B108" s="101">
        <v>116.76000213623047</v>
      </c>
      <c r="C108" s="101">
        <v>128.16000366210938</v>
      </c>
      <c r="D108" s="101">
        <v>10.067399024963379</v>
      </c>
      <c r="E108" s="101">
        <v>10.595970153808594</v>
      </c>
      <c r="F108" s="101">
        <v>19.74422738225701</v>
      </c>
      <c r="G108" s="101" t="s">
        <v>57</v>
      </c>
      <c r="H108" s="101">
        <v>-2.593613844332907</v>
      </c>
      <c r="I108" s="101">
        <v>46.66638829189757</v>
      </c>
      <c r="J108" s="101" t="s">
        <v>60</v>
      </c>
      <c r="K108" s="101">
        <v>1.0205914774430118</v>
      </c>
      <c r="L108" s="101">
        <v>0.0020715774545166992</v>
      </c>
      <c r="M108" s="101">
        <v>-0.24227692679425858</v>
      </c>
      <c r="N108" s="101">
        <v>-0.0009407900736292014</v>
      </c>
      <c r="O108" s="101">
        <v>0.04087645890637694</v>
      </c>
      <c r="P108" s="101">
        <v>0.0002367778932949828</v>
      </c>
      <c r="Q108" s="101">
        <v>-0.00503227122904049</v>
      </c>
      <c r="R108" s="101">
        <v>-7.560307821211898E-05</v>
      </c>
      <c r="S108" s="101">
        <v>0.000525681752322331</v>
      </c>
      <c r="T108" s="101">
        <v>1.6844881652574383E-05</v>
      </c>
      <c r="U108" s="101">
        <v>-0.00011154927856743421</v>
      </c>
      <c r="V108" s="101">
        <v>-5.955863937220007E-06</v>
      </c>
      <c r="W108" s="101">
        <v>3.2400456949744205E-05</v>
      </c>
      <c r="X108" s="101">
        <v>67.5</v>
      </c>
    </row>
    <row r="109" spans="1:24" s="101" customFormat="1" ht="12.75" hidden="1">
      <c r="A109" s="101">
        <v>1951</v>
      </c>
      <c r="B109" s="101">
        <v>139.17999267578125</v>
      </c>
      <c r="C109" s="101">
        <v>141.5800018310547</v>
      </c>
      <c r="D109" s="101">
        <v>9.615476608276367</v>
      </c>
      <c r="E109" s="101">
        <v>10.264158248901367</v>
      </c>
      <c r="F109" s="101">
        <v>28.016283795559016</v>
      </c>
      <c r="G109" s="101" t="s">
        <v>58</v>
      </c>
      <c r="H109" s="101">
        <v>-2.2846937146903485</v>
      </c>
      <c r="I109" s="101">
        <v>69.3952989610909</v>
      </c>
      <c r="J109" s="101" t="s">
        <v>61</v>
      </c>
      <c r="K109" s="101">
        <v>-0.25336620042503166</v>
      </c>
      <c r="L109" s="101">
        <v>0.3805056900792345</v>
      </c>
      <c r="M109" s="101">
        <v>-0.057230039842322625</v>
      </c>
      <c r="N109" s="101">
        <v>-0.0909980468309072</v>
      </c>
      <c r="O109" s="101">
        <v>-0.010617134487811916</v>
      </c>
      <c r="P109" s="101">
        <v>0.010912977245269653</v>
      </c>
      <c r="Q109" s="101">
        <v>-0.0010501728258976713</v>
      </c>
      <c r="R109" s="101">
        <v>-0.001398746028737462</v>
      </c>
      <c r="S109" s="101">
        <v>-0.00017517707048309814</v>
      </c>
      <c r="T109" s="101">
        <v>0.00015975012431104822</v>
      </c>
      <c r="U109" s="101">
        <v>-1.4187299859029112E-05</v>
      </c>
      <c r="V109" s="101">
        <v>-5.164940502906043E-05</v>
      </c>
      <c r="W109" s="101">
        <v>-1.200135257875722E-05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1950</v>
      </c>
      <c r="B111" s="101">
        <v>102.46</v>
      </c>
      <c r="C111" s="101">
        <v>117.46</v>
      </c>
      <c r="D111" s="101">
        <v>8.939100999784797</v>
      </c>
      <c r="E111" s="101">
        <v>9.313079428349106</v>
      </c>
      <c r="F111" s="101">
        <v>21.494680009545586</v>
      </c>
      <c r="G111" s="101" t="s">
        <v>59</v>
      </c>
      <c r="H111" s="101">
        <v>22.221743241530007</v>
      </c>
      <c r="I111" s="101">
        <v>57.18174324153</v>
      </c>
      <c r="J111" s="101" t="s">
        <v>73</v>
      </c>
      <c r="K111" s="101">
        <v>1.3565233993453019</v>
      </c>
      <c r="M111" s="101" t="s">
        <v>68</v>
      </c>
      <c r="N111" s="101">
        <v>0.7361711679850909</v>
      </c>
      <c r="X111" s="101">
        <v>67.5</v>
      </c>
    </row>
    <row r="112" spans="1:24" s="101" customFormat="1" ht="12.75" hidden="1">
      <c r="A112" s="101">
        <v>1949</v>
      </c>
      <c r="B112" s="101">
        <v>94.68000030517578</v>
      </c>
      <c r="C112" s="101">
        <v>117.08000183105469</v>
      </c>
      <c r="D112" s="101">
        <v>8.716728210449219</v>
      </c>
      <c r="E112" s="101">
        <v>9.0306396484375</v>
      </c>
      <c r="F112" s="101">
        <v>14.603469889117523</v>
      </c>
      <c r="G112" s="101" t="s">
        <v>56</v>
      </c>
      <c r="H112" s="101">
        <v>12.647284449661356</v>
      </c>
      <c r="I112" s="101">
        <v>39.82728475483714</v>
      </c>
      <c r="J112" s="101" t="s">
        <v>62</v>
      </c>
      <c r="K112" s="101">
        <v>1.10901869683935</v>
      </c>
      <c r="L112" s="101">
        <v>0.204875886734604</v>
      </c>
      <c r="M112" s="101">
        <v>0.2625442857567873</v>
      </c>
      <c r="N112" s="101">
        <v>0.11681585056659781</v>
      </c>
      <c r="O112" s="101">
        <v>0.04454009649118673</v>
      </c>
      <c r="P112" s="101">
        <v>0.005877062047089657</v>
      </c>
      <c r="Q112" s="101">
        <v>0.005421561865666602</v>
      </c>
      <c r="R112" s="101">
        <v>0.0017981394666686562</v>
      </c>
      <c r="S112" s="101">
        <v>0.0005843754316440654</v>
      </c>
      <c r="T112" s="101">
        <v>8.648808144619323E-05</v>
      </c>
      <c r="U112" s="101">
        <v>0.00011859559910628136</v>
      </c>
      <c r="V112" s="101">
        <v>6.673720457953315E-05</v>
      </c>
      <c r="W112" s="101">
        <v>3.643712472023904E-05</v>
      </c>
      <c r="X112" s="101">
        <v>67.5</v>
      </c>
    </row>
    <row r="113" spans="1:24" s="101" customFormat="1" ht="12.75" hidden="1">
      <c r="A113" s="101">
        <v>1952</v>
      </c>
      <c r="B113" s="101">
        <v>116.18000030517578</v>
      </c>
      <c r="C113" s="101">
        <v>129.27999877929688</v>
      </c>
      <c r="D113" s="101">
        <v>9.993112564086914</v>
      </c>
      <c r="E113" s="101">
        <v>10.428335189819336</v>
      </c>
      <c r="F113" s="101">
        <v>19.589371813427178</v>
      </c>
      <c r="G113" s="101" t="s">
        <v>57</v>
      </c>
      <c r="H113" s="101">
        <v>-2.036571040033664</v>
      </c>
      <c r="I113" s="101">
        <v>46.64342926514211</v>
      </c>
      <c r="J113" s="101" t="s">
        <v>60</v>
      </c>
      <c r="K113" s="101">
        <v>0.930686656095175</v>
      </c>
      <c r="L113" s="101">
        <v>0.0011163313306731331</v>
      </c>
      <c r="M113" s="101">
        <v>-0.2219355609138068</v>
      </c>
      <c r="N113" s="101">
        <v>-0.00120765066676796</v>
      </c>
      <c r="O113" s="101">
        <v>0.03711447715906457</v>
      </c>
      <c r="P113" s="101">
        <v>0.00012748411712442556</v>
      </c>
      <c r="Q113" s="101">
        <v>-0.004657363583330167</v>
      </c>
      <c r="R113" s="101">
        <v>-9.706138355173697E-05</v>
      </c>
      <c r="S113" s="101">
        <v>0.00046402990277668384</v>
      </c>
      <c r="T113" s="101">
        <v>9.060138337512096E-06</v>
      </c>
      <c r="U113" s="101">
        <v>-0.00010636616556229165</v>
      </c>
      <c r="V113" s="101">
        <v>-7.65051571440508E-06</v>
      </c>
      <c r="W113" s="101">
        <v>2.8184541005580514E-05</v>
      </c>
      <c r="X113" s="101">
        <v>67.5</v>
      </c>
    </row>
    <row r="114" spans="1:24" s="101" customFormat="1" ht="12.75" hidden="1">
      <c r="A114" s="101">
        <v>1951</v>
      </c>
      <c r="B114" s="101">
        <v>141.8800048828125</v>
      </c>
      <c r="C114" s="101">
        <v>141.27999877929688</v>
      </c>
      <c r="D114" s="101">
        <v>9.452132225036621</v>
      </c>
      <c r="E114" s="101">
        <v>9.930277824401855</v>
      </c>
      <c r="F114" s="101">
        <v>28.348977692679263</v>
      </c>
      <c r="G114" s="101" t="s">
        <v>58</v>
      </c>
      <c r="H114" s="101">
        <v>-2.939061101674966</v>
      </c>
      <c r="I114" s="101">
        <v>71.44094378113753</v>
      </c>
      <c r="J114" s="101" t="s">
        <v>61</v>
      </c>
      <c r="K114" s="101">
        <v>-0.6031126081467968</v>
      </c>
      <c r="L114" s="101">
        <v>0.20487284536914707</v>
      </c>
      <c r="M114" s="101">
        <v>-0.14026442451817756</v>
      </c>
      <c r="N114" s="101">
        <v>-0.1168096080100638</v>
      </c>
      <c r="O114" s="101">
        <v>-0.024623886384027585</v>
      </c>
      <c r="P114" s="101">
        <v>0.0058756792037365935</v>
      </c>
      <c r="Q114" s="101">
        <v>-0.0027753013378587054</v>
      </c>
      <c r="R114" s="101">
        <v>-0.0017955179279011565</v>
      </c>
      <c r="S114" s="101">
        <v>-0.0003552054256880786</v>
      </c>
      <c r="T114" s="101">
        <v>8.601222079186479E-05</v>
      </c>
      <c r="U114" s="101">
        <v>-5.245145327779742E-05</v>
      </c>
      <c r="V114" s="101">
        <v>-6.62972403980294E-05</v>
      </c>
      <c r="W114" s="101">
        <v>-2.3093196101514527E-05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1950</v>
      </c>
      <c r="B116" s="101">
        <v>106.78</v>
      </c>
      <c r="C116" s="101">
        <v>120.28</v>
      </c>
      <c r="D116" s="101">
        <v>9.057705614509407</v>
      </c>
      <c r="E116" s="101">
        <v>9.31570275370404</v>
      </c>
      <c r="F116" s="101">
        <v>22.482749367038178</v>
      </c>
      <c r="G116" s="101" t="s">
        <v>59</v>
      </c>
      <c r="H116" s="101">
        <v>19.757825940549267</v>
      </c>
      <c r="I116" s="101">
        <v>59.03782594054927</v>
      </c>
      <c r="J116" s="101" t="s">
        <v>73</v>
      </c>
      <c r="K116" s="101">
        <v>1.3135152981877576</v>
      </c>
      <c r="M116" s="101" t="s">
        <v>68</v>
      </c>
      <c r="N116" s="101">
        <v>0.732641310588821</v>
      </c>
      <c r="X116" s="101">
        <v>67.5</v>
      </c>
    </row>
    <row r="117" spans="1:24" s="101" customFormat="1" ht="12.75" hidden="1">
      <c r="A117" s="101">
        <v>1949</v>
      </c>
      <c r="B117" s="101">
        <v>96.91999816894531</v>
      </c>
      <c r="C117" s="101">
        <v>119.31999969482422</v>
      </c>
      <c r="D117" s="101">
        <v>8.898163795471191</v>
      </c>
      <c r="E117" s="101">
        <v>9.228729248046875</v>
      </c>
      <c r="F117" s="101">
        <v>15.727445733187983</v>
      </c>
      <c r="G117" s="101" t="s">
        <v>56</v>
      </c>
      <c r="H117" s="101">
        <v>12.602015886628429</v>
      </c>
      <c r="I117" s="101">
        <v>42.02201405557374</v>
      </c>
      <c r="J117" s="101" t="s">
        <v>62</v>
      </c>
      <c r="K117" s="101">
        <v>1.068104337804995</v>
      </c>
      <c r="L117" s="101">
        <v>0.3112355889358924</v>
      </c>
      <c r="M117" s="101">
        <v>0.2528584362171401</v>
      </c>
      <c r="N117" s="101">
        <v>0.09956714185229776</v>
      </c>
      <c r="O117" s="101">
        <v>0.042896940494991605</v>
      </c>
      <c r="P117" s="101">
        <v>0.008928186694954513</v>
      </c>
      <c r="Q117" s="101">
        <v>0.005221580449858307</v>
      </c>
      <c r="R117" s="101">
        <v>0.001532634561258948</v>
      </c>
      <c r="S117" s="101">
        <v>0.0005628142019665041</v>
      </c>
      <c r="T117" s="101">
        <v>0.00013137749678773</v>
      </c>
      <c r="U117" s="101">
        <v>0.00011422584117484884</v>
      </c>
      <c r="V117" s="101">
        <v>5.6880124888385174E-05</v>
      </c>
      <c r="W117" s="101">
        <v>3.5092424081168886E-05</v>
      </c>
      <c r="X117" s="101">
        <v>67.5</v>
      </c>
    </row>
    <row r="118" spans="1:24" s="101" customFormat="1" ht="12.75" hidden="1">
      <c r="A118" s="101">
        <v>1952</v>
      </c>
      <c r="B118" s="101">
        <v>114.18000030517578</v>
      </c>
      <c r="C118" s="101">
        <v>121.08000183105469</v>
      </c>
      <c r="D118" s="101">
        <v>9.858450889587402</v>
      </c>
      <c r="E118" s="101">
        <v>10.345556259155273</v>
      </c>
      <c r="F118" s="101">
        <v>19.731601991527956</v>
      </c>
      <c r="G118" s="101" t="s">
        <v>57</v>
      </c>
      <c r="H118" s="101">
        <v>0.9398368816848262</v>
      </c>
      <c r="I118" s="101">
        <v>47.61983718686061</v>
      </c>
      <c r="J118" s="101" t="s">
        <v>60</v>
      </c>
      <c r="K118" s="101">
        <v>0.7207182074277223</v>
      </c>
      <c r="L118" s="101">
        <v>0.0016948730641611126</v>
      </c>
      <c r="M118" s="101">
        <v>-0.17272989617281645</v>
      </c>
      <c r="N118" s="101">
        <v>-0.0010293607514873897</v>
      </c>
      <c r="O118" s="101">
        <v>0.028602035698011972</v>
      </c>
      <c r="P118" s="101">
        <v>0.00019373128508367722</v>
      </c>
      <c r="Q118" s="101">
        <v>-0.0036656843136956808</v>
      </c>
      <c r="R118" s="101">
        <v>-8.272823993894439E-05</v>
      </c>
      <c r="S118" s="101">
        <v>0.00034609598388452007</v>
      </c>
      <c r="T118" s="101">
        <v>1.3780570583747417E-05</v>
      </c>
      <c r="U118" s="101">
        <v>-8.638272768651487E-05</v>
      </c>
      <c r="V118" s="101">
        <v>-6.521524874122713E-06</v>
      </c>
      <c r="W118" s="101">
        <v>2.0651950099662477E-05</v>
      </c>
      <c r="X118" s="101">
        <v>67.5</v>
      </c>
    </row>
    <row r="119" spans="1:24" s="101" customFormat="1" ht="12.75" hidden="1">
      <c r="A119" s="101">
        <v>1951</v>
      </c>
      <c r="B119" s="101">
        <v>143.77999877929688</v>
      </c>
      <c r="C119" s="101">
        <v>140.67999267578125</v>
      </c>
      <c r="D119" s="101">
        <v>9.28758430480957</v>
      </c>
      <c r="E119" s="101">
        <v>10.024105072021484</v>
      </c>
      <c r="F119" s="101">
        <v>26.690938599068197</v>
      </c>
      <c r="G119" s="101" t="s">
        <v>58</v>
      </c>
      <c r="H119" s="101">
        <v>-7.820252261715652</v>
      </c>
      <c r="I119" s="101">
        <v>68.45974651758122</v>
      </c>
      <c r="J119" s="101" t="s">
        <v>61</v>
      </c>
      <c r="K119" s="101">
        <v>-0.7882969883996878</v>
      </c>
      <c r="L119" s="101">
        <v>0.3112309740780441</v>
      </c>
      <c r="M119" s="101">
        <v>-0.184666650303474</v>
      </c>
      <c r="N119" s="101">
        <v>-0.09956182076016329</v>
      </c>
      <c r="O119" s="101">
        <v>-0.03196984607032851</v>
      </c>
      <c r="P119" s="101">
        <v>0.008926084575509165</v>
      </c>
      <c r="Q119" s="101">
        <v>-0.0037185562933305053</v>
      </c>
      <c r="R119" s="101">
        <v>-0.001530400188408905</v>
      </c>
      <c r="S119" s="101">
        <v>-0.0004438213558113207</v>
      </c>
      <c r="T119" s="101">
        <v>0.00013065275556449761</v>
      </c>
      <c r="U119" s="101">
        <v>-7.473665198240559E-05</v>
      </c>
      <c r="V119" s="101">
        <v>-5.650502916231876E-05</v>
      </c>
      <c r="W119" s="101">
        <v>-2.8372084607473817E-05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13.77911442983035</v>
      </c>
      <c r="G120" s="102"/>
      <c r="H120" s="102"/>
      <c r="I120" s="115"/>
      <c r="J120" s="115" t="s">
        <v>159</v>
      </c>
      <c r="K120" s="102">
        <f>AVERAGE(K118,K113,K108,K103,K98,K93)</f>
        <v>0.8197003000860693</v>
      </c>
      <c r="L120" s="102">
        <f>AVERAGE(L118,L113,L108,L103,L98,L93)</f>
        <v>0.0011815810288905615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28.348977692679263</v>
      </c>
      <c r="G121" s="102"/>
      <c r="H121" s="102"/>
      <c r="I121" s="115"/>
      <c r="J121" s="115" t="s">
        <v>160</v>
      </c>
      <c r="K121" s="102">
        <f>AVERAGE(K119,K114,K109,K104,K99,K94)</f>
        <v>-0.23160686020343302</v>
      </c>
      <c r="L121" s="102">
        <f>AVERAGE(L119,L114,L109,L104,L99,L94)</f>
        <v>0.21691876200370586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0.5123126875537933</v>
      </c>
      <c r="L122" s="102">
        <f>ABS(L120/$H$33)</f>
        <v>0.0032821695246960042</v>
      </c>
      <c r="M122" s="115" t="s">
        <v>111</v>
      </c>
      <c r="N122" s="102">
        <f>K122+L122+L123+K123</f>
        <v>0.7827638902645743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0.13159480693376877</v>
      </c>
      <c r="L123" s="102">
        <f>ABS(L121/$H$34)</f>
        <v>0.13557422625231616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1950</v>
      </c>
      <c r="B126" s="101">
        <v>104.4</v>
      </c>
      <c r="C126" s="101">
        <v>109.3</v>
      </c>
      <c r="D126" s="101">
        <v>9.270479544428245</v>
      </c>
      <c r="E126" s="101">
        <v>9.454535863749593</v>
      </c>
      <c r="F126" s="101">
        <v>20.581560775359137</v>
      </c>
      <c r="G126" s="101" t="s">
        <v>59</v>
      </c>
      <c r="H126" s="101">
        <v>15.899740147001175</v>
      </c>
      <c r="I126" s="101">
        <v>52.79974014700118</v>
      </c>
      <c r="J126" s="101" t="s">
        <v>73</v>
      </c>
      <c r="K126" s="101">
        <v>0.6595837154256362</v>
      </c>
      <c r="M126" s="101" t="s">
        <v>68</v>
      </c>
      <c r="N126" s="101">
        <v>0.5849831445825759</v>
      </c>
      <c r="X126" s="101">
        <v>67.5</v>
      </c>
    </row>
    <row r="127" spans="1:24" s="101" customFormat="1" ht="12.75" hidden="1">
      <c r="A127" s="101">
        <v>1951</v>
      </c>
      <c r="B127" s="101">
        <v>119</v>
      </c>
      <c r="C127" s="101">
        <v>128</v>
      </c>
      <c r="D127" s="101">
        <v>10.088165283203125</v>
      </c>
      <c r="E127" s="101">
        <v>10.443111419677734</v>
      </c>
      <c r="F127" s="101">
        <v>19.138973312150192</v>
      </c>
      <c r="G127" s="101" t="s">
        <v>56</v>
      </c>
      <c r="H127" s="101">
        <v>-6.353024794551473</v>
      </c>
      <c r="I127" s="101">
        <v>45.14697520544853</v>
      </c>
      <c r="J127" s="101" t="s">
        <v>62</v>
      </c>
      <c r="K127" s="101">
        <v>0.3243696142318662</v>
      </c>
      <c r="L127" s="101">
        <v>0.7316367097276729</v>
      </c>
      <c r="M127" s="101">
        <v>0.07679023483898463</v>
      </c>
      <c r="N127" s="101">
        <v>0.11208569537194267</v>
      </c>
      <c r="O127" s="101">
        <v>0.013027677754817345</v>
      </c>
      <c r="P127" s="101">
        <v>0.020988315718046994</v>
      </c>
      <c r="Q127" s="101">
        <v>0.0015856377692890621</v>
      </c>
      <c r="R127" s="101">
        <v>0.001725240039839535</v>
      </c>
      <c r="S127" s="101">
        <v>0.00017094716048727835</v>
      </c>
      <c r="T127" s="101">
        <v>0.00030882508286857315</v>
      </c>
      <c r="U127" s="101">
        <v>3.4657155953582165E-05</v>
      </c>
      <c r="V127" s="101">
        <v>6.401922436282999E-05</v>
      </c>
      <c r="W127" s="101">
        <v>1.0667513863226982E-05</v>
      </c>
      <c r="X127" s="101">
        <v>67.5</v>
      </c>
    </row>
    <row r="128" spans="1:24" s="101" customFormat="1" ht="12.75" hidden="1">
      <c r="A128" s="101">
        <v>1949</v>
      </c>
      <c r="B128" s="101">
        <v>101.76000213623047</v>
      </c>
      <c r="C128" s="101">
        <v>122.95999908447266</v>
      </c>
      <c r="D128" s="101">
        <v>8.796586990356445</v>
      </c>
      <c r="E128" s="101">
        <v>9.403018951416016</v>
      </c>
      <c r="F128" s="101">
        <v>19.017104640440788</v>
      </c>
      <c r="G128" s="101" t="s">
        <v>57</v>
      </c>
      <c r="H128" s="101">
        <v>17.14882094264739</v>
      </c>
      <c r="I128" s="101">
        <v>51.40882307887786</v>
      </c>
      <c r="J128" s="101" t="s">
        <v>60</v>
      </c>
      <c r="K128" s="101">
        <v>-0.046793995664582935</v>
      </c>
      <c r="L128" s="101">
        <v>0.00398186956720747</v>
      </c>
      <c r="M128" s="101">
        <v>0.011941227816431383</v>
      </c>
      <c r="N128" s="101">
        <v>-0.001159472266051164</v>
      </c>
      <c r="O128" s="101">
        <v>-0.001740380305078293</v>
      </c>
      <c r="P128" s="101">
        <v>0.0004554993220572347</v>
      </c>
      <c r="Q128" s="101">
        <v>0.0002876335203714874</v>
      </c>
      <c r="R128" s="101">
        <v>-9.31891762080117E-05</v>
      </c>
      <c r="S128" s="101">
        <v>-1.1304313180102684E-05</v>
      </c>
      <c r="T128" s="101">
        <v>3.2432389666360916E-05</v>
      </c>
      <c r="U128" s="101">
        <v>8.947456276290468E-06</v>
      </c>
      <c r="V128" s="101">
        <v>-7.351722126725387E-06</v>
      </c>
      <c r="W128" s="101">
        <v>-3.4178429812265313E-07</v>
      </c>
      <c r="X128" s="101">
        <v>67.5</v>
      </c>
    </row>
    <row r="129" spans="1:24" s="101" customFormat="1" ht="12.75" hidden="1">
      <c r="A129" s="101">
        <v>1952</v>
      </c>
      <c r="B129" s="101">
        <v>114.95999908447266</v>
      </c>
      <c r="C129" s="101">
        <v>130.66000366210938</v>
      </c>
      <c r="D129" s="101">
        <v>10.165019035339355</v>
      </c>
      <c r="E129" s="101">
        <v>10.368528366088867</v>
      </c>
      <c r="F129" s="101">
        <v>21.12533825030524</v>
      </c>
      <c r="G129" s="101" t="s">
        <v>58</v>
      </c>
      <c r="H129" s="101">
        <v>1.9874565680156024</v>
      </c>
      <c r="I129" s="101">
        <v>49.44745565248826</v>
      </c>
      <c r="J129" s="101" t="s">
        <v>61</v>
      </c>
      <c r="K129" s="101">
        <v>0.3209765857608195</v>
      </c>
      <c r="L129" s="101">
        <v>0.7316258741569251</v>
      </c>
      <c r="M129" s="101">
        <v>0.07585609563418416</v>
      </c>
      <c r="N129" s="101">
        <v>-0.11207969812181058</v>
      </c>
      <c r="O129" s="101">
        <v>0.01291090485121234</v>
      </c>
      <c r="P129" s="101">
        <v>0.02098337239454192</v>
      </c>
      <c r="Q129" s="101">
        <v>0.0015593312968560267</v>
      </c>
      <c r="R129" s="101">
        <v>-0.00172272138562891</v>
      </c>
      <c r="S129" s="101">
        <v>0.00017057298784446925</v>
      </c>
      <c r="T129" s="101">
        <v>0.00030711735852815354</v>
      </c>
      <c r="U129" s="101">
        <v>3.348225627066948E-05</v>
      </c>
      <c r="V129" s="101">
        <v>-6.35957016612741E-05</v>
      </c>
      <c r="W129" s="101">
        <v>1.0662037118473028E-05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1950</v>
      </c>
      <c r="B131" s="101">
        <v>99.8</v>
      </c>
      <c r="C131" s="101">
        <v>109.6</v>
      </c>
      <c r="D131" s="101">
        <v>9.109914858784943</v>
      </c>
      <c r="E131" s="101">
        <v>9.383189544451415</v>
      </c>
      <c r="F131" s="101">
        <v>18.029452248502313</v>
      </c>
      <c r="G131" s="101" t="s">
        <v>59</v>
      </c>
      <c r="H131" s="101">
        <v>14.758695533364985</v>
      </c>
      <c r="I131" s="101">
        <v>47.05869553336498</v>
      </c>
      <c r="J131" s="101" t="s">
        <v>73</v>
      </c>
      <c r="K131" s="101">
        <v>0.4803351767514338</v>
      </c>
      <c r="M131" s="101" t="s">
        <v>68</v>
      </c>
      <c r="N131" s="101">
        <v>0.43306740915892256</v>
      </c>
      <c r="X131" s="101">
        <v>67.5</v>
      </c>
    </row>
    <row r="132" spans="1:24" s="101" customFormat="1" ht="12.75" hidden="1">
      <c r="A132" s="101">
        <v>1951</v>
      </c>
      <c r="B132" s="101">
        <v>116.0999984741211</v>
      </c>
      <c r="C132" s="101">
        <v>131.10000610351562</v>
      </c>
      <c r="D132" s="101">
        <v>9.970852851867676</v>
      </c>
      <c r="E132" s="101">
        <v>10.269254684448242</v>
      </c>
      <c r="F132" s="101">
        <v>18.429359027553318</v>
      </c>
      <c r="G132" s="101" t="s">
        <v>56</v>
      </c>
      <c r="H132" s="101">
        <v>-4.620810522586282</v>
      </c>
      <c r="I132" s="101">
        <v>43.97918795153481</v>
      </c>
      <c r="J132" s="101" t="s">
        <v>62</v>
      </c>
      <c r="K132" s="101">
        <v>0.2545324420728688</v>
      </c>
      <c r="L132" s="101">
        <v>0.6326654737262636</v>
      </c>
      <c r="M132" s="101">
        <v>0.06025720348088028</v>
      </c>
      <c r="N132" s="101">
        <v>0.1058946862320971</v>
      </c>
      <c r="O132" s="101">
        <v>0.010222820893262262</v>
      </c>
      <c r="P132" s="101">
        <v>0.018149137517905527</v>
      </c>
      <c r="Q132" s="101">
        <v>0.0012442304664426183</v>
      </c>
      <c r="R132" s="101">
        <v>0.0016299531243402475</v>
      </c>
      <c r="S132" s="101">
        <v>0.00013414785322922907</v>
      </c>
      <c r="T132" s="101">
        <v>0.0002670489032260949</v>
      </c>
      <c r="U132" s="101">
        <v>2.7194516498426332E-05</v>
      </c>
      <c r="V132" s="101">
        <v>6.0484157149870874E-05</v>
      </c>
      <c r="W132" s="101">
        <v>8.373082600997734E-06</v>
      </c>
      <c r="X132" s="101">
        <v>67.5</v>
      </c>
    </row>
    <row r="133" spans="1:24" s="101" customFormat="1" ht="12.75" hidden="1">
      <c r="A133" s="101">
        <v>1949</v>
      </c>
      <c r="B133" s="101">
        <v>109.13999938964844</v>
      </c>
      <c r="C133" s="101">
        <v>116.44000244140625</v>
      </c>
      <c r="D133" s="101">
        <v>8.814481735229492</v>
      </c>
      <c r="E133" s="101">
        <v>9.193264961242676</v>
      </c>
      <c r="F133" s="101">
        <v>20.976150215762555</v>
      </c>
      <c r="G133" s="101" t="s">
        <v>57</v>
      </c>
      <c r="H133" s="101">
        <v>14.96714290396259</v>
      </c>
      <c r="I133" s="101">
        <v>56.60714229361103</v>
      </c>
      <c r="J133" s="101" t="s">
        <v>60</v>
      </c>
      <c r="K133" s="101">
        <v>-0.007027582426686898</v>
      </c>
      <c r="L133" s="101">
        <v>0.0034433361522320277</v>
      </c>
      <c r="M133" s="101">
        <v>0.0023486027979999656</v>
      </c>
      <c r="N133" s="101">
        <v>-0.0010953854124500892</v>
      </c>
      <c r="O133" s="101">
        <v>-0.0001721839742484188</v>
      </c>
      <c r="P133" s="101">
        <v>0.00039388221782997397</v>
      </c>
      <c r="Q133" s="101">
        <v>8.113470385018052E-05</v>
      </c>
      <c r="R133" s="101">
        <v>-8.803944491715678E-05</v>
      </c>
      <c r="S133" s="101">
        <v>6.8366252296781564E-06</v>
      </c>
      <c r="T133" s="101">
        <v>2.8044186610093634E-05</v>
      </c>
      <c r="U133" s="101">
        <v>3.897290962672066E-06</v>
      </c>
      <c r="V133" s="101">
        <v>-6.945282114195078E-06</v>
      </c>
      <c r="W133" s="101">
        <v>7.118246641522187E-07</v>
      </c>
      <c r="X133" s="101">
        <v>67.5</v>
      </c>
    </row>
    <row r="134" spans="1:24" s="101" customFormat="1" ht="12.75" hidden="1">
      <c r="A134" s="101">
        <v>1952</v>
      </c>
      <c r="B134" s="101">
        <v>108.66000366210938</v>
      </c>
      <c r="C134" s="101">
        <v>123.55999755859375</v>
      </c>
      <c r="D134" s="101">
        <v>9.997968673706055</v>
      </c>
      <c r="E134" s="101">
        <v>10.390207290649414</v>
      </c>
      <c r="F134" s="101">
        <v>18.13827644536837</v>
      </c>
      <c r="G134" s="101" t="s">
        <v>58</v>
      </c>
      <c r="H134" s="101">
        <v>1.9936637416593896</v>
      </c>
      <c r="I134" s="101">
        <v>43.15366740376877</v>
      </c>
      <c r="J134" s="101" t="s">
        <v>61</v>
      </c>
      <c r="K134" s="101">
        <v>0.2544354086066136</v>
      </c>
      <c r="L134" s="101">
        <v>0.6326561033305695</v>
      </c>
      <c r="M134" s="101">
        <v>0.06021141616199903</v>
      </c>
      <c r="N134" s="101">
        <v>-0.10588902069144131</v>
      </c>
      <c r="O134" s="101">
        <v>0.010221370734629061</v>
      </c>
      <c r="P134" s="101">
        <v>0.01814486289400731</v>
      </c>
      <c r="Q134" s="101">
        <v>0.0012415823023284275</v>
      </c>
      <c r="R134" s="101">
        <v>-0.001627573729108827</v>
      </c>
      <c r="S134" s="101">
        <v>0.00013397353127196323</v>
      </c>
      <c r="T134" s="101">
        <v>0.000265572288297628</v>
      </c>
      <c r="U134" s="101">
        <v>2.6913804092611222E-05</v>
      </c>
      <c r="V134" s="101">
        <v>-6.008407711269699E-05</v>
      </c>
      <c r="W134" s="101">
        <v>8.342770396614997E-06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1950</v>
      </c>
      <c r="B136" s="101">
        <v>93.62</v>
      </c>
      <c r="C136" s="101">
        <v>107.32</v>
      </c>
      <c r="D136" s="101">
        <v>9.167847748723426</v>
      </c>
      <c r="E136" s="101">
        <v>9.318772631052301</v>
      </c>
      <c r="F136" s="101">
        <v>19.039300831882684</v>
      </c>
      <c r="G136" s="101" t="s">
        <v>59</v>
      </c>
      <c r="H136" s="101">
        <v>23.247641876930203</v>
      </c>
      <c r="I136" s="101">
        <v>49.36764187693021</v>
      </c>
      <c r="J136" s="101" t="s">
        <v>73</v>
      </c>
      <c r="K136" s="101">
        <v>1.4297243541241398</v>
      </c>
      <c r="M136" s="101" t="s">
        <v>68</v>
      </c>
      <c r="N136" s="101">
        <v>1.3415982099266492</v>
      </c>
      <c r="X136" s="101">
        <v>67.5</v>
      </c>
    </row>
    <row r="137" spans="1:24" s="101" customFormat="1" ht="12.75" hidden="1">
      <c r="A137" s="101">
        <v>1951</v>
      </c>
      <c r="B137" s="101">
        <v>125.73999786376953</v>
      </c>
      <c r="C137" s="101">
        <v>131.63999938964844</v>
      </c>
      <c r="D137" s="101">
        <v>9.581039428710938</v>
      </c>
      <c r="E137" s="101">
        <v>10.089448928833008</v>
      </c>
      <c r="F137" s="101">
        <v>19.468430389902412</v>
      </c>
      <c r="G137" s="101" t="s">
        <v>56</v>
      </c>
      <c r="H137" s="101">
        <v>-9.871398755510072</v>
      </c>
      <c r="I137" s="101">
        <v>48.36859910825946</v>
      </c>
      <c r="J137" s="101" t="s">
        <v>62</v>
      </c>
      <c r="K137" s="101">
        <v>0.17626622781842322</v>
      </c>
      <c r="L137" s="101">
        <v>1.177566733408528</v>
      </c>
      <c r="M137" s="101">
        <v>0.041728287804414656</v>
      </c>
      <c r="N137" s="101">
        <v>0.09516049353732564</v>
      </c>
      <c r="O137" s="101">
        <v>0.007079019846761679</v>
      </c>
      <c r="P137" s="101">
        <v>0.033780623855972615</v>
      </c>
      <c r="Q137" s="101">
        <v>0.0008616243569280435</v>
      </c>
      <c r="R137" s="101">
        <v>0.0014647091651109562</v>
      </c>
      <c r="S137" s="101">
        <v>9.293302484343337E-05</v>
      </c>
      <c r="T137" s="101">
        <v>0.0004970629705866207</v>
      </c>
      <c r="U137" s="101">
        <v>1.886425842123355E-05</v>
      </c>
      <c r="V137" s="101">
        <v>5.434808675807168E-05</v>
      </c>
      <c r="W137" s="101">
        <v>5.808431398467003E-06</v>
      </c>
      <c r="X137" s="101">
        <v>67.5</v>
      </c>
    </row>
    <row r="138" spans="1:24" s="101" customFormat="1" ht="12.75" hidden="1">
      <c r="A138" s="101">
        <v>1949</v>
      </c>
      <c r="B138" s="101">
        <v>100.0199966430664</v>
      </c>
      <c r="C138" s="101">
        <v>115.12000274658203</v>
      </c>
      <c r="D138" s="101">
        <v>8.81462287902832</v>
      </c>
      <c r="E138" s="101">
        <v>9.245760917663574</v>
      </c>
      <c r="F138" s="101">
        <v>19.112509034172472</v>
      </c>
      <c r="G138" s="101" t="s">
        <v>57</v>
      </c>
      <c r="H138" s="101">
        <v>19.037242757590903</v>
      </c>
      <c r="I138" s="101">
        <v>51.55723940065731</v>
      </c>
      <c r="J138" s="101" t="s">
        <v>60</v>
      </c>
      <c r="K138" s="101">
        <v>0.16221004050551383</v>
      </c>
      <c r="L138" s="101">
        <v>0.006408098385854503</v>
      </c>
      <c r="M138" s="101">
        <v>-0.03821245398518459</v>
      </c>
      <c r="N138" s="101">
        <v>-0.0009844650367030723</v>
      </c>
      <c r="O138" s="101">
        <v>0.006543825941673348</v>
      </c>
      <c r="P138" s="101">
        <v>0.0007330798338860267</v>
      </c>
      <c r="Q138" s="101">
        <v>-0.000779699635778824</v>
      </c>
      <c r="R138" s="101">
        <v>-7.910384136463696E-05</v>
      </c>
      <c r="S138" s="101">
        <v>8.809584054873634E-05</v>
      </c>
      <c r="T138" s="101">
        <v>5.219798416374202E-05</v>
      </c>
      <c r="U138" s="101">
        <v>-1.639859158526357E-05</v>
      </c>
      <c r="V138" s="101">
        <v>-6.2380618252308516E-06</v>
      </c>
      <c r="W138" s="101">
        <v>5.5630109909288845E-06</v>
      </c>
      <c r="X138" s="101">
        <v>67.5</v>
      </c>
    </row>
    <row r="139" spans="1:24" s="101" customFormat="1" ht="12.75" hidden="1">
      <c r="A139" s="101">
        <v>1952</v>
      </c>
      <c r="B139" s="101">
        <v>127.9000015258789</v>
      </c>
      <c r="C139" s="101">
        <v>134.6999969482422</v>
      </c>
      <c r="D139" s="101">
        <v>9.84163761138916</v>
      </c>
      <c r="E139" s="101">
        <v>10.31519603729248</v>
      </c>
      <c r="F139" s="101">
        <v>21.637301754737262</v>
      </c>
      <c r="G139" s="101" t="s">
        <v>58</v>
      </c>
      <c r="H139" s="101">
        <v>-8.061614133924394</v>
      </c>
      <c r="I139" s="101">
        <v>52.338387391954505</v>
      </c>
      <c r="J139" s="101" t="s">
        <v>61</v>
      </c>
      <c r="K139" s="101">
        <v>0.06897598008390919</v>
      </c>
      <c r="L139" s="101">
        <v>1.1775492974417285</v>
      </c>
      <c r="M139" s="101">
        <v>0.016764795361656273</v>
      </c>
      <c r="N139" s="101">
        <v>-0.095155401101876</v>
      </c>
      <c r="O139" s="101">
        <v>0.0027001600019126003</v>
      </c>
      <c r="P139" s="101">
        <v>0.033772668565807115</v>
      </c>
      <c r="Q139" s="101">
        <v>0.000366694710103696</v>
      </c>
      <c r="R139" s="101">
        <v>-0.0014625715437685065</v>
      </c>
      <c r="S139" s="101">
        <v>2.9591721554546725E-05</v>
      </c>
      <c r="T139" s="101">
        <v>0.0004943146439036957</v>
      </c>
      <c r="U139" s="101">
        <v>9.324507483122302E-06</v>
      </c>
      <c r="V139" s="101">
        <v>-5.39888981081063E-05</v>
      </c>
      <c r="W139" s="101">
        <v>1.6705639842585421E-06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1950</v>
      </c>
      <c r="B141" s="101">
        <v>101.78</v>
      </c>
      <c r="C141" s="101">
        <v>113.18</v>
      </c>
      <c r="D141" s="101">
        <v>8.816112526337498</v>
      </c>
      <c r="E141" s="101">
        <v>9.291198478624395</v>
      </c>
      <c r="F141" s="101">
        <v>19.202969007069253</v>
      </c>
      <c r="G141" s="101" t="s">
        <v>59</v>
      </c>
      <c r="H141" s="101">
        <v>17.51634186504983</v>
      </c>
      <c r="I141" s="101">
        <v>51.79634186504983</v>
      </c>
      <c r="J141" s="101" t="s">
        <v>73</v>
      </c>
      <c r="K141" s="101">
        <v>1.4260598294378735</v>
      </c>
      <c r="M141" s="101" t="s">
        <v>68</v>
      </c>
      <c r="N141" s="101">
        <v>1.2533558512367258</v>
      </c>
      <c r="X141" s="101">
        <v>67.5</v>
      </c>
    </row>
    <row r="142" spans="1:24" s="101" customFormat="1" ht="12.75" hidden="1">
      <c r="A142" s="101">
        <v>1951</v>
      </c>
      <c r="B142" s="101">
        <v>139.17999267578125</v>
      </c>
      <c r="C142" s="101">
        <v>141.5800018310547</v>
      </c>
      <c r="D142" s="101">
        <v>9.615476608276367</v>
      </c>
      <c r="E142" s="101">
        <v>10.264158248901367</v>
      </c>
      <c r="F142" s="101">
        <v>23.296909283054962</v>
      </c>
      <c r="G142" s="101" t="s">
        <v>56</v>
      </c>
      <c r="H142" s="101">
        <v>-13.974409866712108</v>
      </c>
      <c r="I142" s="101">
        <v>57.70558280906915</v>
      </c>
      <c r="J142" s="101" t="s">
        <v>62</v>
      </c>
      <c r="K142" s="101">
        <v>0.4657143136853522</v>
      </c>
      <c r="L142" s="101">
        <v>1.0898996480447745</v>
      </c>
      <c r="M142" s="101">
        <v>0.11025167868721274</v>
      </c>
      <c r="N142" s="101">
        <v>0.0883097822285065</v>
      </c>
      <c r="O142" s="101">
        <v>0.018704467524936114</v>
      </c>
      <c r="P142" s="101">
        <v>0.031265787881511464</v>
      </c>
      <c r="Q142" s="101">
        <v>0.002276641686758532</v>
      </c>
      <c r="R142" s="101">
        <v>0.0013592399027231115</v>
      </c>
      <c r="S142" s="101">
        <v>0.000245431393599376</v>
      </c>
      <c r="T142" s="101">
        <v>0.00046005359522308467</v>
      </c>
      <c r="U142" s="101">
        <v>4.9762463309905756E-05</v>
      </c>
      <c r="V142" s="101">
        <v>5.043249365245264E-05</v>
      </c>
      <c r="W142" s="101">
        <v>1.5309868231393985E-05</v>
      </c>
      <c r="X142" s="101">
        <v>67.5</v>
      </c>
    </row>
    <row r="143" spans="1:24" s="101" customFormat="1" ht="12.75" hidden="1">
      <c r="A143" s="101">
        <v>1949</v>
      </c>
      <c r="B143" s="101">
        <v>107.5199966430664</v>
      </c>
      <c r="C143" s="101">
        <v>116.31999969482422</v>
      </c>
      <c r="D143" s="101">
        <v>8.713672637939453</v>
      </c>
      <c r="E143" s="101">
        <v>9.137666702270508</v>
      </c>
      <c r="F143" s="101">
        <v>22.592565305304547</v>
      </c>
      <c r="G143" s="101" t="s">
        <v>57</v>
      </c>
      <c r="H143" s="101">
        <v>21.650430531927917</v>
      </c>
      <c r="I143" s="101">
        <v>61.67042717499432</v>
      </c>
      <c r="J143" s="101" t="s">
        <v>60</v>
      </c>
      <c r="K143" s="101">
        <v>-0.15730192006678909</v>
      </c>
      <c r="L143" s="101">
        <v>0.005930849206409266</v>
      </c>
      <c r="M143" s="101">
        <v>0.03841657791565258</v>
      </c>
      <c r="N143" s="101">
        <v>-0.000913781084279957</v>
      </c>
      <c r="O143" s="101">
        <v>-0.006127553991922198</v>
      </c>
      <c r="P143" s="101">
        <v>0.0006785283676895311</v>
      </c>
      <c r="Q143" s="101">
        <v>0.0008490541770620301</v>
      </c>
      <c r="R143" s="101">
        <v>-7.342963566040703E-05</v>
      </c>
      <c r="S143" s="101">
        <v>-6.450835521586346E-05</v>
      </c>
      <c r="T143" s="101">
        <v>4.8317978276934854E-05</v>
      </c>
      <c r="U143" s="101">
        <v>2.214060679963608E-05</v>
      </c>
      <c r="V143" s="101">
        <v>-5.792892875342099E-06</v>
      </c>
      <c r="W143" s="101">
        <v>-3.517742425027416E-06</v>
      </c>
      <c r="X143" s="101">
        <v>67.5</v>
      </c>
    </row>
    <row r="144" spans="1:24" s="101" customFormat="1" ht="12.75" hidden="1">
      <c r="A144" s="101">
        <v>1952</v>
      </c>
      <c r="B144" s="101">
        <v>116.76000213623047</v>
      </c>
      <c r="C144" s="101">
        <v>128.16000366210938</v>
      </c>
      <c r="D144" s="101">
        <v>10.067399024963379</v>
      </c>
      <c r="E144" s="101">
        <v>10.595970153808594</v>
      </c>
      <c r="F144" s="101">
        <v>19.74422738225701</v>
      </c>
      <c r="G144" s="101" t="s">
        <v>58</v>
      </c>
      <c r="H144" s="101">
        <v>-2.593613844332907</v>
      </c>
      <c r="I144" s="101">
        <v>46.66638829189757</v>
      </c>
      <c r="J144" s="101" t="s">
        <v>61</v>
      </c>
      <c r="K144" s="101">
        <v>0.43834453106514304</v>
      </c>
      <c r="L144" s="101">
        <v>1.089883511131265</v>
      </c>
      <c r="M144" s="101">
        <v>0.10334214626472102</v>
      </c>
      <c r="N144" s="101">
        <v>-0.08830505444976666</v>
      </c>
      <c r="O144" s="101">
        <v>0.01767230000502108</v>
      </c>
      <c r="P144" s="101">
        <v>0.03125842432218729</v>
      </c>
      <c r="Q144" s="101">
        <v>0.0021123930444640862</v>
      </c>
      <c r="R144" s="101">
        <v>-0.0013572550245851047</v>
      </c>
      <c r="S144" s="101">
        <v>0.0002368021137394593</v>
      </c>
      <c r="T144" s="101">
        <v>0.00045750921679559145</v>
      </c>
      <c r="U144" s="101">
        <v>4.4565640186287294E-05</v>
      </c>
      <c r="V144" s="101">
        <v>-5.009869068288598E-05</v>
      </c>
      <c r="W144" s="101">
        <v>1.4900253470790658E-05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1950</v>
      </c>
      <c r="B146" s="101">
        <v>102.46</v>
      </c>
      <c r="C146" s="101">
        <v>117.46</v>
      </c>
      <c r="D146" s="101">
        <v>8.939100999784797</v>
      </c>
      <c r="E146" s="101">
        <v>9.313079428349106</v>
      </c>
      <c r="F146" s="101">
        <v>19.570256001722814</v>
      </c>
      <c r="G146" s="101" t="s">
        <v>59</v>
      </c>
      <c r="H146" s="101">
        <v>17.102247652189334</v>
      </c>
      <c r="I146" s="101">
        <v>52.06224765218933</v>
      </c>
      <c r="J146" s="101" t="s">
        <v>73</v>
      </c>
      <c r="K146" s="101">
        <v>1.6293633986227738</v>
      </c>
      <c r="M146" s="101" t="s">
        <v>68</v>
      </c>
      <c r="N146" s="101">
        <v>1.4127059272215974</v>
      </c>
      <c r="X146" s="101">
        <v>67.5</v>
      </c>
    </row>
    <row r="147" spans="1:24" s="101" customFormat="1" ht="12.75" hidden="1">
      <c r="A147" s="101">
        <v>1951</v>
      </c>
      <c r="B147" s="101">
        <v>141.8800048828125</v>
      </c>
      <c r="C147" s="101">
        <v>141.27999877929688</v>
      </c>
      <c r="D147" s="101">
        <v>9.452132225036621</v>
      </c>
      <c r="E147" s="101">
        <v>9.930277824401855</v>
      </c>
      <c r="F147" s="101">
        <v>24.499953745946193</v>
      </c>
      <c r="G147" s="101" t="s">
        <v>56</v>
      </c>
      <c r="H147" s="101">
        <v>-12.638807821706393</v>
      </c>
      <c r="I147" s="101">
        <v>61.741197061106114</v>
      </c>
      <c r="J147" s="101" t="s">
        <v>62</v>
      </c>
      <c r="K147" s="101">
        <v>0.5458417223416542</v>
      </c>
      <c r="L147" s="101">
        <v>1.1403295391731698</v>
      </c>
      <c r="M147" s="101">
        <v>0.1292208163227899</v>
      </c>
      <c r="N147" s="101">
        <v>0.11317930317741667</v>
      </c>
      <c r="O147" s="101">
        <v>0.02192257641442311</v>
      </c>
      <c r="P147" s="101">
        <v>0.03271244898100009</v>
      </c>
      <c r="Q147" s="101">
        <v>0.0026683575001147713</v>
      </c>
      <c r="R147" s="101">
        <v>0.0017420414020095963</v>
      </c>
      <c r="S147" s="101">
        <v>0.00028762496162718646</v>
      </c>
      <c r="T147" s="101">
        <v>0.00048133200503625365</v>
      </c>
      <c r="U147" s="101">
        <v>5.8318603312793224E-05</v>
      </c>
      <c r="V147" s="101">
        <v>6.463579959056109E-05</v>
      </c>
      <c r="W147" s="101">
        <v>1.793554696935139E-05</v>
      </c>
      <c r="X147" s="101">
        <v>67.5</v>
      </c>
    </row>
    <row r="148" spans="1:24" s="101" customFormat="1" ht="12.75" hidden="1">
      <c r="A148" s="101">
        <v>1949</v>
      </c>
      <c r="B148" s="101">
        <v>94.68000030517578</v>
      </c>
      <c r="C148" s="101">
        <v>117.08000183105469</v>
      </c>
      <c r="D148" s="101">
        <v>8.716728210449219</v>
      </c>
      <c r="E148" s="101">
        <v>9.0306396484375</v>
      </c>
      <c r="F148" s="101">
        <v>19.696053307562188</v>
      </c>
      <c r="G148" s="101" t="s">
        <v>57</v>
      </c>
      <c r="H148" s="101">
        <v>26.53602263888456</v>
      </c>
      <c r="I148" s="101">
        <v>53.71602294406034</v>
      </c>
      <c r="J148" s="101" t="s">
        <v>60</v>
      </c>
      <c r="K148" s="101">
        <v>-0.36125390997656426</v>
      </c>
      <c r="L148" s="101">
        <v>0.006205473126653466</v>
      </c>
      <c r="M148" s="101">
        <v>0.08661796405367349</v>
      </c>
      <c r="N148" s="101">
        <v>-0.0011710658552700965</v>
      </c>
      <c r="O148" s="101">
        <v>-0.014330783163930029</v>
      </c>
      <c r="P148" s="101">
        <v>0.0007099649570098922</v>
      </c>
      <c r="Q148" s="101">
        <v>0.0018400334661004237</v>
      </c>
      <c r="R148" s="101">
        <v>-9.411394382100288E-05</v>
      </c>
      <c r="S148" s="101">
        <v>-0.00017283939470183986</v>
      </c>
      <c r="T148" s="101">
        <v>5.0557277616895974E-05</v>
      </c>
      <c r="U148" s="101">
        <v>4.342966983660284E-05</v>
      </c>
      <c r="V148" s="101">
        <v>-7.426725127010123E-06</v>
      </c>
      <c r="W148" s="101">
        <v>-1.0281689574000408E-05</v>
      </c>
      <c r="X148" s="101">
        <v>67.5</v>
      </c>
    </row>
    <row r="149" spans="1:24" s="101" customFormat="1" ht="12.75" hidden="1">
      <c r="A149" s="101">
        <v>1952</v>
      </c>
      <c r="B149" s="101">
        <v>116.18000030517578</v>
      </c>
      <c r="C149" s="101">
        <v>129.27999877929688</v>
      </c>
      <c r="D149" s="101">
        <v>9.993112564086914</v>
      </c>
      <c r="E149" s="101">
        <v>10.428335189819336</v>
      </c>
      <c r="F149" s="101">
        <v>19.589371813427178</v>
      </c>
      <c r="G149" s="101" t="s">
        <v>58</v>
      </c>
      <c r="H149" s="101">
        <v>-2.036571040033664</v>
      </c>
      <c r="I149" s="101">
        <v>46.64342926514211</v>
      </c>
      <c r="J149" s="101" t="s">
        <v>61</v>
      </c>
      <c r="K149" s="101">
        <v>0.40919286207795447</v>
      </c>
      <c r="L149" s="101">
        <v>1.140312654500584</v>
      </c>
      <c r="M149" s="101">
        <v>0.09589237547545024</v>
      </c>
      <c r="N149" s="101">
        <v>-0.11317324450809131</v>
      </c>
      <c r="O149" s="101">
        <v>0.01658999730423848</v>
      </c>
      <c r="P149" s="101">
        <v>0.03270474381636939</v>
      </c>
      <c r="Q149" s="101">
        <v>0.0019324617957541135</v>
      </c>
      <c r="R149" s="101">
        <v>-0.0017394972871189014</v>
      </c>
      <c r="S149" s="101">
        <v>0.00022990141841698603</v>
      </c>
      <c r="T149" s="101">
        <v>0.000478669469208334</v>
      </c>
      <c r="U149" s="101">
        <v>3.892201523866161E-05</v>
      </c>
      <c r="V149" s="101">
        <v>-6.420771248533166E-05</v>
      </c>
      <c r="W149" s="101">
        <v>1.469594177294198E-05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1950</v>
      </c>
      <c r="B151" s="101">
        <v>106.78</v>
      </c>
      <c r="C151" s="101">
        <v>120.28</v>
      </c>
      <c r="D151" s="101">
        <v>9.057705614509407</v>
      </c>
      <c r="E151" s="101">
        <v>9.31570275370404</v>
      </c>
      <c r="F151" s="101">
        <v>18.849723339126143</v>
      </c>
      <c r="G151" s="101" t="s">
        <v>59</v>
      </c>
      <c r="H151" s="101">
        <v>10.21780239752956</v>
      </c>
      <c r="I151" s="101">
        <v>49.49780239752956</v>
      </c>
      <c r="J151" s="101" t="s">
        <v>73</v>
      </c>
      <c r="K151" s="101">
        <v>1.3948313437225628</v>
      </c>
      <c r="M151" s="101" t="s">
        <v>68</v>
      </c>
      <c r="N151" s="101">
        <v>1.0741495222687893</v>
      </c>
      <c r="X151" s="101">
        <v>67.5</v>
      </c>
    </row>
    <row r="152" spans="1:24" s="101" customFormat="1" ht="12.75" hidden="1">
      <c r="A152" s="101">
        <v>1951</v>
      </c>
      <c r="B152" s="101">
        <v>143.77999877929688</v>
      </c>
      <c r="C152" s="101">
        <v>140.67999267578125</v>
      </c>
      <c r="D152" s="101">
        <v>9.28758430480957</v>
      </c>
      <c r="E152" s="101">
        <v>10.024105072021484</v>
      </c>
      <c r="F152" s="101">
        <v>25.20925980743044</v>
      </c>
      <c r="G152" s="101" t="s">
        <v>56</v>
      </c>
      <c r="H152" s="101">
        <v>-11.620618971170302</v>
      </c>
      <c r="I152" s="101">
        <v>64.65937980812657</v>
      </c>
      <c r="J152" s="101" t="s">
        <v>62</v>
      </c>
      <c r="K152" s="101">
        <v>0.7427347627235434</v>
      </c>
      <c r="L152" s="101">
        <v>0.8953133757517001</v>
      </c>
      <c r="M152" s="101">
        <v>0.17583242567793947</v>
      </c>
      <c r="N152" s="101">
        <v>0.09543689211206367</v>
      </c>
      <c r="O152" s="101">
        <v>0.02983004568967284</v>
      </c>
      <c r="P152" s="101">
        <v>0.025683733216475553</v>
      </c>
      <c r="Q152" s="101">
        <v>0.0036309025840272425</v>
      </c>
      <c r="R152" s="101">
        <v>0.0014689440691916082</v>
      </c>
      <c r="S152" s="101">
        <v>0.00039135980143797775</v>
      </c>
      <c r="T152" s="101">
        <v>0.00037790429726714046</v>
      </c>
      <c r="U152" s="101">
        <v>7.937793022748664E-05</v>
      </c>
      <c r="V152" s="101">
        <v>5.450113943924826E-05</v>
      </c>
      <c r="W152" s="101">
        <v>2.440171499946741E-05</v>
      </c>
      <c r="X152" s="101">
        <v>67.5</v>
      </c>
    </row>
    <row r="153" spans="1:24" s="101" customFormat="1" ht="12.75" hidden="1">
      <c r="A153" s="101">
        <v>1949</v>
      </c>
      <c r="B153" s="101">
        <v>96.91999816894531</v>
      </c>
      <c r="C153" s="101">
        <v>119.31999969482422</v>
      </c>
      <c r="D153" s="101">
        <v>8.898163795471191</v>
      </c>
      <c r="E153" s="101">
        <v>9.228729248046875</v>
      </c>
      <c r="F153" s="101">
        <v>20.324755023402705</v>
      </c>
      <c r="G153" s="101" t="s">
        <v>57</v>
      </c>
      <c r="H153" s="101">
        <v>24.885523258938612</v>
      </c>
      <c r="I153" s="101">
        <v>54.305521427883924</v>
      </c>
      <c r="J153" s="101" t="s">
        <v>60</v>
      </c>
      <c r="K153" s="101">
        <v>-0.5622678583733143</v>
      </c>
      <c r="L153" s="101">
        <v>0.00487210176168776</v>
      </c>
      <c r="M153" s="101">
        <v>0.13440687179281696</v>
      </c>
      <c r="N153" s="101">
        <v>-0.0009875906972533703</v>
      </c>
      <c r="O153" s="101">
        <v>-0.0223703503865802</v>
      </c>
      <c r="P153" s="101">
        <v>0.0005574538669375437</v>
      </c>
      <c r="Q153" s="101">
        <v>0.0028359944354316336</v>
      </c>
      <c r="R153" s="101">
        <v>-7.93747336987285E-05</v>
      </c>
      <c r="S153" s="101">
        <v>-0.00027529985833125813</v>
      </c>
      <c r="T153" s="101">
        <v>3.9699817919651307E-05</v>
      </c>
      <c r="U153" s="101">
        <v>6.573094373685961E-05</v>
      </c>
      <c r="V153" s="101">
        <v>-6.265863166756073E-06</v>
      </c>
      <c r="W153" s="101">
        <v>-1.6568913399030254E-05</v>
      </c>
      <c r="X153" s="101">
        <v>67.5</v>
      </c>
    </row>
    <row r="154" spans="1:24" s="101" customFormat="1" ht="12.75" hidden="1">
      <c r="A154" s="101">
        <v>1952</v>
      </c>
      <c r="B154" s="101">
        <v>114.18000030517578</v>
      </c>
      <c r="C154" s="101">
        <v>121.08000183105469</v>
      </c>
      <c r="D154" s="101">
        <v>9.858450889587402</v>
      </c>
      <c r="E154" s="101">
        <v>10.345556259155273</v>
      </c>
      <c r="F154" s="101">
        <v>19.731601991527956</v>
      </c>
      <c r="G154" s="101" t="s">
        <v>58</v>
      </c>
      <c r="H154" s="101">
        <v>0.9398368816848262</v>
      </c>
      <c r="I154" s="101">
        <v>47.61983718686061</v>
      </c>
      <c r="J154" s="101" t="s">
        <v>61</v>
      </c>
      <c r="K154" s="101">
        <v>0.4852935021183417</v>
      </c>
      <c r="L154" s="101">
        <v>0.8953001191915082</v>
      </c>
      <c r="M154" s="101">
        <v>0.11336593286634822</v>
      </c>
      <c r="N154" s="101">
        <v>-0.09543178213061088</v>
      </c>
      <c r="O154" s="101">
        <v>0.019733196634848606</v>
      </c>
      <c r="P154" s="101">
        <v>0.02567768286121873</v>
      </c>
      <c r="Q154" s="101">
        <v>0.002267286734600747</v>
      </c>
      <c r="R154" s="101">
        <v>-0.0014667979854306645</v>
      </c>
      <c r="S154" s="101">
        <v>0.00027815909509552726</v>
      </c>
      <c r="T154" s="101">
        <v>0.00037581322801375394</v>
      </c>
      <c r="U154" s="101">
        <v>4.4500548790565865E-05</v>
      </c>
      <c r="V154" s="101">
        <v>-5.413975580801849E-05</v>
      </c>
      <c r="W154" s="101">
        <v>1.7914095112248025E-05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18.029452248502313</v>
      </c>
      <c r="G155" s="102"/>
      <c r="H155" s="102"/>
      <c r="I155" s="115"/>
      <c r="J155" s="115" t="s">
        <v>159</v>
      </c>
      <c r="K155" s="102">
        <f>AVERAGE(K153,K148,K143,K138,K133,K128)</f>
        <v>-0.1620725376670706</v>
      </c>
      <c r="L155" s="102">
        <f>AVERAGE(L153,L148,L143,L138,L133,L128)</f>
        <v>0.005140288033340749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25.20925980743044</v>
      </c>
      <c r="G156" s="102"/>
      <c r="H156" s="102"/>
      <c r="I156" s="115"/>
      <c r="J156" s="115" t="s">
        <v>160</v>
      </c>
      <c r="K156" s="102">
        <f>AVERAGE(K154,K149,K144,K139,K134,K129)</f>
        <v>0.32953647828546356</v>
      </c>
      <c r="L156" s="102">
        <f>AVERAGE(L154,L149,L144,L139,L134,L129)</f>
        <v>0.9445545932920966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0.10129533604191912</v>
      </c>
      <c r="L157" s="102">
        <f>ABS(L155/$H$33)</f>
        <v>0.01427857787039097</v>
      </c>
      <c r="M157" s="115" t="s">
        <v>111</v>
      </c>
      <c r="N157" s="102">
        <f>K157+L157+L158+K158</f>
        <v>0.8931571701093384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0.18723663538946794</v>
      </c>
      <c r="L158" s="102">
        <f>ABS(L156/$H$34)</f>
        <v>0.5903466208075603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1950</v>
      </c>
      <c r="B161" s="101">
        <v>104.4</v>
      </c>
      <c r="C161" s="101">
        <v>109.3</v>
      </c>
      <c r="D161" s="101">
        <v>9.270479544428245</v>
      </c>
      <c r="E161" s="101">
        <v>9.454535863749593</v>
      </c>
      <c r="F161" s="101">
        <v>18.121904304933803</v>
      </c>
      <c r="G161" s="101" t="s">
        <v>59</v>
      </c>
      <c r="H161" s="101">
        <v>9.589760845293831</v>
      </c>
      <c r="I161" s="101">
        <v>46.48976084529384</v>
      </c>
      <c r="J161" s="101" t="s">
        <v>73</v>
      </c>
      <c r="K161" s="101">
        <v>0.9900243840226393</v>
      </c>
      <c r="M161" s="101" t="s">
        <v>68</v>
      </c>
      <c r="N161" s="101">
        <v>0.5314218127502088</v>
      </c>
      <c r="X161" s="101">
        <v>67.5</v>
      </c>
    </row>
    <row r="162" spans="1:24" s="101" customFormat="1" ht="12.75" hidden="1">
      <c r="A162" s="101">
        <v>1951</v>
      </c>
      <c r="B162" s="101">
        <v>119</v>
      </c>
      <c r="C162" s="101">
        <v>128</v>
      </c>
      <c r="D162" s="101">
        <v>10.088165283203125</v>
      </c>
      <c r="E162" s="101">
        <v>10.443111419677734</v>
      </c>
      <c r="F162" s="101">
        <v>19.138973312150192</v>
      </c>
      <c r="G162" s="101" t="s">
        <v>56</v>
      </c>
      <c r="H162" s="101">
        <v>-6.353024794551473</v>
      </c>
      <c r="I162" s="101">
        <v>45.14697520544853</v>
      </c>
      <c r="J162" s="101" t="s">
        <v>62</v>
      </c>
      <c r="K162" s="101">
        <v>0.9569652482066588</v>
      </c>
      <c r="L162" s="101">
        <v>0.09309238384893312</v>
      </c>
      <c r="M162" s="101">
        <v>0.22654870059992116</v>
      </c>
      <c r="N162" s="101">
        <v>0.1128801498176095</v>
      </c>
      <c r="O162" s="101">
        <v>0.03843379182710962</v>
      </c>
      <c r="P162" s="101">
        <v>0.0026705502498305246</v>
      </c>
      <c r="Q162" s="101">
        <v>0.004678182247621048</v>
      </c>
      <c r="R162" s="101">
        <v>0.0017374772012981106</v>
      </c>
      <c r="S162" s="101">
        <v>0.0005042637257145436</v>
      </c>
      <c r="T162" s="101">
        <v>3.9298344461498864E-05</v>
      </c>
      <c r="U162" s="101">
        <v>0.00010231263330075852</v>
      </c>
      <c r="V162" s="101">
        <v>6.448287264591921E-05</v>
      </c>
      <c r="W162" s="101">
        <v>3.145118628867979E-05</v>
      </c>
      <c r="X162" s="101">
        <v>67.5</v>
      </c>
    </row>
    <row r="163" spans="1:24" s="101" customFormat="1" ht="12.75" hidden="1">
      <c r="A163" s="101">
        <v>1952</v>
      </c>
      <c r="B163" s="101">
        <v>114.95999908447266</v>
      </c>
      <c r="C163" s="101">
        <v>130.66000366210938</v>
      </c>
      <c r="D163" s="101">
        <v>10.165019035339355</v>
      </c>
      <c r="E163" s="101">
        <v>10.368528366088867</v>
      </c>
      <c r="F163" s="101">
        <v>23.36665371509141</v>
      </c>
      <c r="G163" s="101" t="s">
        <v>57</v>
      </c>
      <c r="H163" s="101">
        <v>7.233637515989251</v>
      </c>
      <c r="I163" s="101">
        <v>54.69363660046191</v>
      </c>
      <c r="J163" s="101" t="s">
        <v>60</v>
      </c>
      <c r="K163" s="101">
        <v>0.09432717767032062</v>
      </c>
      <c r="L163" s="101">
        <v>0.0005073961783445096</v>
      </c>
      <c r="M163" s="101">
        <v>-0.019766559713786797</v>
      </c>
      <c r="N163" s="101">
        <v>-0.0011675207052035611</v>
      </c>
      <c r="O163" s="101">
        <v>0.004200586870826903</v>
      </c>
      <c r="P163" s="101">
        <v>5.7929685643222225E-05</v>
      </c>
      <c r="Q163" s="101">
        <v>-0.0002857166601418134</v>
      </c>
      <c r="R163" s="101">
        <v>-9.385434812403772E-05</v>
      </c>
      <c r="S163" s="101">
        <v>8.885271242961771E-05</v>
      </c>
      <c r="T163" s="101">
        <v>4.120253977966423E-06</v>
      </c>
      <c r="U163" s="101">
        <v>1.8556875000485651E-06</v>
      </c>
      <c r="V163" s="101">
        <v>-7.403200050052895E-06</v>
      </c>
      <c r="W163" s="101">
        <v>6.570344330906105E-06</v>
      </c>
      <c r="X163" s="101">
        <v>67.5</v>
      </c>
    </row>
    <row r="164" spans="1:24" s="101" customFormat="1" ht="12.75" hidden="1">
      <c r="A164" s="101">
        <v>1949</v>
      </c>
      <c r="B164" s="101">
        <v>101.76000213623047</v>
      </c>
      <c r="C164" s="101">
        <v>122.95999908447266</v>
      </c>
      <c r="D164" s="101">
        <v>8.796586990356445</v>
      </c>
      <c r="E164" s="101">
        <v>9.403018951416016</v>
      </c>
      <c r="F164" s="101">
        <v>19.485806167318852</v>
      </c>
      <c r="G164" s="101" t="s">
        <v>58</v>
      </c>
      <c r="H164" s="101">
        <v>18.41585892385691</v>
      </c>
      <c r="I164" s="101">
        <v>52.67586106008738</v>
      </c>
      <c r="J164" s="101" t="s">
        <v>61</v>
      </c>
      <c r="K164" s="101">
        <v>0.9523050298239446</v>
      </c>
      <c r="L164" s="101">
        <v>0.09309100106774718</v>
      </c>
      <c r="M164" s="101">
        <v>0.2256847289042704</v>
      </c>
      <c r="N164" s="101">
        <v>-0.1128741118159912</v>
      </c>
      <c r="O164" s="101">
        <v>0.038203552506936245</v>
      </c>
      <c r="P164" s="101">
        <v>0.0026699218693420888</v>
      </c>
      <c r="Q164" s="101">
        <v>0.00466944912511895</v>
      </c>
      <c r="R164" s="101">
        <v>-0.0017349404561450882</v>
      </c>
      <c r="S164" s="101">
        <v>0.0004963739523438072</v>
      </c>
      <c r="T164" s="101">
        <v>3.908175257804683E-05</v>
      </c>
      <c r="U164" s="101">
        <v>0.0001022958032220171</v>
      </c>
      <c r="V164" s="101">
        <v>-6.405648674169334E-05</v>
      </c>
      <c r="W164" s="101">
        <v>3.075723808046766E-05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1950</v>
      </c>
      <c r="B166" s="101">
        <v>99.8</v>
      </c>
      <c r="C166" s="101">
        <v>109.6</v>
      </c>
      <c r="D166" s="101">
        <v>9.109914858784943</v>
      </c>
      <c r="E166" s="101">
        <v>9.383189544451415</v>
      </c>
      <c r="F166" s="101">
        <v>15.628041751084995</v>
      </c>
      <c r="G166" s="101" t="s">
        <v>59</v>
      </c>
      <c r="H166" s="101">
        <v>8.490771034550797</v>
      </c>
      <c r="I166" s="101">
        <v>40.790771034550794</v>
      </c>
      <c r="J166" s="101" t="s">
        <v>73</v>
      </c>
      <c r="K166" s="101">
        <v>0.49399222793353226</v>
      </c>
      <c r="M166" s="101" t="s">
        <v>68</v>
      </c>
      <c r="N166" s="101">
        <v>0.30038776121575106</v>
      </c>
      <c r="X166" s="101">
        <v>67.5</v>
      </c>
    </row>
    <row r="167" spans="1:24" s="101" customFormat="1" ht="12.75" hidden="1">
      <c r="A167" s="101">
        <v>1951</v>
      </c>
      <c r="B167" s="101">
        <v>116.0999984741211</v>
      </c>
      <c r="C167" s="101">
        <v>131.10000610351562</v>
      </c>
      <c r="D167" s="101">
        <v>9.970852851867676</v>
      </c>
      <c r="E167" s="101">
        <v>10.269254684448242</v>
      </c>
      <c r="F167" s="101">
        <v>18.429359027553318</v>
      </c>
      <c r="G167" s="101" t="s">
        <v>56</v>
      </c>
      <c r="H167" s="101">
        <v>-4.620810522586282</v>
      </c>
      <c r="I167" s="101">
        <v>43.97918795153481</v>
      </c>
      <c r="J167" s="101" t="s">
        <v>62</v>
      </c>
      <c r="K167" s="101">
        <v>0.6225690167423931</v>
      </c>
      <c r="L167" s="101">
        <v>0.26995052565822164</v>
      </c>
      <c r="M167" s="101">
        <v>0.1473848096515991</v>
      </c>
      <c r="N167" s="101">
        <v>0.10539114545752168</v>
      </c>
      <c r="O167" s="101">
        <v>0.02500384435038658</v>
      </c>
      <c r="P167" s="101">
        <v>0.007744029427301213</v>
      </c>
      <c r="Q167" s="101">
        <v>0.003043439342182532</v>
      </c>
      <c r="R167" s="101">
        <v>0.0016222028464888704</v>
      </c>
      <c r="S167" s="101">
        <v>0.0003280579541012118</v>
      </c>
      <c r="T167" s="101">
        <v>0.00011394281425935387</v>
      </c>
      <c r="U167" s="101">
        <v>6.655102817980915E-05</v>
      </c>
      <c r="V167" s="101">
        <v>6.0199678647960817E-05</v>
      </c>
      <c r="W167" s="101">
        <v>2.046227296902112E-05</v>
      </c>
      <c r="X167" s="101">
        <v>67.5</v>
      </c>
    </row>
    <row r="168" spans="1:24" s="101" customFormat="1" ht="12.75" hidden="1">
      <c r="A168" s="101">
        <v>1952</v>
      </c>
      <c r="B168" s="101">
        <v>108.66000366210938</v>
      </c>
      <c r="C168" s="101">
        <v>123.55999755859375</v>
      </c>
      <c r="D168" s="101">
        <v>9.997968673706055</v>
      </c>
      <c r="E168" s="101">
        <v>10.390207290649414</v>
      </c>
      <c r="F168" s="101">
        <v>22.30059462959504</v>
      </c>
      <c r="G168" s="101" t="s">
        <v>57</v>
      </c>
      <c r="H168" s="101">
        <v>11.896440066178506</v>
      </c>
      <c r="I168" s="101">
        <v>53.05644372828788</v>
      </c>
      <c r="J168" s="101" t="s">
        <v>60</v>
      </c>
      <c r="K168" s="101">
        <v>-0.1286202863488266</v>
      </c>
      <c r="L168" s="101">
        <v>0.0014696721169785792</v>
      </c>
      <c r="M168" s="101">
        <v>0.03208647652684615</v>
      </c>
      <c r="N168" s="101">
        <v>-0.0010901635167886391</v>
      </c>
      <c r="O168" s="101">
        <v>-0.00490153589994925</v>
      </c>
      <c r="P168" s="101">
        <v>0.00016807925817678089</v>
      </c>
      <c r="Q168" s="101">
        <v>0.0007403287379238013</v>
      </c>
      <c r="R168" s="101">
        <v>-8.763285688780278E-05</v>
      </c>
      <c r="S168" s="101">
        <v>-4.241216665467484E-05</v>
      </c>
      <c r="T168" s="101">
        <v>1.1966251977230199E-05</v>
      </c>
      <c r="U168" s="101">
        <v>2.1243191208191065E-05</v>
      </c>
      <c r="V168" s="101">
        <v>-6.9144403823236635E-06</v>
      </c>
      <c r="W168" s="101">
        <v>-1.9631631754907557E-06</v>
      </c>
      <c r="X168" s="101">
        <v>67.5</v>
      </c>
    </row>
    <row r="169" spans="1:24" s="101" customFormat="1" ht="12.75" hidden="1">
      <c r="A169" s="101">
        <v>1949</v>
      </c>
      <c r="B169" s="101">
        <v>109.13999938964844</v>
      </c>
      <c r="C169" s="101">
        <v>116.44000244140625</v>
      </c>
      <c r="D169" s="101">
        <v>8.814481735229492</v>
      </c>
      <c r="E169" s="101">
        <v>9.193264961242676</v>
      </c>
      <c r="F169" s="101">
        <v>19.581466648905067</v>
      </c>
      <c r="G169" s="101" t="s">
        <v>58</v>
      </c>
      <c r="H169" s="101">
        <v>11.203389769493882</v>
      </c>
      <c r="I169" s="101">
        <v>52.84338915914232</v>
      </c>
      <c r="J169" s="101" t="s">
        <v>61</v>
      </c>
      <c r="K169" s="101">
        <v>0.6091379175089464</v>
      </c>
      <c r="L169" s="101">
        <v>0.2699465250137863</v>
      </c>
      <c r="M169" s="101">
        <v>0.1438497137297473</v>
      </c>
      <c r="N169" s="101">
        <v>-0.10538550699387063</v>
      </c>
      <c r="O169" s="101">
        <v>0.024518710776055653</v>
      </c>
      <c r="P169" s="101">
        <v>0.0077422051854673735</v>
      </c>
      <c r="Q169" s="101">
        <v>0.0029520224235849895</v>
      </c>
      <c r="R169" s="101">
        <v>-0.0016198341142074628</v>
      </c>
      <c r="S169" s="101">
        <v>0.00032530482530809297</v>
      </c>
      <c r="T169" s="101">
        <v>0.0001133127253884534</v>
      </c>
      <c r="U169" s="101">
        <v>6.306953447649654E-05</v>
      </c>
      <c r="V169" s="101">
        <v>-5.980126941392667E-05</v>
      </c>
      <c r="W169" s="101">
        <v>2.0367881711290683E-05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1950</v>
      </c>
      <c r="B171" s="101">
        <v>93.62</v>
      </c>
      <c r="C171" s="101">
        <v>107.32</v>
      </c>
      <c r="D171" s="101">
        <v>9.167847748723426</v>
      </c>
      <c r="E171" s="101">
        <v>9.318772631052301</v>
      </c>
      <c r="F171" s="101">
        <v>14.273155287191052</v>
      </c>
      <c r="G171" s="101" t="s">
        <v>59</v>
      </c>
      <c r="H171" s="101">
        <v>10.88934319457276</v>
      </c>
      <c r="I171" s="101">
        <v>37.009343194572764</v>
      </c>
      <c r="J171" s="101" t="s">
        <v>73</v>
      </c>
      <c r="K171" s="101">
        <v>1.6298089924683508</v>
      </c>
      <c r="M171" s="101" t="s">
        <v>68</v>
      </c>
      <c r="N171" s="101">
        <v>0.8549870278395425</v>
      </c>
      <c r="X171" s="101">
        <v>67.5</v>
      </c>
    </row>
    <row r="172" spans="1:24" s="101" customFormat="1" ht="12.75" hidden="1">
      <c r="A172" s="101">
        <v>1951</v>
      </c>
      <c r="B172" s="101">
        <v>125.73999786376953</v>
      </c>
      <c r="C172" s="101">
        <v>131.63999938964844</v>
      </c>
      <c r="D172" s="101">
        <v>9.581039428710938</v>
      </c>
      <c r="E172" s="101">
        <v>10.089448928833008</v>
      </c>
      <c r="F172" s="101">
        <v>19.468430389902412</v>
      </c>
      <c r="G172" s="101" t="s">
        <v>56</v>
      </c>
      <c r="H172" s="101">
        <v>-9.871398755510072</v>
      </c>
      <c r="I172" s="101">
        <v>48.36859910825946</v>
      </c>
      <c r="J172" s="101" t="s">
        <v>62</v>
      </c>
      <c r="K172" s="101">
        <v>1.237038746118974</v>
      </c>
      <c r="L172" s="101">
        <v>0.04272852710095261</v>
      </c>
      <c r="M172" s="101">
        <v>0.29285247256886626</v>
      </c>
      <c r="N172" s="101">
        <v>0.09719451592477174</v>
      </c>
      <c r="O172" s="101">
        <v>0.04968201355194447</v>
      </c>
      <c r="P172" s="101">
        <v>0.0012257998738043022</v>
      </c>
      <c r="Q172" s="101">
        <v>0.006047380054516222</v>
      </c>
      <c r="R172" s="101">
        <v>0.001496030934018752</v>
      </c>
      <c r="S172" s="101">
        <v>0.000651843433572064</v>
      </c>
      <c r="T172" s="101">
        <v>1.8050159055863737E-05</v>
      </c>
      <c r="U172" s="101">
        <v>0.00013226292938884628</v>
      </c>
      <c r="V172" s="101">
        <v>5.5526375118160767E-05</v>
      </c>
      <c r="W172" s="101">
        <v>4.065297677051137E-05</v>
      </c>
      <c r="X172" s="101">
        <v>67.5</v>
      </c>
    </row>
    <row r="173" spans="1:24" s="101" customFormat="1" ht="12.75" hidden="1">
      <c r="A173" s="101">
        <v>1952</v>
      </c>
      <c r="B173" s="101">
        <v>127.9000015258789</v>
      </c>
      <c r="C173" s="101">
        <v>134.6999969482422</v>
      </c>
      <c r="D173" s="101">
        <v>9.84163761138916</v>
      </c>
      <c r="E173" s="101">
        <v>10.31519603729248</v>
      </c>
      <c r="F173" s="101">
        <v>26.061200131283442</v>
      </c>
      <c r="G173" s="101" t="s">
        <v>57</v>
      </c>
      <c r="H173" s="101">
        <v>2.639336919901865</v>
      </c>
      <c r="I173" s="101">
        <v>63.03933844578077</v>
      </c>
      <c r="J173" s="101" t="s">
        <v>60</v>
      </c>
      <c r="K173" s="101">
        <v>0.32196186299223634</v>
      </c>
      <c r="L173" s="101">
        <v>0.0002331597296523553</v>
      </c>
      <c r="M173" s="101">
        <v>-0.07300113982489692</v>
      </c>
      <c r="N173" s="101">
        <v>-0.0010052397067732376</v>
      </c>
      <c r="O173" s="101">
        <v>0.013447139586068944</v>
      </c>
      <c r="P173" s="101">
        <v>2.6522086300150658E-05</v>
      </c>
      <c r="Q173" s="101">
        <v>-0.0013532415387411323</v>
      </c>
      <c r="R173" s="101">
        <v>-8.080749462185694E-05</v>
      </c>
      <c r="S173" s="101">
        <v>0.0002184095219954639</v>
      </c>
      <c r="T173" s="101">
        <v>1.8828047208788542E-06</v>
      </c>
      <c r="U173" s="101">
        <v>-1.9291411387201528E-05</v>
      </c>
      <c r="V173" s="101">
        <v>-6.371507756274542E-06</v>
      </c>
      <c r="W173" s="101">
        <v>1.4887242026742641E-05</v>
      </c>
      <c r="X173" s="101">
        <v>67.5</v>
      </c>
    </row>
    <row r="174" spans="1:24" s="101" customFormat="1" ht="12.75" hidden="1">
      <c r="A174" s="101">
        <v>1949</v>
      </c>
      <c r="B174" s="101">
        <v>100.0199966430664</v>
      </c>
      <c r="C174" s="101">
        <v>115.12000274658203</v>
      </c>
      <c r="D174" s="101">
        <v>8.81462287902832</v>
      </c>
      <c r="E174" s="101">
        <v>9.245760917663574</v>
      </c>
      <c r="F174" s="101">
        <v>19.91980814959436</v>
      </c>
      <c r="G174" s="101" t="s">
        <v>58</v>
      </c>
      <c r="H174" s="101">
        <v>21.214984763484857</v>
      </c>
      <c r="I174" s="101">
        <v>53.73498140655126</v>
      </c>
      <c r="J174" s="101" t="s">
        <v>61</v>
      </c>
      <c r="K174" s="101">
        <v>1.1944058850232495</v>
      </c>
      <c r="L174" s="101">
        <v>0.04272789094674941</v>
      </c>
      <c r="M174" s="101">
        <v>0.28360783535361717</v>
      </c>
      <c r="N174" s="101">
        <v>-0.09718931741185671</v>
      </c>
      <c r="O174" s="101">
        <v>0.047827574761097516</v>
      </c>
      <c r="P174" s="101">
        <v>0.0012255129169278186</v>
      </c>
      <c r="Q174" s="101">
        <v>0.0058940260316345874</v>
      </c>
      <c r="R174" s="101">
        <v>-0.0014938469481021</v>
      </c>
      <c r="S174" s="101">
        <v>0.000614163775057379</v>
      </c>
      <c r="T174" s="101">
        <v>1.7951693188248733E-05</v>
      </c>
      <c r="U174" s="101">
        <v>0.00013084847701524342</v>
      </c>
      <c r="V174" s="101">
        <v>-5.5159606803116684E-05</v>
      </c>
      <c r="W174" s="101">
        <v>3.7829017237313004E-05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1950</v>
      </c>
      <c r="B176" s="101">
        <v>101.78</v>
      </c>
      <c r="C176" s="101">
        <v>113.18</v>
      </c>
      <c r="D176" s="101">
        <v>8.816112526337498</v>
      </c>
      <c r="E176" s="101">
        <v>9.291198478624395</v>
      </c>
      <c r="F176" s="101">
        <v>15.675426690207328</v>
      </c>
      <c r="G176" s="101" t="s">
        <v>59</v>
      </c>
      <c r="H176" s="101">
        <v>8.001470090776436</v>
      </c>
      <c r="I176" s="101">
        <v>42.28147009077644</v>
      </c>
      <c r="J176" s="101" t="s">
        <v>73</v>
      </c>
      <c r="K176" s="101">
        <v>1.527704207757491</v>
      </c>
      <c r="M176" s="101" t="s">
        <v>68</v>
      </c>
      <c r="N176" s="101">
        <v>0.8625945174309966</v>
      </c>
      <c r="X176" s="101">
        <v>67.5</v>
      </c>
    </row>
    <row r="177" spans="1:24" s="101" customFormat="1" ht="12.75" hidden="1">
      <c r="A177" s="101">
        <v>1951</v>
      </c>
      <c r="B177" s="101">
        <v>139.17999267578125</v>
      </c>
      <c r="C177" s="101">
        <v>141.5800018310547</v>
      </c>
      <c r="D177" s="101">
        <v>9.615476608276367</v>
      </c>
      <c r="E177" s="101">
        <v>10.264158248901367</v>
      </c>
      <c r="F177" s="101">
        <v>23.296909283054962</v>
      </c>
      <c r="G177" s="101" t="s">
        <v>56</v>
      </c>
      <c r="H177" s="101">
        <v>-13.974409866712108</v>
      </c>
      <c r="I177" s="101">
        <v>57.70558280906915</v>
      </c>
      <c r="J177" s="101" t="s">
        <v>62</v>
      </c>
      <c r="K177" s="101">
        <v>1.1385064435677348</v>
      </c>
      <c r="L177" s="101">
        <v>0.38611608250238355</v>
      </c>
      <c r="M177" s="101">
        <v>0.2695259507028471</v>
      </c>
      <c r="N177" s="101">
        <v>0.08678014006277035</v>
      </c>
      <c r="O177" s="101">
        <v>0.045724940248415044</v>
      </c>
      <c r="P177" s="101">
        <v>0.011076527137531832</v>
      </c>
      <c r="Q177" s="101">
        <v>0.005565686977027279</v>
      </c>
      <c r="R177" s="101">
        <v>0.001335700407237929</v>
      </c>
      <c r="S177" s="101">
        <v>0.00059992993938024</v>
      </c>
      <c r="T177" s="101">
        <v>0.00016298448493826042</v>
      </c>
      <c r="U177" s="101">
        <v>0.00012171972812642804</v>
      </c>
      <c r="V177" s="101">
        <v>4.956730529706022E-05</v>
      </c>
      <c r="W177" s="101">
        <v>3.741558280068276E-05</v>
      </c>
      <c r="X177" s="101">
        <v>67.5</v>
      </c>
    </row>
    <row r="178" spans="1:24" s="101" customFormat="1" ht="12.75" hidden="1">
      <c r="A178" s="101">
        <v>1952</v>
      </c>
      <c r="B178" s="101">
        <v>116.76000213623047</v>
      </c>
      <c r="C178" s="101">
        <v>128.16000366210938</v>
      </c>
      <c r="D178" s="101">
        <v>10.067399024963379</v>
      </c>
      <c r="E178" s="101">
        <v>10.595970153808594</v>
      </c>
      <c r="F178" s="101">
        <v>26.33106063059191</v>
      </c>
      <c r="G178" s="101" t="s">
        <v>57</v>
      </c>
      <c r="H178" s="101">
        <v>12.974669078553482</v>
      </c>
      <c r="I178" s="101">
        <v>62.23467121478395</v>
      </c>
      <c r="J178" s="101" t="s">
        <v>60</v>
      </c>
      <c r="K178" s="101">
        <v>-0.18691199797898286</v>
      </c>
      <c r="L178" s="101">
        <v>0.00210133878797589</v>
      </c>
      <c r="M178" s="101">
        <v>0.04726810483519948</v>
      </c>
      <c r="N178" s="101">
        <v>-0.0008978502641267865</v>
      </c>
      <c r="O178" s="101">
        <v>-0.00701990609981497</v>
      </c>
      <c r="P178" s="101">
        <v>0.00024036703684540418</v>
      </c>
      <c r="Q178" s="101">
        <v>0.0011195604741991788</v>
      </c>
      <c r="R178" s="101">
        <v>-7.217161199843985E-05</v>
      </c>
      <c r="S178" s="101">
        <v>-5.183475481248862E-05</v>
      </c>
      <c r="T178" s="101">
        <v>1.7117253532240658E-05</v>
      </c>
      <c r="U178" s="101">
        <v>3.3845626535473885E-05</v>
      </c>
      <c r="V178" s="101">
        <v>-5.694193327151566E-06</v>
      </c>
      <c r="W178" s="101">
        <v>-1.9850182571882087E-06</v>
      </c>
      <c r="X178" s="101">
        <v>67.5</v>
      </c>
    </row>
    <row r="179" spans="1:24" s="101" customFormat="1" ht="12.75" hidden="1">
      <c r="A179" s="101">
        <v>1949</v>
      </c>
      <c r="B179" s="101">
        <v>107.5199966430664</v>
      </c>
      <c r="C179" s="101">
        <v>116.31999969482422</v>
      </c>
      <c r="D179" s="101">
        <v>8.713672637939453</v>
      </c>
      <c r="E179" s="101">
        <v>9.137666702270508</v>
      </c>
      <c r="F179" s="101">
        <v>20.231508001393056</v>
      </c>
      <c r="G179" s="101" t="s">
        <v>58</v>
      </c>
      <c r="H179" s="101">
        <v>15.205504488816075</v>
      </c>
      <c r="I179" s="101">
        <v>55.22550113188248</v>
      </c>
      <c r="J179" s="101" t="s">
        <v>61</v>
      </c>
      <c r="K179" s="101">
        <v>1.123058692614396</v>
      </c>
      <c r="L179" s="101">
        <v>0.3861103644585128</v>
      </c>
      <c r="M179" s="101">
        <v>0.26534875987568163</v>
      </c>
      <c r="N179" s="101">
        <v>-0.08677549524040325</v>
      </c>
      <c r="O179" s="101">
        <v>0.04518286267016408</v>
      </c>
      <c r="P179" s="101">
        <v>0.0110739187786473</v>
      </c>
      <c r="Q179" s="101">
        <v>0.005451922217976147</v>
      </c>
      <c r="R179" s="101">
        <v>-0.0013337491654419565</v>
      </c>
      <c r="S179" s="101">
        <v>0.0005976864481969685</v>
      </c>
      <c r="T179" s="101">
        <v>0.00016208313287354435</v>
      </c>
      <c r="U179" s="101">
        <v>0.0001169194841743359</v>
      </c>
      <c r="V179" s="101">
        <v>-4.923915024414004E-05</v>
      </c>
      <c r="W179" s="101">
        <v>3.736288986191214E-05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1950</v>
      </c>
      <c r="B181" s="101">
        <v>102.46</v>
      </c>
      <c r="C181" s="101">
        <v>117.46</v>
      </c>
      <c r="D181" s="101">
        <v>8.939100999784797</v>
      </c>
      <c r="E181" s="101">
        <v>9.313079428349106</v>
      </c>
      <c r="F181" s="101">
        <v>15.965398018879545</v>
      </c>
      <c r="G181" s="101" t="s">
        <v>59</v>
      </c>
      <c r="H181" s="101">
        <v>7.512336869354591</v>
      </c>
      <c r="I181" s="101">
        <v>42.472336869354585</v>
      </c>
      <c r="J181" s="101" t="s">
        <v>73</v>
      </c>
      <c r="K181" s="101">
        <v>1.8932316653215802</v>
      </c>
      <c r="M181" s="101" t="s">
        <v>68</v>
      </c>
      <c r="N181" s="101">
        <v>1.0145827613405738</v>
      </c>
      <c r="X181" s="101">
        <v>67.5</v>
      </c>
    </row>
    <row r="182" spans="1:24" s="101" customFormat="1" ht="12.75" hidden="1">
      <c r="A182" s="101">
        <v>1951</v>
      </c>
      <c r="B182" s="101">
        <v>141.8800048828125</v>
      </c>
      <c r="C182" s="101">
        <v>141.27999877929688</v>
      </c>
      <c r="D182" s="101">
        <v>9.452132225036621</v>
      </c>
      <c r="E182" s="101">
        <v>9.930277824401855</v>
      </c>
      <c r="F182" s="101">
        <v>24.499953745946193</v>
      </c>
      <c r="G182" s="101" t="s">
        <v>56</v>
      </c>
      <c r="H182" s="101">
        <v>-12.638807821706393</v>
      </c>
      <c r="I182" s="101">
        <v>61.741197061106114</v>
      </c>
      <c r="J182" s="101" t="s">
        <v>62</v>
      </c>
      <c r="K182" s="101">
        <v>1.3163043589190693</v>
      </c>
      <c r="L182" s="101">
        <v>0.2196276524010648</v>
      </c>
      <c r="M182" s="101">
        <v>0.3116172065248791</v>
      </c>
      <c r="N182" s="101">
        <v>0.1111466968839547</v>
      </c>
      <c r="O182" s="101">
        <v>0.05286564869131328</v>
      </c>
      <c r="P182" s="101">
        <v>0.006300499634429829</v>
      </c>
      <c r="Q182" s="101">
        <v>0.006434862432382315</v>
      </c>
      <c r="R182" s="101">
        <v>0.0017107665901742988</v>
      </c>
      <c r="S182" s="101">
        <v>0.0006936110843497697</v>
      </c>
      <c r="T182" s="101">
        <v>9.270730744216723E-05</v>
      </c>
      <c r="U182" s="101">
        <v>0.00014073154285209905</v>
      </c>
      <c r="V182" s="101">
        <v>6.348858020623452E-05</v>
      </c>
      <c r="W182" s="101">
        <v>4.325803648400596E-05</v>
      </c>
      <c r="X182" s="101">
        <v>67.5</v>
      </c>
    </row>
    <row r="183" spans="1:24" s="101" customFormat="1" ht="12.75" hidden="1">
      <c r="A183" s="101">
        <v>1952</v>
      </c>
      <c r="B183" s="101">
        <v>116.18000030517578</v>
      </c>
      <c r="C183" s="101">
        <v>129.27999877929688</v>
      </c>
      <c r="D183" s="101">
        <v>9.993112564086914</v>
      </c>
      <c r="E183" s="101">
        <v>10.428335189819336</v>
      </c>
      <c r="F183" s="101">
        <v>25.620801813606672</v>
      </c>
      <c r="G183" s="101" t="s">
        <v>57</v>
      </c>
      <c r="H183" s="101">
        <v>12.324613241955298</v>
      </c>
      <c r="I183" s="101">
        <v>61.00461354713108</v>
      </c>
      <c r="J183" s="101" t="s">
        <v>60</v>
      </c>
      <c r="K183" s="101">
        <v>-0.1800187130736586</v>
      </c>
      <c r="L183" s="101">
        <v>0.0011956802471446031</v>
      </c>
      <c r="M183" s="101">
        <v>0.04612304005406394</v>
      </c>
      <c r="N183" s="101">
        <v>-0.0011498102477389156</v>
      </c>
      <c r="O183" s="101">
        <v>-0.006664688635148758</v>
      </c>
      <c r="P183" s="101">
        <v>0.00013672168668023884</v>
      </c>
      <c r="Q183" s="101">
        <v>0.0011191387425888337</v>
      </c>
      <c r="R183" s="101">
        <v>-9.243169220399215E-05</v>
      </c>
      <c r="S183" s="101">
        <v>-4.07521202455262E-05</v>
      </c>
      <c r="T183" s="101">
        <v>9.735273311204556E-06</v>
      </c>
      <c r="U183" s="101">
        <v>3.537236921083049E-05</v>
      </c>
      <c r="V183" s="101">
        <v>-7.292758353079457E-06</v>
      </c>
      <c r="W183" s="101">
        <v>-1.0985400327811424E-06</v>
      </c>
      <c r="X183" s="101">
        <v>67.5</v>
      </c>
    </row>
    <row r="184" spans="1:24" s="101" customFormat="1" ht="12.75" hidden="1">
      <c r="A184" s="101">
        <v>1949</v>
      </c>
      <c r="B184" s="101">
        <v>94.68000030517578</v>
      </c>
      <c r="C184" s="101">
        <v>117.08000183105469</v>
      </c>
      <c r="D184" s="101">
        <v>8.716728210449219</v>
      </c>
      <c r="E184" s="101">
        <v>9.0306396484375</v>
      </c>
      <c r="F184" s="101">
        <v>17.755814791521402</v>
      </c>
      <c r="G184" s="101" t="s">
        <v>58</v>
      </c>
      <c r="H184" s="101">
        <v>21.24451093259865</v>
      </c>
      <c r="I184" s="101">
        <v>48.42451123777443</v>
      </c>
      <c r="J184" s="101" t="s">
        <v>61</v>
      </c>
      <c r="K184" s="101">
        <v>1.3039365123550477</v>
      </c>
      <c r="L184" s="101">
        <v>0.21962439766098285</v>
      </c>
      <c r="M184" s="101">
        <v>0.30818492594307784</v>
      </c>
      <c r="N184" s="101">
        <v>-0.11114074934337945</v>
      </c>
      <c r="O184" s="101">
        <v>0.05244386271957732</v>
      </c>
      <c r="P184" s="101">
        <v>0.00629901602028775</v>
      </c>
      <c r="Q184" s="101">
        <v>0.0063367959568319645</v>
      </c>
      <c r="R184" s="101">
        <v>-0.0017082677507735443</v>
      </c>
      <c r="S184" s="101">
        <v>0.0006924128833494922</v>
      </c>
      <c r="T184" s="101">
        <v>9.219473578644641E-05</v>
      </c>
      <c r="U184" s="101">
        <v>0.00013621366543025294</v>
      </c>
      <c r="V184" s="101">
        <v>-6.306833985612008E-05</v>
      </c>
      <c r="W184" s="101">
        <v>4.3244085494411465E-05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1950</v>
      </c>
      <c r="B186" s="101">
        <v>106.78</v>
      </c>
      <c r="C186" s="101">
        <v>120.28</v>
      </c>
      <c r="D186" s="101">
        <v>9.057705614509407</v>
      </c>
      <c r="E186" s="101">
        <v>9.31570275370404</v>
      </c>
      <c r="F186" s="101">
        <v>17.503983662401183</v>
      </c>
      <c r="G186" s="101" t="s">
        <v>59</v>
      </c>
      <c r="H186" s="101">
        <v>6.684002171465579</v>
      </c>
      <c r="I186" s="101">
        <v>45.96400217146558</v>
      </c>
      <c r="J186" s="101" t="s">
        <v>73</v>
      </c>
      <c r="K186" s="101">
        <v>1.3185684659748216</v>
      </c>
      <c r="M186" s="101" t="s">
        <v>68</v>
      </c>
      <c r="N186" s="101">
        <v>0.7387430660965679</v>
      </c>
      <c r="X186" s="101">
        <v>67.5</v>
      </c>
    </row>
    <row r="187" spans="1:24" s="101" customFormat="1" ht="12.75" hidden="1">
      <c r="A187" s="101">
        <v>1951</v>
      </c>
      <c r="B187" s="101">
        <v>143.77999877929688</v>
      </c>
      <c r="C187" s="101">
        <v>140.67999267578125</v>
      </c>
      <c r="D187" s="101">
        <v>9.28758430480957</v>
      </c>
      <c r="E187" s="101">
        <v>10.024105072021484</v>
      </c>
      <c r="F187" s="101">
        <v>25.20925980743044</v>
      </c>
      <c r="G187" s="101" t="s">
        <v>56</v>
      </c>
      <c r="H187" s="101">
        <v>-11.620618971170302</v>
      </c>
      <c r="I187" s="101">
        <v>64.65937980812657</v>
      </c>
      <c r="J187" s="101" t="s">
        <v>62</v>
      </c>
      <c r="K187" s="101">
        <v>1.0657173253491938</v>
      </c>
      <c r="L187" s="101">
        <v>0.32931086380153163</v>
      </c>
      <c r="M187" s="101">
        <v>0.25229406284542977</v>
      </c>
      <c r="N187" s="101">
        <v>0.09362861701805907</v>
      </c>
      <c r="O187" s="101">
        <v>0.04280158206232655</v>
      </c>
      <c r="P187" s="101">
        <v>0.009446951520397595</v>
      </c>
      <c r="Q187" s="101">
        <v>0.0052098402085423035</v>
      </c>
      <c r="R187" s="101">
        <v>0.0014411217407151106</v>
      </c>
      <c r="S187" s="101">
        <v>0.0005615687917461929</v>
      </c>
      <c r="T187" s="101">
        <v>0.00013900211238237695</v>
      </c>
      <c r="U187" s="101">
        <v>0.00011393539984732966</v>
      </c>
      <c r="V187" s="101">
        <v>5.3478919786951144E-05</v>
      </c>
      <c r="W187" s="101">
        <v>3.502286092079509E-05</v>
      </c>
      <c r="X187" s="101">
        <v>67.5</v>
      </c>
    </row>
    <row r="188" spans="1:24" s="101" customFormat="1" ht="12.75" hidden="1">
      <c r="A188" s="101">
        <v>1952</v>
      </c>
      <c r="B188" s="101">
        <v>114.18000030517578</v>
      </c>
      <c r="C188" s="101">
        <v>121.08000183105469</v>
      </c>
      <c r="D188" s="101">
        <v>9.858450889587402</v>
      </c>
      <c r="E188" s="101">
        <v>10.345556259155273</v>
      </c>
      <c r="F188" s="101">
        <v>25.025473619274624</v>
      </c>
      <c r="G188" s="101" t="s">
        <v>57</v>
      </c>
      <c r="H188" s="101">
        <v>13.715956383267965</v>
      </c>
      <c r="I188" s="101">
        <v>60.395956688443746</v>
      </c>
      <c r="J188" s="101" t="s">
        <v>60</v>
      </c>
      <c r="K188" s="101">
        <v>-0.2664513610569911</v>
      </c>
      <c r="L188" s="101">
        <v>0.001792354104254529</v>
      </c>
      <c r="M188" s="101">
        <v>0.06585140517771744</v>
      </c>
      <c r="N188" s="101">
        <v>-0.0009686707111984745</v>
      </c>
      <c r="O188" s="101">
        <v>-0.010253644307269535</v>
      </c>
      <c r="P188" s="101">
        <v>0.00020502419192749266</v>
      </c>
      <c r="Q188" s="101">
        <v>0.001491358602939953</v>
      </c>
      <c r="R188" s="101">
        <v>-7.78673950496648E-05</v>
      </c>
      <c r="S188" s="101">
        <v>-9.737744807019094E-05</v>
      </c>
      <c r="T188" s="101">
        <v>1.46005467259366E-05</v>
      </c>
      <c r="U188" s="101">
        <v>4.1154012963517066E-05</v>
      </c>
      <c r="V188" s="101">
        <v>-6.1445259975700375E-06</v>
      </c>
      <c r="W188" s="101">
        <v>-4.915850617575136E-06</v>
      </c>
      <c r="X188" s="101">
        <v>67.5</v>
      </c>
    </row>
    <row r="189" spans="1:24" s="101" customFormat="1" ht="12.75" hidden="1">
      <c r="A189" s="101">
        <v>1949</v>
      </c>
      <c r="B189" s="101">
        <v>96.91999816894531</v>
      </c>
      <c r="C189" s="101">
        <v>119.31999969482422</v>
      </c>
      <c r="D189" s="101">
        <v>8.898163795471191</v>
      </c>
      <c r="E189" s="101">
        <v>9.228729248046875</v>
      </c>
      <c r="F189" s="101">
        <v>16.69245525980469</v>
      </c>
      <c r="G189" s="101" t="s">
        <v>58</v>
      </c>
      <c r="H189" s="101">
        <v>15.180415747559309</v>
      </c>
      <c r="I189" s="101">
        <v>44.60041391650462</v>
      </c>
      <c r="J189" s="101" t="s">
        <v>61</v>
      </c>
      <c r="K189" s="101">
        <v>1.0318706749105317</v>
      </c>
      <c r="L189" s="101">
        <v>0.3293059861048321</v>
      </c>
      <c r="M189" s="101">
        <v>0.2435485302422779</v>
      </c>
      <c r="N189" s="101">
        <v>-0.09362360600707305</v>
      </c>
      <c r="O189" s="101">
        <v>0.041555242815535</v>
      </c>
      <c r="P189" s="101">
        <v>0.00944472647086547</v>
      </c>
      <c r="Q189" s="101">
        <v>0.004991821763242464</v>
      </c>
      <c r="R189" s="101">
        <v>-0.001439016518442346</v>
      </c>
      <c r="S189" s="101">
        <v>0.0005530616063971682</v>
      </c>
      <c r="T189" s="101">
        <v>0.000138233177211792</v>
      </c>
      <c r="U189" s="101">
        <v>0.0001062432235738805</v>
      </c>
      <c r="V189" s="101">
        <v>-5.312475564032592E-05</v>
      </c>
      <c r="W189" s="101">
        <v>3.467614741840624E-05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14.273155287191052</v>
      </c>
      <c r="G190" s="102"/>
      <c r="H190" s="102"/>
      <c r="I190" s="115"/>
      <c r="J190" s="115" t="s">
        <v>159</v>
      </c>
      <c r="K190" s="102">
        <f>AVERAGE(K188,K183,K178,K173,K168,K163)</f>
        <v>-0.057618886299317024</v>
      </c>
      <c r="L190" s="102">
        <f>AVERAGE(L188,L183,L178,L173,L168,L163)</f>
        <v>0.001216600194058411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26.33106063059191</v>
      </c>
      <c r="G191" s="102"/>
      <c r="H191" s="102"/>
      <c r="I191" s="115"/>
      <c r="J191" s="115" t="s">
        <v>160</v>
      </c>
      <c r="K191" s="102">
        <f>AVERAGE(K189,K184,K179,K174,K169,K164)</f>
        <v>1.035785785372686</v>
      </c>
      <c r="L191" s="102">
        <f>AVERAGE(L189,L184,L179,L174,L169,L164)</f>
        <v>0.22346769420876844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0.036011803937073136</v>
      </c>
      <c r="L192" s="102">
        <f>ABS(L190/$H$33)</f>
        <v>0.0033794449834955863</v>
      </c>
      <c r="M192" s="115" t="s">
        <v>111</v>
      </c>
      <c r="N192" s="102">
        <f>K192+L192+L193+K193</f>
        <v>0.7675732085809841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0.5885146507799351</v>
      </c>
      <c r="L193" s="102">
        <f>ABS(L191/$H$34)</f>
        <v>0.13966730888048026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1950</v>
      </c>
      <c r="B196" s="101">
        <v>104.4</v>
      </c>
      <c r="C196" s="101">
        <v>109.3</v>
      </c>
      <c r="D196" s="101">
        <v>9.270479544428245</v>
      </c>
      <c r="E196" s="101">
        <v>9.454535863749593</v>
      </c>
      <c r="F196" s="101">
        <v>20.10328506564157</v>
      </c>
      <c r="G196" s="101" t="s">
        <v>59</v>
      </c>
      <c r="H196" s="101">
        <v>14.672776192841596</v>
      </c>
      <c r="I196" s="101">
        <v>51.5727761928416</v>
      </c>
      <c r="J196" s="101" t="s">
        <v>73</v>
      </c>
      <c r="K196" s="101">
        <v>0.6030406092043258</v>
      </c>
      <c r="M196" s="101" t="s">
        <v>68</v>
      </c>
      <c r="N196" s="101">
        <v>0.5560694980841274</v>
      </c>
      <c r="X196" s="101">
        <v>67.5</v>
      </c>
    </row>
    <row r="197" spans="1:24" s="101" customFormat="1" ht="12.75" hidden="1">
      <c r="A197" s="101">
        <v>1952</v>
      </c>
      <c r="B197" s="101">
        <v>114.95999908447266</v>
      </c>
      <c r="C197" s="101">
        <v>130.66000366210938</v>
      </c>
      <c r="D197" s="101">
        <v>10.165019035339355</v>
      </c>
      <c r="E197" s="101">
        <v>10.368528366088867</v>
      </c>
      <c r="F197" s="101">
        <v>18.378971022625127</v>
      </c>
      <c r="G197" s="101" t="s">
        <v>56</v>
      </c>
      <c r="H197" s="101">
        <v>-4.440884132952689</v>
      </c>
      <c r="I197" s="101">
        <v>43.01911495151997</v>
      </c>
      <c r="J197" s="101" t="s">
        <v>62</v>
      </c>
      <c r="K197" s="101">
        <v>0.22621042636277428</v>
      </c>
      <c r="L197" s="101">
        <v>0.7320229187083174</v>
      </c>
      <c r="M197" s="101">
        <v>0.05355251019462269</v>
      </c>
      <c r="N197" s="101">
        <v>0.11232177935258526</v>
      </c>
      <c r="O197" s="101">
        <v>0.00908542480066814</v>
      </c>
      <c r="P197" s="101">
        <v>0.020999381693987983</v>
      </c>
      <c r="Q197" s="101">
        <v>0.0011058033239545013</v>
      </c>
      <c r="R197" s="101">
        <v>0.0017288783343803052</v>
      </c>
      <c r="S197" s="101">
        <v>0.00011919778448769862</v>
      </c>
      <c r="T197" s="101">
        <v>0.0003089835330647923</v>
      </c>
      <c r="U197" s="101">
        <v>2.4153309321159768E-05</v>
      </c>
      <c r="V197" s="101">
        <v>6.415267635979389E-05</v>
      </c>
      <c r="W197" s="101">
        <v>7.434348419486359E-06</v>
      </c>
      <c r="X197" s="101">
        <v>67.5</v>
      </c>
    </row>
    <row r="198" spans="1:24" s="101" customFormat="1" ht="12.75" hidden="1">
      <c r="A198" s="101">
        <v>1949</v>
      </c>
      <c r="B198" s="101">
        <v>101.76000213623047</v>
      </c>
      <c r="C198" s="101">
        <v>122.95999908447266</v>
      </c>
      <c r="D198" s="101">
        <v>8.796586990356445</v>
      </c>
      <c r="E198" s="101">
        <v>9.403018951416016</v>
      </c>
      <c r="F198" s="101">
        <v>19.485806167318852</v>
      </c>
      <c r="G198" s="101" t="s">
        <v>57</v>
      </c>
      <c r="H198" s="101">
        <v>18.41585892385691</v>
      </c>
      <c r="I198" s="101">
        <v>52.67586106008738</v>
      </c>
      <c r="J198" s="101" t="s">
        <v>60</v>
      </c>
      <c r="K198" s="101">
        <v>-0.14328701182268191</v>
      </c>
      <c r="L198" s="101">
        <v>0.0039840065044997215</v>
      </c>
      <c r="M198" s="101">
        <v>0.03439050470290505</v>
      </c>
      <c r="N198" s="101">
        <v>-0.001161927165425613</v>
      </c>
      <c r="O198" s="101">
        <v>-0.005678693761308779</v>
      </c>
      <c r="P198" s="101">
        <v>0.0004557627906520515</v>
      </c>
      <c r="Q198" s="101">
        <v>0.0007321881645430231</v>
      </c>
      <c r="R198" s="101">
        <v>-9.338754256660265E-05</v>
      </c>
      <c r="S198" s="101">
        <v>-6.80107204006242E-05</v>
      </c>
      <c r="T198" s="101">
        <v>3.2451756964522705E-05</v>
      </c>
      <c r="U198" s="101">
        <v>1.7372186285665E-05</v>
      </c>
      <c r="V198" s="101">
        <v>-7.3684189110311235E-06</v>
      </c>
      <c r="W198" s="101">
        <v>-4.026223894222154E-06</v>
      </c>
      <c r="X198" s="101">
        <v>67.5</v>
      </c>
    </row>
    <row r="199" spans="1:24" s="101" customFormat="1" ht="12.75" hidden="1">
      <c r="A199" s="101">
        <v>1951</v>
      </c>
      <c r="B199" s="101">
        <v>119</v>
      </c>
      <c r="C199" s="101">
        <v>128</v>
      </c>
      <c r="D199" s="101">
        <v>10.088165283203125</v>
      </c>
      <c r="E199" s="101">
        <v>10.443111419677734</v>
      </c>
      <c r="F199" s="101">
        <v>21.872732937986598</v>
      </c>
      <c r="G199" s="101" t="s">
        <v>58</v>
      </c>
      <c r="H199" s="101">
        <v>0.09564808002429004</v>
      </c>
      <c r="I199" s="101">
        <v>51.59564808002429</v>
      </c>
      <c r="J199" s="101" t="s">
        <v>61</v>
      </c>
      <c r="K199" s="101">
        <v>0.17504282115572387</v>
      </c>
      <c r="L199" s="101">
        <v>0.7320120772271561</v>
      </c>
      <c r="M199" s="101">
        <v>0.04105075558896125</v>
      </c>
      <c r="N199" s="101">
        <v>-0.11231576933891828</v>
      </c>
      <c r="O199" s="101">
        <v>0.007092064648173226</v>
      </c>
      <c r="P199" s="101">
        <v>0.020994435258145303</v>
      </c>
      <c r="Q199" s="101">
        <v>0.0008286745338019882</v>
      </c>
      <c r="R199" s="101">
        <v>-0.0017263542689676965</v>
      </c>
      <c r="S199" s="101">
        <v>9.789102991267364E-05</v>
      </c>
      <c r="T199" s="101">
        <v>0.0003072746445366379</v>
      </c>
      <c r="U199" s="101">
        <v>1.6780628558542622E-05</v>
      </c>
      <c r="V199" s="101">
        <v>-6.37281122180472E-05</v>
      </c>
      <c r="W199" s="101">
        <v>6.249724600005501E-06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1950</v>
      </c>
      <c r="B201" s="101">
        <v>99.8</v>
      </c>
      <c r="C201" s="101">
        <v>109.6</v>
      </c>
      <c r="D201" s="101">
        <v>9.109914858784943</v>
      </c>
      <c r="E201" s="101">
        <v>9.383189544451415</v>
      </c>
      <c r="F201" s="101">
        <v>19.457918782720657</v>
      </c>
      <c r="G201" s="101" t="s">
        <v>59</v>
      </c>
      <c r="H201" s="101">
        <v>18.48713779477457</v>
      </c>
      <c r="I201" s="101">
        <v>50.787137794774566</v>
      </c>
      <c r="J201" s="101" t="s">
        <v>73</v>
      </c>
      <c r="K201" s="101">
        <v>0.4961523772237869</v>
      </c>
      <c r="M201" s="101" t="s">
        <v>68</v>
      </c>
      <c r="N201" s="101">
        <v>0.4411493186115898</v>
      </c>
      <c r="X201" s="101">
        <v>67.5</v>
      </c>
    </row>
    <row r="202" spans="1:24" s="101" customFormat="1" ht="12.75" hidden="1">
      <c r="A202" s="101">
        <v>1952</v>
      </c>
      <c r="B202" s="101">
        <v>108.66000366210938</v>
      </c>
      <c r="C202" s="101">
        <v>123.55999755859375</v>
      </c>
      <c r="D202" s="101">
        <v>9.997968673706055</v>
      </c>
      <c r="E202" s="101">
        <v>10.390207290649414</v>
      </c>
      <c r="F202" s="101">
        <v>16.94246672833522</v>
      </c>
      <c r="G202" s="101" t="s">
        <v>56</v>
      </c>
      <c r="H202" s="101">
        <v>-0.8513460894825471</v>
      </c>
      <c r="I202" s="101">
        <v>40.30865757262683</v>
      </c>
      <c r="J202" s="101" t="s">
        <v>62</v>
      </c>
      <c r="K202" s="101">
        <v>0.28256043453105</v>
      </c>
      <c r="L202" s="101">
        <v>0.632627688981728</v>
      </c>
      <c r="M202" s="101">
        <v>0.06689187298100022</v>
      </c>
      <c r="N202" s="101">
        <v>0.10562617001204475</v>
      </c>
      <c r="O202" s="101">
        <v>0.011347905737645497</v>
      </c>
      <c r="P202" s="101">
        <v>0.018148011153102047</v>
      </c>
      <c r="Q202" s="101">
        <v>0.0013812972568449065</v>
      </c>
      <c r="R202" s="101">
        <v>0.0016258392117695596</v>
      </c>
      <c r="S202" s="101">
        <v>0.0001489106177656667</v>
      </c>
      <c r="T202" s="101">
        <v>0.0002670375855993821</v>
      </c>
      <c r="U202" s="101">
        <v>3.0234367751639808E-05</v>
      </c>
      <c r="V202" s="101">
        <v>6.0333707509722575E-05</v>
      </c>
      <c r="W202" s="101">
        <v>9.290535811203961E-06</v>
      </c>
      <c r="X202" s="101">
        <v>67.5</v>
      </c>
    </row>
    <row r="203" spans="1:24" s="101" customFormat="1" ht="12.75" hidden="1">
      <c r="A203" s="101">
        <v>1949</v>
      </c>
      <c r="B203" s="101">
        <v>109.13999938964844</v>
      </c>
      <c r="C203" s="101">
        <v>116.44000244140625</v>
      </c>
      <c r="D203" s="101">
        <v>8.814481735229492</v>
      </c>
      <c r="E203" s="101">
        <v>9.193264961242676</v>
      </c>
      <c r="F203" s="101">
        <v>19.581466648905067</v>
      </c>
      <c r="G203" s="101" t="s">
        <v>57</v>
      </c>
      <c r="H203" s="101">
        <v>11.203389769493882</v>
      </c>
      <c r="I203" s="101">
        <v>52.84338915914232</v>
      </c>
      <c r="J203" s="101" t="s">
        <v>60</v>
      </c>
      <c r="K203" s="101">
        <v>0.2800027594817165</v>
      </c>
      <c r="L203" s="101">
        <v>0.0034432795354231993</v>
      </c>
      <c r="M203" s="101">
        <v>-0.0663841985131948</v>
      </c>
      <c r="N203" s="101">
        <v>-0.001092441491076363</v>
      </c>
      <c r="O203" s="101">
        <v>0.011228131556459521</v>
      </c>
      <c r="P203" s="101">
        <v>0.00039383238249824385</v>
      </c>
      <c r="Q203" s="101">
        <v>-0.001374790314282866</v>
      </c>
      <c r="R203" s="101">
        <v>-8.77979740627138E-05</v>
      </c>
      <c r="S203" s="101">
        <v>0.00014555144464366187</v>
      </c>
      <c r="T203" s="101">
        <v>2.8036821203935687E-05</v>
      </c>
      <c r="U203" s="101">
        <v>-3.0229300486194654E-05</v>
      </c>
      <c r="V203" s="101">
        <v>-6.924024922114929E-06</v>
      </c>
      <c r="W203" s="101">
        <v>9.012832933373574E-06</v>
      </c>
      <c r="X203" s="101">
        <v>67.5</v>
      </c>
    </row>
    <row r="204" spans="1:24" s="101" customFormat="1" ht="12.75" hidden="1">
      <c r="A204" s="101">
        <v>1951</v>
      </c>
      <c r="B204" s="101">
        <v>116.0999984741211</v>
      </c>
      <c r="C204" s="101">
        <v>131.10000610351562</v>
      </c>
      <c r="D204" s="101">
        <v>9.970852851867676</v>
      </c>
      <c r="E204" s="101">
        <v>10.269254684448242</v>
      </c>
      <c r="F204" s="101">
        <v>19.607557455746832</v>
      </c>
      <c r="G204" s="101" t="s">
        <v>58</v>
      </c>
      <c r="H204" s="101">
        <v>-1.809198353098651</v>
      </c>
      <c r="I204" s="101">
        <v>46.79080012102244</v>
      </c>
      <c r="J204" s="101" t="s">
        <v>61</v>
      </c>
      <c r="K204" s="101">
        <v>-0.03793222699763102</v>
      </c>
      <c r="L204" s="101">
        <v>0.6326183183345255</v>
      </c>
      <c r="M204" s="101">
        <v>-0.008225622083892</v>
      </c>
      <c r="N204" s="101">
        <v>-0.10562052055827957</v>
      </c>
      <c r="O204" s="101">
        <v>-0.0016443924049099345</v>
      </c>
      <c r="P204" s="101">
        <v>0.018143737345641113</v>
      </c>
      <c r="Q204" s="101">
        <v>-0.0001339167783411837</v>
      </c>
      <c r="R204" s="101">
        <v>-0.001623466863929765</v>
      </c>
      <c r="S204" s="101">
        <v>-3.1450739983274294E-05</v>
      </c>
      <c r="T204" s="101">
        <v>0.0002655616854509059</v>
      </c>
      <c r="U204" s="101">
        <v>-5.535209632424251E-07</v>
      </c>
      <c r="V204" s="101">
        <v>-5.9935082720779534E-05</v>
      </c>
      <c r="W204" s="101">
        <v>-2.2545283707152477E-06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1950</v>
      </c>
      <c r="B206" s="101">
        <v>93.62</v>
      </c>
      <c r="C206" s="101">
        <v>107.32</v>
      </c>
      <c r="D206" s="101">
        <v>9.167847748723426</v>
      </c>
      <c r="E206" s="101">
        <v>9.318772631052301</v>
      </c>
      <c r="F206" s="101">
        <v>18.22407562507432</v>
      </c>
      <c r="G206" s="101" t="s">
        <v>59</v>
      </c>
      <c r="H206" s="101">
        <v>21.133817088187584</v>
      </c>
      <c r="I206" s="101">
        <v>47.25381708818759</v>
      </c>
      <c r="J206" s="101" t="s">
        <v>73</v>
      </c>
      <c r="K206" s="101">
        <v>1.442849005271771</v>
      </c>
      <c r="M206" s="101" t="s">
        <v>68</v>
      </c>
      <c r="N206" s="101">
        <v>1.3486419301081558</v>
      </c>
      <c r="X206" s="101">
        <v>67.5</v>
      </c>
    </row>
    <row r="207" spans="1:24" s="101" customFormat="1" ht="12.75" hidden="1">
      <c r="A207" s="101">
        <v>1952</v>
      </c>
      <c r="B207" s="101">
        <v>127.9000015258789</v>
      </c>
      <c r="C207" s="101">
        <v>134.6999969482422</v>
      </c>
      <c r="D207" s="101">
        <v>9.84163761138916</v>
      </c>
      <c r="E207" s="101">
        <v>10.31519603729248</v>
      </c>
      <c r="F207" s="101">
        <v>20.159695541759632</v>
      </c>
      <c r="G207" s="101" t="s">
        <v>56</v>
      </c>
      <c r="H207" s="101">
        <v>-11.635790214851426</v>
      </c>
      <c r="I207" s="101">
        <v>48.76421131102749</v>
      </c>
      <c r="J207" s="101" t="s">
        <v>62</v>
      </c>
      <c r="K207" s="101">
        <v>0.2075251786046156</v>
      </c>
      <c r="L207" s="101">
        <v>1.1777134902869755</v>
      </c>
      <c r="M207" s="101">
        <v>0.049128900769810496</v>
      </c>
      <c r="N207" s="101">
        <v>0.0956307696183399</v>
      </c>
      <c r="O207" s="101">
        <v>0.008335024195579828</v>
      </c>
      <c r="P207" s="101">
        <v>0.033784854700606104</v>
      </c>
      <c r="Q207" s="101">
        <v>0.0010144294383498168</v>
      </c>
      <c r="R207" s="101">
        <v>0.0014719381938954083</v>
      </c>
      <c r="S207" s="101">
        <v>0.0001094026455085418</v>
      </c>
      <c r="T207" s="101">
        <v>0.0004971218741083864</v>
      </c>
      <c r="U207" s="101">
        <v>2.216147175594664E-05</v>
      </c>
      <c r="V207" s="101">
        <v>5.4614991149585476E-05</v>
      </c>
      <c r="W207" s="101">
        <v>6.8321845151910875E-06</v>
      </c>
      <c r="X207" s="101">
        <v>67.5</v>
      </c>
    </row>
    <row r="208" spans="1:24" s="101" customFormat="1" ht="12.75" hidden="1">
      <c r="A208" s="101">
        <v>1949</v>
      </c>
      <c r="B208" s="101">
        <v>100.0199966430664</v>
      </c>
      <c r="C208" s="101">
        <v>115.12000274658203</v>
      </c>
      <c r="D208" s="101">
        <v>8.81462287902832</v>
      </c>
      <c r="E208" s="101">
        <v>9.245760917663574</v>
      </c>
      <c r="F208" s="101">
        <v>19.91980814959436</v>
      </c>
      <c r="G208" s="101" t="s">
        <v>57</v>
      </c>
      <c r="H208" s="101">
        <v>21.214984763484857</v>
      </c>
      <c r="I208" s="101">
        <v>53.73498140655126</v>
      </c>
      <c r="J208" s="101" t="s">
        <v>60</v>
      </c>
      <c r="K208" s="101">
        <v>-0.002314927822381172</v>
      </c>
      <c r="L208" s="101">
        <v>0.006408824853576478</v>
      </c>
      <c r="M208" s="101">
        <v>0.0011068332937533177</v>
      </c>
      <c r="N208" s="101">
        <v>-0.0009894191262475923</v>
      </c>
      <c r="O208" s="101">
        <v>-3.384962040478001E-06</v>
      </c>
      <c r="P208" s="101">
        <v>0.0007331880881257035</v>
      </c>
      <c r="Q208" s="101">
        <v>4.9492723224726105E-05</v>
      </c>
      <c r="R208" s="101">
        <v>-7.950478116956601E-05</v>
      </c>
      <c r="S208" s="101">
        <v>7.386783652037158E-06</v>
      </c>
      <c r="T208" s="101">
        <v>5.220778239471238E-05</v>
      </c>
      <c r="U208" s="101">
        <v>2.800127013795502E-06</v>
      </c>
      <c r="V208" s="101">
        <v>-6.27099675798891E-06</v>
      </c>
      <c r="W208" s="101">
        <v>6.985958596294314E-07</v>
      </c>
      <c r="X208" s="101">
        <v>67.5</v>
      </c>
    </row>
    <row r="209" spans="1:24" s="101" customFormat="1" ht="12.75" hidden="1">
      <c r="A209" s="101">
        <v>1951</v>
      </c>
      <c r="B209" s="101">
        <v>125.73999786376953</v>
      </c>
      <c r="C209" s="101">
        <v>131.63999938964844</v>
      </c>
      <c r="D209" s="101">
        <v>9.581039428710938</v>
      </c>
      <c r="E209" s="101">
        <v>10.089448928833008</v>
      </c>
      <c r="F209" s="101">
        <v>20.929751883993276</v>
      </c>
      <c r="G209" s="101" t="s">
        <v>58</v>
      </c>
      <c r="H209" s="101">
        <v>-6.240799261848565</v>
      </c>
      <c r="I209" s="101">
        <v>51.99919860192096</v>
      </c>
      <c r="J209" s="101" t="s">
        <v>61</v>
      </c>
      <c r="K209" s="101">
        <v>0.207512266779713</v>
      </c>
      <c r="L209" s="101">
        <v>1.1776960525398419</v>
      </c>
      <c r="M209" s="101">
        <v>0.0491164311703296</v>
      </c>
      <c r="N209" s="101">
        <v>-0.09562565109628597</v>
      </c>
      <c r="O209" s="101">
        <v>0.008335023508241182</v>
      </c>
      <c r="P209" s="101">
        <v>0.03377689805722984</v>
      </c>
      <c r="Q209" s="101">
        <v>0.0010132213754844128</v>
      </c>
      <c r="R209" s="101">
        <v>-0.0014697894530915836</v>
      </c>
      <c r="S209" s="101">
        <v>0.00010915298562817994</v>
      </c>
      <c r="T209" s="101">
        <v>0.0004943728402475814</v>
      </c>
      <c r="U209" s="101">
        <v>2.1983860422961052E-05</v>
      </c>
      <c r="V209" s="101">
        <v>-5.4253772752967074E-05</v>
      </c>
      <c r="W209" s="101">
        <v>6.796374700862622E-06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1950</v>
      </c>
      <c r="B211" s="101">
        <v>101.78</v>
      </c>
      <c r="C211" s="101">
        <v>113.18</v>
      </c>
      <c r="D211" s="101">
        <v>8.816112526337498</v>
      </c>
      <c r="E211" s="101">
        <v>9.291198478624395</v>
      </c>
      <c r="F211" s="101">
        <v>21.594411657860018</v>
      </c>
      <c r="G211" s="101" t="s">
        <v>59</v>
      </c>
      <c r="H211" s="101">
        <v>23.966801741614738</v>
      </c>
      <c r="I211" s="101">
        <v>58.24680174161474</v>
      </c>
      <c r="J211" s="101" t="s">
        <v>73</v>
      </c>
      <c r="K211" s="101">
        <v>1.4532103083438621</v>
      </c>
      <c r="M211" s="101" t="s">
        <v>68</v>
      </c>
      <c r="N211" s="101">
        <v>1.2684946314227488</v>
      </c>
      <c r="X211" s="101">
        <v>67.5</v>
      </c>
    </row>
    <row r="212" spans="1:24" s="101" customFormat="1" ht="12.75" hidden="1">
      <c r="A212" s="101">
        <v>1952</v>
      </c>
      <c r="B212" s="101">
        <v>116.76000213623047</v>
      </c>
      <c r="C212" s="101">
        <v>128.16000366210938</v>
      </c>
      <c r="D212" s="101">
        <v>10.067399024963379</v>
      </c>
      <c r="E212" s="101">
        <v>10.595970153808594</v>
      </c>
      <c r="F212" s="101">
        <v>19.280443513970145</v>
      </c>
      <c r="G212" s="101" t="s">
        <v>56</v>
      </c>
      <c r="H212" s="101">
        <v>-3.6897883191286382</v>
      </c>
      <c r="I212" s="101">
        <v>45.57021381710184</v>
      </c>
      <c r="J212" s="101" t="s">
        <v>62</v>
      </c>
      <c r="K212" s="101">
        <v>0.48993156496622553</v>
      </c>
      <c r="L212" s="101">
        <v>1.0911406033786537</v>
      </c>
      <c r="M212" s="101">
        <v>0.11598403132394498</v>
      </c>
      <c r="N212" s="101">
        <v>0.08810492229457322</v>
      </c>
      <c r="O212" s="101">
        <v>0.019676143157570856</v>
      </c>
      <c r="P212" s="101">
        <v>0.031301281140826184</v>
      </c>
      <c r="Q212" s="101">
        <v>0.0023951151931583528</v>
      </c>
      <c r="R212" s="101">
        <v>0.0013561325811248643</v>
      </c>
      <c r="S212" s="101">
        <v>0.00025814604383600135</v>
      </c>
      <c r="T212" s="101">
        <v>0.0004605817427354916</v>
      </c>
      <c r="U212" s="101">
        <v>5.2424081976714335E-05</v>
      </c>
      <c r="V212" s="101">
        <v>5.031999837801053E-05</v>
      </c>
      <c r="W212" s="101">
        <v>1.6096564226195692E-05</v>
      </c>
      <c r="X212" s="101">
        <v>67.5</v>
      </c>
    </row>
    <row r="213" spans="1:24" s="101" customFormat="1" ht="12.75" hidden="1">
      <c r="A213" s="101">
        <v>1949</v>
      </c>
      <c r="B213" s="101">
        <v>107.5199966430664</v>
      </c>
      <c r="C213" s="101">
        <v>116.31999969482422</v>
      </c>
      <c r="D213" s="101">
        <v>8.713672637939453</v>
      </c>
      <c r="E213" s="101">
        <v>9.137666702270508</v>
      </c>
      <c r="F213" s="101">
        <v>20.231508001393056</v>
      </c>
      <c r="G213" s="101" t="s">
        <v>57</v>
      </c>
      <c r="H213" s="101">
        <v>15.205504488816075</v>
      </c>
      <c r="I213" s="101">
        <v>55.22550113188248</v>
      </c>
      <c r="J213" s="101" t="s">
        <v>60</v>
      </c>
      <c r="K213" s="101">
        <v>0.33559149762600676</v>
      </c>
      <c r="L213" s="101">
        <v>0.00593796072193458</v>
      </c>
      <c r="M213" s="101">
        <v>-0.0804015531778894</v>
      </c>
      <c r="N213" s="101">
        <v>-0.0009113246498626738</v>
      </c>
      <c r="O213" s="101">
        <v>0.013322243462779652</v>
      </c>
      <c r="P213" s="101">
        <v>0.0006792727913586661</v>
      </c>
      <c r="Q213" s="101">
        <v>-0.0017049887305943246</v>
      </c>
      <c r="R213" s="101">
        <v>-7.32231590624105E-05</v>
      </c>
      <c r="S213" s="101">
        <v>0.00016159982226840157</v>
      </c>
      <c r="T213" s="101">
        <v>4.8363618426541406E-05</v>
      </c>
      <c r="U213" s="101">
        <v>-4.0121697000809856E-05</v>
      </c>
      <c r="V213" s="101">
        <v>-5.77317940267532E-06</v>
      </c>
      <c r="W213" s="101">
        <v>9.663691122225822E-06</v>
      </c>
      <c r="X213" s="101">
        <v>67.5</v>
      </c>
    </row>
    <row r="214" spans="1:24" s="101" customFormat="1" ht="12.75" hidden="1">
      <c r="A214" s="101">
        <v>1951</v>
      </c>
      <c r="B214" s="101">
        <v>139.17999267578125</v>
      </c>
      <c r="C214" s="101">
        <v>141.5800018310547</v>
      </c>
      <c r="D214" s="101">
        <v>9.615476608276367</v>
      </c>
      <c r="E214" s="101">
        <v>10.264158248901367</v>
      </c>
      <c r="F214" s="101">
        <v>23.716058894914607</v>
      </c>
      <c r="G214" s="101" t="s">
        <v>58</v>
      </c>
      <c r="H214" s="101">
        <v>-12.936191777665044</v>
      </c>
      <c r="I214" s="101">
        <v>58.74380089811621</v>
      </c>
      <c r="J214" s="101" t="s">
        <v>61</v>
      </c>
      <c r="K214" s="101">
        <v>-0.35694717406275783</v>
      </c>
      <c r="L214" s="101">
        <v>1.0911244461398513</v>
      </c>
      <c r="M214" s="101">
        <v>-0.0835935749249718</v>
      </c>
      <c r="N214" s="101">
        <v>-0.08810020896635454</v>
      </c>
      <c r="O214" s="101">
        <v>-0.014479932274553195</v>
      </c>
      <c r="P214" s="101">
        <v>0.03129390978340611</v>
      </c>
      <c r="Q214" s="101">
        <v>-0.0016821385843753566</v>
      </c>
      <c r="R214" s="101">
        <v>-0.0013541543289320118</v>
      </c>
      <c r="S214" s="101">
        <v>-0.00020130791686120983</v>
      </c>
      <c r="T214" s="101">
        <v>0.0004580354813264519</v>
      </c>
      <c r="U214" s="101">
        <v>-3.3742166511302586E-05</v>
      </c>
      <c r="V214" s="101">
        <v>-4.998772485668364E-05</v>
      </c>
      <c r="W214" s="101">
        <v>-1.2872934932728309E-05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1950</v>
      </c>
      <c r="B216" s="101">
        <v>102.46</v>
      </c>
      <c r="C216" s="101">
        <v>117.46</v>
      </c>
      <c r="D216" s="101">
        <v>8.939100999784797</v>
      </c>
      <c r="E216" s="101">
        <v>9.313079428349106</v>
      </c>
      <c r="F216" s="101">
        <v>21.494680009545586</v>
      </c>
      <c r="G216" s="101" t="s">
        <v>59</v>
      </c>
      <c r="H216" s="101">
        <v>22.221743241530007</v>
      </c>
      <c r="I216" s="101">
        <v>57.18174324153</v>
      </c>
      <c r="J216" s="101" t="s">
        <v>73</v>
      </c>
      <c r="K216" s="101">
        <v>1.5685167185256321</v>
      </c>
      <c r="M216" s="101" t="s">
        <v>68</v>
      </c>
      <c r="N216" s="101">
        <v>1.381456293183983</v>
      </c>
      <c r="X216" s="101">
        <v>67.5</v>
      </c>
    </row>
    <row r="217" spans="1:24" s="101" customFormat="1" ht="12.75" hidden="1">
      <c r="A217" s="101">
        <v>1952</v>
      </c>
      <c r="B217" s="101">
        <v>116.18000030517578</v>
      </c>
      <c r="C217" s="101">
        <v>129.27999877929688</v>
      </c>
      <c r="D217" s="101">
        <v>9.993112564086914</v>
      </c>
      <c r="E217" s="101">
        <v>10.428335189819336</v>
      </c>
      <c r="F217" s="101">
        <v>19.98332240460663</v>
      </c>
      <c r="G217" s="101" t="s">
        <v>56</v>
      </c>
      <c r="H217" s="101">
        <v>-1.0985518575581636</v>
      </c>
      <c r="I217" s="101">
        <v>47.58144844761761</v>
      </c>
      <c r="J217" s="101" t="s">
        <v>62</v>
      </c>
      <c r="K217" s="101">
        <v>0.4892486344751468</v>
      </c>
      <c r="L217" s="101">
        <v>1.1409611786986427</v>
      </c>
      <c r="M217" s="101">
        <v>0.11582281523528976</v>
      </c>
      <c r="N217" s="101">
        <v>0.11170862018801739</v>
      </c>
      <c r="O217" s="101">
        <v>0.01964878705179412</v>
      </c>
      <c r="P217" s="101">
        <v>0.03273045572642235</v>
      </c>
      <c r="Q217" s="101">
        <v>0.0023918641433806715</v>
      </c>
      <c r="R217" s="101">
        <v>0.0017194521850726206</v>
      </c>
      <c r="S217" s="101">
        <v>0.00025775647746302</v>
      </c>
      <c r="T217" s="101">
        <v>0.00048159909009934246</v>
      </c>
      <c r="U217" s="101">
        <v>5.2346157315226306E-05</v>
      </c>
      <c r="V217" s="101">
        <v>6.379890592060412E-05</v>
      </c>
      <c r="W217" s="101">
        <v>1.606339070455285E-05</v>
      </c>
      <c r="X217" s="101">
        <v>67.5</v>
      </c>
    </row>
    <row r="218" spans="1:24" s="101" customFormat="1" ht="12.75" hidden="1">
      <c r="A218" s="101">
        <v>1949</v>
      </c>
      <c r="B218" s="101">
        <v>94.68000030517578</v>
      </c>
      <c r="C218" s="101">
        <v>117.08000183105469</v>
      </c>
      <c r="D218" s="101">
        <v>8.716728210449219</v>
      </c>
      <c r="E218" s="101">
        <v>9.0306396484375</v>
      </c>
      <c r="F218" s="101">
        <v>17.755814791521402</v>
      </c>
      <c r="G218" s="101" t="s">
        <v>57</v>
      </c>
      <c r="H218" s="101">
        <v>21.24451093259865</v>
      </c>
      <c r="I218" s="101">
        <v>48.42451123777443</v>
      </c>
      <c r="J218" s="101" t="s">
        <v>60</v>
      </c>
      <c r="K218" s="101">
        <v>0.03568813985223059</v>
      </c>
      <c r="L218" s="101">
        <v>0.006209273970392344</v>
      </c>
      <c r="M218" s="101">
        <v>-0.009760490522073707</v>
      </c>
      <c r="N218" s="101">
        <v>-0.0011555394006307158</v>
      </c>
      <c r="O218" s="101">
        <v>0.0012215508270959471</v>
      </c>
      <c r="P218" s="101">
        <v>0.0007103498571092893</v>
      </c>
      <c r="Q218" s="101">
        <v>-0.00026399679996983225</v>
      </c>
      <c r="R218" s="101">
        <v>-9.28579241878813E-05</v>
      </c>
      <c r="S218" s="101">
        <v>-1.334867880185941E-06</v>
      </c>
      <c r="T218" s="101">
        <v>5.057812438783122E-05</v>
      </c>
      <c r="U218" s="101">
        <v>-9.915052136811367E-06</v>
      </c>
      <c r="V218" s="101">
        <v>-7.325186500511011E-06</v>
      </c>
      <c r="W218" s="101">
        <v>-6.05722047287306E-07</v>
      </c>
      <c r="X218" s="101">
        <v>67.5</v>
      </c>
    </row>
    <row r="219" spans="1:24" s="101" customFormat="1" ht="12.75" hidden="1">
      <c r="A219" s="101">
        <v>1951</v>
      </c>
      <c r="B219" s="101">
        <v>141.8800048828125</v>
      </c>
      <c r="C219" s="101">
        <v>141.27999877929688</v>
      </c>
      <c r="D219" s="101">
        <v>9.452132225036621</v>
      </c>
      <c r="E219" s="101">
        <v>9.930277824401855</v>
      </c>
      <c r="F219" s="101">
        <v>24.046646513628062</v>
      </c>
      <c r="G219" s="101" t="s">
        <v>58</v>
      </c>
      <c r="H219" s="101">
        <v>-13.781166352257046</v>
      </c>
      <c r="I219" s="101">
        <v>60.598838530555454</v>
      </c>
      <c r="J219" s="101" t="s">
        <v>61</v>
      </c>
      <c r="K219" s="101">
        <v>-0.4879452664077022</v>
      </c>
      <c r="L219" s="101">
        <v>1.1409442826948897</v>
      </c>
      <c r="M219" s="101">
        <v>-0.11541081991649041</v>
      </c>
      <c r="N219" s="101">
        <v>-0.1117026434468062</v>
      </c>
      <c r="O219" s="101">
        <v>-0.01961077882654265</v>
      </c>
      <c r="P219" s="101">
        <v>0.03272274644860664</v>
      </c>
      <c r="Q219" s="101">
        <v>-0.0023772504642960617</v>
      </c>
      <c r="R219" s="101">
        <v>-0.001716942987599334</v>
      </c>
      <c r="S219" s="101">
        <v>-0.0002577530209364903</v>
      </c>
      <c r="T219" s="101">
        <v>0.00047893583799703656</v>
      </c>
      <c r="U219" s="101">
        <v>-5.139855957898755E-05</v>
      </c>
      <c r="V219" s="101">
        <v>-6.33769835145128E-05</v>
      </c>
      <c r="W219" s="101">
        <v>-1.6051966288543747E-05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1950</v>
      </c>
      <c r="B221" s="101">
        <v>106.78</v>
      </c>
      <c r="C221" s="101">
        <v>120.28</v>
      </c>
      <c r="D221" s="101">
        <v>9.057705614509407</v>
      </c>
      <c r="E221" s="101">
        <v>9.31570275370404</v>
      </c>
      <c r="F221" s="101">
        <v>22.482749367038178</v>
      </c>
      <c r="G221" s="101" t="s">
        <v>59</v>
      </c>
      <c r="H221" s="101">
        <v>19.757825940549267</v>
      </c>
      <c r="I221" s="101">
        <v>59.03782594054927</v>
      </c>
      <c r="J221" s="101" t="s">
        <v>73</v>
      </c>
      <c r="K221" s="101">
        <v>1.1493971796029108</v>
      </c>
      <c r="M221" s="101" t="s">
        <v>68</v>
      </c>
      <c r="N221" s="101">
        <v>0.9458636295112214</v>
      </c>
      <c r="X221" s="101">
        <v>67.5</v>
      </c>
    </row>
    <row r="222" spans="1:24" s="101" customFormat="1" ht="12.75" hidden="1">
      <c r="A222" s="101">
        <v>1952</v>
      </c>
      <c r="B222" s="101">
        <v>114.18000030517578</v>
      </c>
      <c r="C222" s="101">
        <v>121.08000183105469</v>
      </c>
      <c r="D222" s="101">
        <v>9.858450889587402</v>
      </c>
      <c r="E222" s="101">
        <v>10.345556259155273</v>
      </c>
      <c r="F222" s="101">
        <v>20.020045970607267</v>
      </c>
      <c r="G222" s="101" t="s">
        <v>56</v>
      </c>
      <c r="H222" s="101">
        <v>1.6359615717725688</v>
      </c>
      <c r="I222" s="101">
        <v>48.31596187694835</v>
      </c>
      <c r="J222" s="101" t="s">
        <v>62</v>
      </c>
      <c r="K222" s="101">
        <v>0.567862884008803</v>
      </c>
      <c r="L222" s="101">
        <v>0.8937257287033769</v>
      </c>
      <c r="M222" s="101">
        <v>0.13443347677367878</v>
      </c>
      <c r="N222" s="101">
        <v>0.09446373495109645</v>
      </c>
      <c r="O222" s="101">
        <v>0.022806139656216445</v>
      </c>
      <c r="P222" s="101">
        <v>0.025638049103465857</v>
      </c>
      <c r="Q222" s="101">
        <v>0.0027761450620621786</v>
      </c>
      <c r="R222" s="101">
        <v>0.001454026337919799</v>
      </c>
      <c r="S222" s="101">
        <v>0.0002991991292861405</v>
      </c>
      <c r="T222" s="101">
        <v>0.0003772426469614122</v>
      </c>
      <c r="U222" s="101">
        <v>6.075067735120498E-05</v>
      </c>
      <c r="V222" s="101">
        <v>5.395231440462275E-05</v>
      </c>
      <c r="W222" s="101">
        <v>1.865168257511691E-05</v>
      </c>
      <c r="X222" s="101">
        <v>67.5</v>
      </c>
    </row>
    <row r="223" spans="1:24" s="101" customFormat="1" ht="12.75" hidden="1">
      <c r="A223" s="101">
        <v>1949</v>
      </c>
      <c r="B223" s="101">
        <v>96.91999816894531</v>
      </c>
      <c r="C223" s="101">
        <v>119.31999969482422</v>
      </c>
      <c r="D223" s="101">
        <v>8.898163795471191</v>
      </c>
      <c r="E223" s="101">
        <v>9.228729248046875</v>
      </c>
      <c r="F223" s="101">
        <v>16.69245525980469</v>
      </c>
      <c r="G223" s="101" t="s">
        <v>57</v>
      </c>
      <c r="H223" s="101">
        <v>15.180415747559309</v>
      </c>
      <c r="I223" s="101">
        <v>44.60041391650462</v>
      </c>
      <c r="J223" s="101" t="s">
        <v>60</v>
      </c>
      <c r="K223" s="101">
        <v>0.17395496823467269</v>
      </c>
      <c r="L223" s="101">
        <v>0.004863937587906573</v>
      </c>
      <c r="M223" s="101">
        <v>-0.04263283819769945</v>
      </c>
      <c r="N223" s="101">
        <v>-0.0009770493124176456</v>
      </c>
      <c r="O223" s="101">
        <v>0.006751532306772569</v>
      </c>
      <c r="P223" s="101">
        <v>0.0005564138746939075</v>
      </c>
      <c r="Q223" s="101">
        <v>-0.0009491279264692437</v>
      </c>
      <c r="R223" s="101">
        <v>-7.851435857740239E-05</v>
      </c>
      <c r="S223" s="101">
        <v>6.91165457486534E-05</v>
      </c>
      <c r="T223" s="101">
        <v>3.9615227823568746E-05</v>
      </c>
      <c r="U223" s="101">
        <v>-2.524622542544058E-05</v>
      </c>
      <c r="V223" s="101">
        <v>-6.192669381666406E-06</v>
      </c>
      <c r="W223" s="101">
        <v>3.712916026771582E-06</v>
      </c>
      <c r="X223" s="101">
        <v>67.5</v>
      </c>
    </row>
    <row r="224" spans="1:24" s="101" customFormat="1" ht="12.75" hidden="1">
      <c r="A224" s="101">
        <v>1951</v>
      </c>
      <c r="B224" s="101">
        <v>143.77999877929688</v>
      </c>
      <c r="C224" s="101">
        <v>140.67999267578125</v>
      </c>
      <c r="D224" s="101">
        <v>9.28758430480957</v>
      </c>
      <c r="E224" s="101">
        <v>10.024105072021484</v>
      </c>
      <c r="F224" s="101">
        <v>24.905128891581885</v>
      </c>
      <c r="G224" s="101" t="s">
        <v>58</v>
      </c>
      <c r="H224" s="101">
        <v>-12.400686158761772</v>
      </c>
      <c r="I224" s="101">
        <v>63.87931262053511</v>
      </c>
      <c r="J224" s="101" t="s">
        <v>61</v>
      </c>
      <c r="K224" s="101">
        <v>-0.5405625995768384</v>
      </c>
      <c r="L224" s="101">
        <v>0.8937124930633581</v>
      </c>
      <c r="M224" s="101">
        <v>-0.1274943166759523</v>
      </c>
      <c r="N224" s="101">
        <v>-0.09445868194905169</v>
      </c>
      <c r="O224" s="101">
        <v>-0.021783865991358252</v>
      </c>
      <c r="P224" s="101">
        <v>0.025632010561635124</v>
      </c>
      <c r="Q224" s="101">
        <v>-0.0026088575248197077</v>
      </c>
      <c r="R224" s="101">
        <v>-0.0014519049854799868</v>
      </c>
      <c r="S224" s="101">
        <v>-0.00029110654762364745</v>
      </c>
      <c r="T224" s="101">
        <v>0.0003751568317529876</v>
      </c>
      <c r="U224" s="101">
        <v>-5.525642858888047E-05</v>
      </c>
      <c r="V224" s="101">
        <v>-5.3595737475517914E-05</v>
      </c>
      <c r="W224" s="101">
        <v>-1.8278389356315354E-05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16.69245525980469</v>
      </c>
      <c r="G225" s="102"/>
      <c r="H225" s="102"/>
      <c r="I225" s="115"/>
      <c r="J225" s="115" t="s">
        <v>159</v>
      </c>
      <c r="K225" s="102">
        <f>AVERAGE(K223,K218,K213,K208,K203,K198)</f>
        <v>0.11327257092492725</v>
      </c>
      <c r="L225" s="102">
        <f>AVERAGE(L223,L218,L213,L208,L203,L198)</f>
        <v>0.005141213862288816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24.905128891581885</v>
      </c>
      <c r="G226" s="102"/>
      <c r="H226" s="102"/>
      <c r="I226" s="115"/>
      <c r="J226" s="115" t="s">
        <v>160</v>
      </c>
      <c r="K226" s="102">
        <f>AVERAGE(K224,K219,K214,K209,K204,K199)</f>
        <v>-0.17347202985158214</v>
      </c>
      <c r="L226" s="102">
        <f>AVERAGE(L224,L219,L214,L209,L204,L199)</f>
        <v>0.9446846116666038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0.07079535682807953</v>
      </c>
      <c r="L227" s="102">
        <f>ABS(L225/$H$33)</f>
        <v>0.014281149617468935</v>
      </c>
      <c r="M227" s="115" t="s">
        <v>111</v>
      </c>
      <c r="N227" s="102">
        <f>K227+L227+L228+K228</f>
        <v>0.7740680420619384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0.09856365332476258</v>
      </c>
      <c r="L228" s="102">
        <f>ABS(L226/$H$34)</f>
        <v>0.5904278822916273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1950</v>
      </c>
      <c r="B231" s="101">
        <v>104.4</v>
      </c>
      <c r="C231" s="101">
        <v>109.3</v>
      </c>
      <c r="D231" s="101">
        <v>9.270479544428245</v>
      </c>
      <c r="E231" s="101">
        <v>9.454535863749593</v>
      </c>
      <c r="F231" s="101">
        <v>18.121904304933803</v>
      </c>
      <c r="G231" s="101" t="s">
        <v>59</v>
      </c>
      <c r="H231" s="101">
        <v>9.589760845293831</v>
      </c>
      <c r="I231" s="101">
        <v>46.48976084529384</v>
      </c>
      <c r="J231" s="101" t="s">
        <v>73</v>
      </c>
      <c r="K231" s="101">
        <v>0.7606866031717062</v>
      </c>
      <c r="M231" s="101" t="s">
        <v>68</v>
      </c>
      <c r="N231" s="101">
        <v>0.4111978818308107</v>
      </c>
      <c r="X231" s="101">
        <v>67.5</v>
      </c>
    </row>
    <row r="232" spans="1:24" s="101" customFormat="1" ht="12.75" hidden="1">
      <c r="A232" s="101">
        <v>1952</v>
      </c>
      <c r="B232" s="101">
        <v>114.95999908447266</v>
      </c>
      <c r="C232" s="101">
        <v>130.66000366210938</v>
      </c>
      <c r="D232" s="101">
        <v>10.165019035339355</v>
      </c>
      <c r="E232" s="101">
        <v>10.368528366088867</v>
      </c>
      <c r="F232" s="101">
        <v>18.378971022625127</v>
      </c>
      <c r="G232" s="101" t="s">
        <v>56</v>
      </c>
      <c r="H232" s="101">
        <v>-4.440884132952689</v>
      </c>
      <c r="I232" s="101">
        <v>43.01911495151997</v>
      </c>
      <c r="J232" s="101" t="s">
        <v>62</v>
      </c>
      <c r="K232" s="101">
        <v>0.8383020594353698</v>
      </c>
      <c r="L232" s="101">
        <v>0.06811934820033033</v>
      </c>
      <c r="M232" s="101">
        <v>0.19845679919277534</v>
      </c>
      <c r="N232" s="101">
        <v>0.11293154622028963</v>
      </c>
      <c r="O232" s="101">
        <v>0.03366802671973875</v>
      </c>
      <c r="P232" s="101">
        <v>0.001954137768599082</v>
      </c>
      <c r="Q232" s="101">
        <v>0.004098078928929455</v>
      </c>
      <c r="R232" s="101">
        <v>0.0017382755817536833</v>
      </c>
      <c r="S232" s="101">
        <v>0.0004417355350456222</v>
      </c>
      <c r="T232" s="101">
        <v>2.8756049979735442E-05</v>
      </c>
      <c r="U232" s="101">
        <v>8.96249704056059E-05</v>
      </c>
      <c r="V232" s="101">
        <v>6.451258482848065E-05</v>
      </c>
      <c r="W232" s="101">
        <v>2.7551970125669665E-05</v>
      </c>
      <c r="X232" s="101">
        <v>67.5</v>
      </c>
    </row>
    <row r="233" spans="1:24" s="101" customFormat="1" ht="12.75" hidden="1">
      <c r="A233" s="101">
        <v>1951</v>
      </c>
      <c r="B233" s="101">
        <v>119</v>
      </c>
      <c r="C233" s="101">
        <v>128</v>
      </c>
      <c r="D233" s="101">
        <v>10.088165283203125</v>
      </c>
      <c r="E233" s="101">
        <v>10.443111419677734</v>
      </c>
      <c r="F233" s="101">
        <v>24.63080931355272</v>
      </c>
      <c r="G233" s="101" t="s">
        <v>57</v>
      </c>
      <c r="H233" s="101">
        <v>6.6016818004103115</v>
      </c>
      <c r="I233" s="101">
        <v>58.10168180041031</v>
      </c>
      <c r="J233" s="101" t="s">
        <v>60</v>
      </c>
      <c r="K233" s="101">
        <v>0.11815764715755478</v>
      </c>
      <c r="L233" s="101">
        <v>0.0003715660140461789</v>
      </c>
      <c r="M233" s="101">
        <v>-0.02573699960482251</v>
      </c>
      <c r="N233" s="101">
        <v>-0.0011680124807321873</v>
      </c>
      <c r="O233" s="101">
        <v>0.0051046022530538806</v>
      </c>
      <c r="P233" s="101">
        <v>4.238677643862037E-05</v>
      </c>
      <c r="Q233" s="101">
        <v>-0.0004246269670643945</v>
      </c>
      <c r="R233" s="101">
        <v>-9.38939759645112E-05</v>
      </c>
      <c r="S233" s="101">
        <v>9.632248034245226E-05</v>
      </c>
      <c r="T233" s="101">
        <v>3.0127986837102928E-06</v>
      </c>
      <c r="U233" s="101">
        <v>-2.2013409325902696E-06</v>
      </c>
      <c r="V233" s="101">
        <v>-7.406306990090253E-06</v>
      </c>
      <c r="W233" s="101">
        <v>6.900264478640046E-06</v>
      </c>
      <c r="X233" s="101">
        <v>67.5</v>
      </c>
    </row>
    <row r="234" spans="1:24" s="101" customFormat="1" ht="12.75" hidden="1">
      <c r="A234" s="101">
        <v>1949</v>
      </c>
      <c r="B234" s="101">
        <v>101.76000213623047</v>
      </c>
      <c r="C234" s="101">
        <v>122.95999908447266</v>
      </c>
      <c r="D234" s="101">
        <v>8.796586990356445</v>
      </c>
      <c r="E234" s="101">
        <v>9.403018951416016</v>
      </c>
      <c r="F234" s="101">
        <v>19.017104640440788</v>
      </c>
      <c r="G234" s="101" t="s">
        <v>58</v>
      </c>
      <c r="H234" s="101">
        <v>17.14882094264739</v>
      </c>
      <c r="I234" s="101">
        <v>51.40882307887786</v>
      </c>
      <c r="J234" s="101" t="s">
        <v>61</v>
      </c>
      <c r="K234" s="101">
        <v>0.8299331980778772</v>
      </c>
      <c r="L234" s="101">
        <v>0.06811833481475493</v>
      </c>
      <c r="M234" s="101">
        <v>0.1967808628835206</v>
      </c>
      <c r="N234" s="101">
        <v>-0.11292550588131216</v>
      </c>
      <c r="O234" s="101">
        <v>0.03327880795700411</v>
      </c>
      <c r="P234" s="101">
        <v>0.0019536780133503425</v>
      </c>
      <c r="Q234" s="101">
        <v>0.0040760204668987225</v>
      </c>
      <c r="R234" s="101">
        <v>-0.0017357378602193023</v>
      </c>
      <c r="S234" s="101">
        <v>0.0004311058602045674</v>
      </c>
      <c r="T234" s="101">
        <v>2.8597787581008363E-05</v>
      </c>
      <c r="U234" s="101">
        <v>8.959793199792189E-05</v>
      </c>
      <c r="V234" s="101">
        <v>-6.408603762146987E-05</v>
      </c>
      <c r="W234" s="101">
        <v>2.6673908748636976E-05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1950</v>
      </c>
      <c r="B236" s="101">
        <v>99.8</v>
      </c>
      <c r="C236" s="101">
        <v>109.6</v>
      </c>
      <c r="D236" s="101">
        <v>9.109914858784943</v>
      </c>
      <c r="E236" s="101">
        <v>9.383189544451415</v>
      </c>
      <c r="F236" s="101">
        <v>15.628041751084995</v>
      </c>
      <c r="G236" s="101" t="s">
        <v>59</v>
      </c>
      <c r="H236" s="101">
        <v>8.490771034550797</v>
      </c>
      <c r="I236" s="101">
        <v>40.790771034550794</v>
      </c>
      <c r="J236" s="101" t="s">
        <v>73</v>
      </c>
      <c r="K236" s="101">
        <v>0.42456970049468057</v>
      </c>
      <c r="M236" s="101" t="s">
        <v>68</v>
      </c>
      <c r="N236" s="101">
        <v>0.23400459066965879</v>
      </c>
      <c r="X236" s="101">
        <v>67.5</v>
      </c>
    </row>
    <row r="237" spans="1:24" s="101" customFormat="1" ht="12.75" hidden="1">
      <c r="A237" s="101">
        <v>1952</v>
      </c>
      <c r="B237" s="101">
        <v>108.66000366210938</v>
      </c>
      <c r="C237" s="101">
        <v>123.55999755859375</v>
      </c>
      <c r="D237" s="101">
        <v>9.997968673706055</v>
      </c>
      <c r="E237" s="101">
        <v>10.390207290649414</v>
      </c>
      <c r="F237" s="101">
        <v>16.94246672833522</v>
      </c>
      <c r="G237" s="101" t="s">
        <v>56</v>
      </c>
      <c r="H237" s="101">
        <v>-0.8513460894825471</v>
      </c>
      <c r="I237" s="101">
        <v>40.30865757262683</v>
      </c>
      <c r="J237" s="101" t="s">
        <v>62</v>
      </c>
      <c r="K237" s="101">
        <v>0.6247577071566762</v>
      </c>
      <c r="L237" s="101">
        <v>0.01614255548669672</v>
      </c>
      <c r="M237" s="101">
        <v>0.14790304746591998</v>
      </c>
      <c r="N237" s="101">
        <v>0.10709644306223413</v>
      </c>
      <c r="O237" s="101">
        <v>0.02509162097721285</v>
      </c>
      <c r="P237" s="101">
        <v>0.0004630930757078266</v>
      </c>
      <c r="Q237" s="101">
        <v>0.003054139323174598</v>
      </c>
      <c r="R237" s="101">
        <v>0.0016484728298751504</v>
      </c>
      <c r="S237" s="101">
        <v>0.00032920886484107034</v>
      </c>
      <c r="T237" s="101">
        <v>6.813457125525155E-06</v>
      </c>
      <c r="U237" s="101">
        <v>6.679348510340807E-05</v>
      </c>
      <c r="V237" s="101">
        <v>6.118023333268396E-05</v>
      </c>
      <c r="W237" s="101">
        <v>2.0534267749474797E-05</v>
      </c>
      <c r="X237" s="101">
        <v>67.5</v>
      </c>
    </row>
    <row r="238" spans="1:24" s="101" customFormat="1" ht="12.75" hidden="1">
      <c r="A238" s="101">
        <v>1951</v>
      </c>
      <c r="B238" s="101">
        <v>116.0999984741211</v>
      </c>
      <c r="C238" s="101">
        <v>131.10000610351562</v>
      </c>
      <c r="D238" s="101">
        <v>9.970852851867676</v>
      </c>
      <c r="E238" s="101">
        <v>10.269254684448242</v>
      </c>
      <c r="F238" s="101">
        <v>22.376949951566207</v>
      </c>
      <c r="G238" s="101" t="s">
        <v>57</v>
      </c>
      <c r="H238" s="101">
        <v>4.7995845624176425</v>
      </c>
      <c r="I238" s="101">
        <v>53.399583036538736</v>
      </c>
      <c r="J238" s="101" t="s">
        <v>60</v>
      </c>
      <c r="K238" s="101">
        <v>0.14433690565929744</v>
      </c>
      <c r="L238" s="101">
        <v>-8.687968968098155E-05</v>
      </c>
      <c r="M238" s="101">
        <v>-0.032531748063342844</v>
      </c>
      <c r="N238" s="101">
        <v>-0.0011075895351198002</v>
      </c>
      <c r="O238" s="101">
        <v>0.006059770011750565</v>
      </c>
      <c r="P238" s="101">
        <v>-1.0062154583477115E-05</v>
      </c>
      <c r="Q238" s="101">
        <v>-0.0005933419008583575</v>
      </c>
      <c r="R238" s="101">
        <v>-8.90381737978327E-05</v>
      </c>
      <c r="S238" s="101">
        <v>0.0001009110023617693</v>
      </c>
      <c r="T238" s="101">
        <v>-7.22810751689223E-07</v>
      </c>
      <c r="U238" s="101">
        <v>-7.750188004595004E-06</v>
      </c>
      <c r="V238" s="101">
        <v>-7.023350412389668E-06</v>
      </c>
      <c r="W238" s="101">
        <v>6.941169472876976E-06</v>
      </c>
      <c r="X238" s="101">
        <v>67.5</v>
      </c>
    </row>
    <row r="239" spans="1:24" s="101" customFormat="1" ht="12.75" hidden="1">
      <c r="A239" s="101">
        <v>1949</v>
      </c>
      <c r="B239" s="101">
        <v>109.13999938964844</v>
      </c>
      <c r="C239" s="101">
        <v>116.44000244140625</v>
      </c>
      <c r="D239" s="101">
        <v>8.814481735229492</v>
      </c>
      <c r="E239" s="101">
        <v>9.193264961242676</v>
      </c>
      <c r="F239" s="101">
        <v>20.976150215762555</v>
      </c>
      <c r="G239" s="101" t="s">
        <v>58</v>
      </c>
      <c r="H239" s="101">
        <v>14.96714290396259</v>
      </c>
      <c r="I239" s="101">
        <v>56.60714229361103</v>
      </c>
      <c r="J239" s="101" t="s">
        <v>61</v>
      </c>
      <c r="K239" s="101">
        <v>0.6078561098782888</v>
      </c>
      <c r="L239" s="101">
        <v>-0.016142321690531487</v>
      </c>
      <c r="M239" s="101">
        <v>0.14428096484862224</v>
      </c>
      <c r="N239" s="101">
        <v>-0.10709071557331219</v>
      </c>
      <c r="O239" s="101">
        <v>0.024348893828443144</v>
      </c>
      <c r="P239" s="101">
        <v>-0.00046298374681372244</v>
      </c>
      <c r="Q239" s="101">
        <v>0.002995949331021335</v>
      </c>
      <c r="R239" s="101">
        <v>-0.001646066485426191</v>
      </c>
      <c r="S239" s="101">
        <v>0.000313361526502998</v>
      </c>
      <c r="T239" s="101">
        <v>-6.7750086803348055E-06</v>
      </c>
      <c r="U239" s="101">
        <v>6.634232614366658E-05</v>
      </c>
      <c r="V239" s="101">
        <v>-6.07757640809759E-05</v>
      </c>
      <c r="W239" s="101">
        <v>1.932553539635892E-05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1950</v>
      </c>
      <c r="B241" s="101">
        <v>93.62</v>
      </c>
      <c r="C241" s="101">
        <v>107.32</v>
      </c>
      <c r="D241" s="101">
        <v>9.167847748723426</v>
      </c>
      <c r="E241" s="101">
        <v>9.318772631052301</v>
      </c>
      <c r="F241" s="101">
        <v>14.273155287191052</v>
      </c>
      <c r="G241" s="101" t="s">
        <v>59</v>
      </c>
      <c r="H241" s="101">
        <v>10.88934319457276</v>
      </c>
      <c r="I241" s="101">
        <v>37.009343194572764</v>
      </c>
      <c r="J241" s="101" t="s">
        <v>73</v>
      </c>
      <c r="K241" s="101">
        <v>1.5484555896502554</v>
      </c>
      <c r="M241" s="101" t="s">
        <v>68</v>
      </c>
      <c r="N241" s="101">
        <v>0.829558410414677</v>
      </c>
      <c r="X241" s="101">
        <v>67.5</v>
      </c>
    </row>
    <row r="242" spans="1:24" s="101" customFormat="1" ht="12.75" hidden="1">
      <c r="A242" s="101">
        <v>1952</v>
      </c>
      <c r="B242" s="101">
        <v>127.9000015258789</v>
      </c>
      <c r="C242" s="101">
        <v>134.6999969482422</v>
      </c>
      <c r="D242" s="101">
        <v>9.84163761138916</v>
      </c>
      <c r="E242" s="101">
        <v>10.31519603729248</v>
      </c>
      <c r="F242" s="101">
        <v>20.159695541759632</v>
      </c>
      <c r="G242" s="101" t="s">
        <v>56</v>
      </c>
      <c r="H242" s="101">
        <v>-11.635790214851426</v>
      </c>
      <c r="I242" s="101">
        <v>48.76421131102749</v>
      </c>
      <c r="J242" s="101" t="s">
        <v>62</v>
      </c>
      <c r="K242" s="101">
        <v>1.190278568023033</v>
      </c>
      <c r="L242" s="101">
        <v>0.2008383099159682</v>
      </c>
      <c r="M242" s="101">
        <v>0.28178253456533947</v>
      </c>
      <c r="N242" s="101">
        <v>0.09798017695451716</v>
      </c>
      <c r="O242" s="101">
        <v>0.04780410951476648</v>
      </c>
      <c r="P242" s="101">
        <v>0.005761476058154162</v>
      </c>
      <c r="Q242" s="101">
        <v>0.005818782114383206</v>
      </c>
      <c r="R242" s="101">
        <v>0.0015081132549989978</v>
      </c>
      <c r="S242" s="101">
        <v>0.0006272101902013041</v>
      </c>
      <c r="T242" s="101">
        <v>8.478567301509909E-05</v>
      </c>
      <c r="U242" s="101">
        <v>0.00012726069744892476</v>
      </c>
      <c r="V242" s="101">
        <v>5.597149019387271E-05</v>
      </c>
      <c r="W242" s="101">
        <v>3.9117858235394466E-05</v>
      </c>
      <c r="X242" s="101">
        <v>67.5</v>
      </c>
    </row>
    <row r="243" spans="1:24" s="101" customFormat="1" ht="12.75" hidden="1">
      <c r="A243" s="101">
        <v>1951</v>
      </c>
      <c r="B243" s="101">
        <v>125.73999786376953</v>
      </c>
      <c r="C243" s="101">
        <v>131.63999938964844</v>
      </c>
      <c r="D243" s="101">
        <v>9.581039428710938</v>
      </c>
      <c r="E243" s="101">
        <v>10.089448928833008</v>
      </c>
      <c r="F243" s="101">
        <v>26.171662870662832</v>
      </c>
      <c r="G243" s="101" t="s">
        <v>57</v>
      </c>
      <c r="H243" s="101">
        <v>6.7825357475780095</v>
      </c>
      <c r="I243" s="101">
        <v>65.02253361134754</v>
      </c>
      <c r="J243" s="101" t="s">
        <v>60</v>
      </c>
      <c r="K243" s="101">
        <v>0.16254501438171687</v>
      </c>
      <c r="L243" s="101">
        <v>0.0010934127819750867</v>
      </c>
      <c r="M243" s="101">
        <v>-0.035304884127823975</v>
      </c>
      <c r="N243" s="101">
        <v>-0.0010134810883026862</v>
      </c>
      <c r="O243" s="101">
        <v>0.0070384010610722815</v>
      </c>
      <c r="P243" s="101">
        <v>0.00012497513426247447</v>
      </c>
      <c r="Q243" s="101">
        <v>-0.0005772756303042396</v>
      </c>
      <c r="R243" s="101">
        <v>-8.14676368695009E-05</v>
      </c>
      <c r="S243" s="101">
        <v>0.0001340426678435754</v>
      </c>
      <c r="T243" s="101">
        <v>8.895586354192932E-06</v>
      </c>
      <c r="U243" s="101">
        <v>-2.558212714681622E-06</v>
      </c>
      <c r="V243" s="101">
        <v>-6.42478226378827E-06</v>
      </c>
      <c r="W243" s="101">
        <v>9.628120045119758E-06</v>
      </c>
      <c r="X243" s="101">
        <v>67.5</v>
      </c>
    </row>
    <row r="244" spans="1:24" s="101" customFormat="1" ht="12.75" hidden="1">
      <c r="A244" s="101">
        <v>1949</v>
      </c>
      <c r="B244" s="101">
        <v>100.0199966430664</v>
      </c>
      <c r="C244" s="101">
        <v>115.12000274658203</v>
      </c>
      <c r="D244" s="101">
        <v>8.81462287902832</v>
      </c>
      <c r="E244" s="101">
        <v>9.245760917663574</v>
      </c>
      <c r="F244" s="101">
        <v>19.112509034172472</v>
      </c>
      <c r="G244" s="101" t="s">
        <v>58</v>
      </c>
      <c r="H244" s="101">
        <v>19.037242757590903</v>
      </c>
      <c r="I244" s="101">
        <v>51.55723940065731</v>
      </c>
      <c r="J244" s="101" t="s">
        <v>61</v>
      </c>
      <c r="K244" s="101">
        <v>1.1791277232745438</v>
      </c>
      <c r="L244" s="101">
        <v>0.20083533349087435</v>
      </c>
      <c r="M244" s="101">
        <v>0.27956208960227</v>
      </c>
      <c r="N244" s="101">
        <v>-0.0979749352238732</v>
      </c>
      <c r="O244" s="101">
        <v>0.04728312380758365</v>
      </c>
      <c r="P244" s="101">
        <v>0.005760120448784009</v>
      </c>
      <c r="Q244" s="101">
        <v>0.0057900758320874116</v>
      </c>
      <c r="R244" s="101">
        <v>-0.0015059112238264816</v>
      </c>
      <c r="S244" s="101">
        <v>0.0006127195001709453</v>
      </c>
      <c r="T244" s="101">
        <v>8.431772584716929E-05</v>
      </c>
      <c r="U244" s="101">
        <v>0.000127234982072122</v>
      </c>
      <c r="V244" s="101">
        <v>-5.560152774327069E-05</v>
      </c>
      <c r="W244" s="101">
        <v>3.7914458156766286E-05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1950</v>
      </c>
      <c r="B246" s="101">
        <v>101.78</v>
      </c>
      <c r="C246" s="101">
        <v>113.18</v>
      </c>
      <c r="D246" s="101">
        <v>8.816112526337498</v>
      </c>
      <c r="E246" s="101">
        <v>9.291198478624395</v>
      </c>
      <c r="F246" s="101">
        <v>15.675426690207328</v>
      </c>
      <c r="G246" s="101" t="s">
        <v>59</v>
      </c>
      <c r="H246" s="101">
        <v>8.001470090776436</v>
      </c>
      <c r="I246" s="101">
        <v>42.28147009077644</v>
      </c>
      <c r="J246" s="101" t="s">
        <v>73</v>
      </c>
      <c r="K246" s="101">
        <v>1.2362022624082605</v>
      </c>
      <c r="M246" s="101" t="s">
        <v>68</v>
      </c>
      <c r="N246" s="101">
        <v>0.6741193314797799</v>
      </c>
      <c r="X246" s="101">
        <v>67.5</v>
      </c>
    </row>
    <row r="247" spans="1:24" s="101" customFormat="1" ht="12.75" hidden="1">
      <c r="A247" s="101">
        <v>1952</v>
      </c>
      <c r="B247" s="101">
        <v>116.76000213623047</v>
      </c>
      <c r="C247" s="101">
        <v>128.16000366210938</v>
      </c>
      <c r="D247" s="101">
        <v>10.067399024963379</v>
      </c>
      <c r="E247" s="101">
        <v>10.595970153808594</v>
      </c>
      <c r="F247" s="101">
        <v>19.280443513970145</v>
      </c>
      <c r="G247" s="101" t="s">
        <v>56</v>
      </c>
      <c r="H247" s="101">
        <v>-3.6897883191286382</v>
      </c>
      <c r="I247" s="101">
        <v>45.57021381710184</v>
      </c>
      <c r="J247" s="101" t="s">
        <v>62</v>
      </c>
      <c r="K247" s="101">
        <v>1.0518761314114262</v>
      </c>
      <c r="L247" s="101">
        <v>0.23943141710584004</v>
      </c>
      <c r="M247" s="101">
        <v>0.24901774458914458</v>
      </c>
      <c r="N247" s="101">
        <v>0.09252550075476419</v>
      </c>
      <c r="O247" s="101">
        <v>0.04224543514954905</v>
      </c>
      <c r="P247" s="101">
        <v>0.006868506550800059</v>
      </c>
      <c r="Q247" s="101">
        <v>0.005142190715094937</v>
      </c>
      <c r="R247" s="101">
        <v>0.001424188762753332</v>
      </c>
      <c r="S247" s="101">
        <v>0.0005542614174551399</v>
      </c>
      <c r="T247" s="101">
        <v>0.00010105351274845361</v>
      </c>
      <c r="U247" s="101">
        <v>0.00011246647522330704</v>
      </c>
      <c r="V247" s="101">
        <v>5.286293831204873E-05</v>
      </c>
      <c r="W247" s="101">
        <v>3.456547855314342E-05</v>
      </c>
      <c r="X247" s="101">
        <v>67.5</v>
      </c>
    </row>
    <row r="248" spans="1:24" s="101" customFormat="1" ht="12.75" hidden="1">
      <c r="A248" s="101">
        <v>1951</v>
      </c>
      <c r="B248" s="101">
        <v>139.17999267578125</v>
      </c>
      <c r="C248" s="101">
        <v>141.5800018310547</v>
      </c>
      <c r="D248" s="101">
        <v>9.615476608276367</v>
      </c>
      <c r="E248" s="101">
        <v>10.264158248901367</v>
      </c>
      <c r="F248" s="101">
        <v>28.016283795559016</v>
      </c>
      <c r="G248" s="101" t="s">
        <v>57</v>
      </c>
      <c r="H248" s="101">
        <v>-2.2846937146903485</v>
      </c>
      <c r="I248" s="101">
        <v>69.3952989610909</v>
      </c>
      <c r="J248" s="101" t="s">
        <v>60</v>
      </c>
      <c r="K248" s="101">
        <v>0.3994164856094158</v>
      </c>
      <c r="L248" s="101">
        <v>-0.001302018624703995</v>
      </c>
      <c r="M248" s="101">
        <v>-0.09193182586967572</v>
      </c>
      <c r="N248" s="101">
        <v>-0.0009567868027673546</v>
      </c>
      <c r="O248" s="101">
        <v>0.01646187364492662</v>
      </c>
      <c r="P248" s="101">
        <v>-0.00014913133882836943</v>
      </c>
      <c r="Q248" s="101">
        <v>-0.001772305400951723</v>
      </c>
      <c r="R248" s="101">
        <v>-7.691900769998472E-05</v>
      </c>
      <c r="S248" s="101">
        <v>0.0002499599186862519</v>
      </c>
      <c r="T248" s="101">
        <v>-1.0627238007549177E-05</v>
      </c>
      <c r="U248" s="101">
        <v>-3.0271029237012285E-05</v>
      </c>
      <c r="V248" s="101">
        <v>-6.0647390118230245E-06</v>
      </c>
      <c r="W248" s="101">
        <v>1.6603212612769804E-05</v>
      </c>
      <c r="X248" s="101">
        <v>67.5</v>
      </c>
    </row>
    <row r="249" spans="1:24" s="101" customFormat="1" ht="12.75" hidden="1">
      <c r="A249" s="101">
        <v>1949</v>
      </c>
      <c r="B249" s="101">
        <v>107.5199966430664</v>
      </c>
      <c r="C249" s="101">
        <v>116.31999969482422</v>
      </c>
      <c r="D249" s="101">
        <v>8.713672637939453</v>
      </c>
      <c r="E249" s="101">
        <v>9.137666702270508</v>
      </c>
      <c r="F249" s="101">
        <v>22.592565305304547</v>
      </c>
      <c r="G249" s="101" t="s">
        <v>58</v>
      </c>
      <c r="H249" s="101">
        <v>21.650430531927917</v>
      </c>
      <c r="I249" s="101">
        <v>61.67042717499432</v>
      </c>
      <c r="J249" s="101" t="s">
        <v>61</v>
      </c>
      <c r="K249" s="101">
        <v>0.9730929384475521</v>
      </c>
      <c r="L249" s="101">
        <v>-0.2394278769166441</v>
      </c>
      <c r="M249" s="101">
        <v>0.23142682755577856</v>
      </c>
      <c r="N249" s="101">
        <v>-0.09252055365665468</v>
      </c>
      <c r="O249" s="101">
        <v>0.03890608573312439</v>
      </c>
      <c r="P249" s="101">
        <v>-0.006866887364895581</v>
      </c>
      <c r="Q249" s="101">
        <v>0.004827117039824695</v>
      </c>
      <c r="R249" s="101">
        <v>-0.0014221100865289282</v>
      </c>
      <c r="S249" s="101">
        <v>0.0004946976429393446</v>
      </c>
      <c r="T249" s="101">
        <v>-0.00010049315524518463</v>
      </c>
      <c r="U249" s="101">
        <v>0.00010831607839137588</v>
      </c>
      <c r="V249" s="101">
        <v>-5.2513895186911635E-05</v>
      </c>
      <c r="W249" s="101">
        <v>3.03167550793778E-05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1950</v>
      </c>
      <c r="B251" s="101">
        <v>102.46</v>
      </c>
      <c r="C251" s="101">
        <v>117.46</v>
      </c>
      <c r="D251" s="101">
        <v>8.939100999784797</v>
      </c>
      <c r="E251" s="101">
        <v>9.313079428349106</v>
      </c>
      <c r="F251" s="101">
        <v>15.965398018879545</v>
      </c>
      <c r="G251" s="101" t="s">
        <v>59</v>
      </c>
      <c r="H251" s="101">
        <v>7.512336869354591</v>
      </c>
      <c r="I251" s="101">
        <v>42.472336869354585</v>
      </c>
      <c r="J251" s="101" t="s">
        <v>73</v>
      </c>
      <c r="K251" s="101">
        <v>1.546161014126831</v>
      </c>
      <c r="M251" s="101" t="s">
        <v>68</v>
      </c>
      <c r="N251" s="101">
        <v>0.8873973658731282</v>
      </c>
      <c r="X251" s="101">
        <v>67.5</v>
      </c>
    </row>
    <row r="252" spans="1:24" s="101" customFormat="1" ht="12.75" hidden="1">
      <c r="A252" s="101">
        <v>1952</v>
      </c>
      <c r="B252" s="101">
        <v>116.18000030517578</v>
      </c>
      <c r="C252" s="101">
        <v>129.27999877929688</v>
      </c>
      <c r="D252" s="101">
        <v>9.993112564086914</v>
      </c>
      <c r="E252" s="101">
        <v>10.428335189819336</v>
      </c>
      <c r="F252" s="101">
        <v>19.98332240460663</v>
      </c>
      <c r="G252" s="101" t="s">
        <v>56</v>
      </c>
      <c r="H252" s="101">
        <v>-1.0985518575581636</v>
      </c>
      <c r="I252" s="101">
        <v>47.58144844761761</v>
      </c>
      <c r="J252" s="101" t="s">
        <v>62</v>
      </c>
      <c r="K252" s="101">
        <v>1.1363608104959118</v>
      </c>
      <c r="L252" s="101">
        <v>0.4080030753395823</v>
      </c>
      <c r="M252" s="101">
        <v>0.2690183490365483</v>
      </c>
      <c r="N252" s="101">
        <v>0.11727467061976718</v>
      </c>
      <c r="O252" s="101">
        <v>0.0456385168001603</v>
      </c>
      <c r="P252" s="101">
        <v>0.011704305952703942</v>
      </c>
      <c r="Q252" s="101">
        <v>0.005555190010469525</v>
      </c>
      <c r="R252" s="101">
        <v>0.001805148581563663</v>
      </c>
      <c r="S252" s="101">
        <v>0.000598772484634292</v>
      </c>
      <c r="T252" s="101">
        <v>0.00017221123344825893</v>
      </c>
      <c r="U252" s="101">
        <v>0.00012149935616057083</v>
      </c>
      <c r="V252" s="101">
        <v>6.700263807806065E-05</v>
      </c>
      <c r="W252" s="101">
        <v>3.734128900048398E-05</v>
      </c>
      <c r="X252" s="101">
        <v>67.5</v>
      </c>
    </row>
    <row r="253" spans="1:24" s="101" customFormat="1" ht="12.75" hidden="1">
      <c r="A253" s="101">
        <v>1951</v>
      </c>
      <c r="B253" s="101">
        <v>141.8800048828125</v>
      </c>
      <c r="C253" s="101">
        <v>141.27999877929688</v>
      </c>
      <c r="D253" s="101">
        <v>9.452132225036621</v>
      </c>
      <c r="E253" s="101">
        <v>9.930277824401855</v>
      </c>
      <c r="F253" s="101">
        <v>28.348977692679263</v>
      </c>
      <c r="G253" s="101" t="s">
        <v>57</v>
      </c>
      <c r="H253" s="101">
        <v>-2.939061101674966</v>
      </c>
      <c r="I253" s="101">
        <v>71.44094378113753</v>
      </c>
      <c r="J253" s="101" t="s">
        <v>60</v>
      </c>
      <c r="K253" s="101">
        <v>0.406115134535149</v>
      </c>
      <c r="L253" s="101">
        <v>-0.002218975973666529</v>
      </c>
      <c r="M253" s="101">
        <v>-0.09328012411812449</v>
      </c>
      <c r="N253" s="101">
        <v>-0.0012126867030712591</v>
      </c>
      <c r="O253" s="101">
        <v>0.016769138930403188</v>
      </c>
      <c r="P253" s="101">
        <v>-0.0002540680088335182</v>
      </c>
      <c r="Q253" s="101">
        <v>-0.0017888089914344406</v>
      </c>
      <c r="R253" s="101">
        <v>-9.749565561338418E-05</v>
      </c>
      <c r="S253" s="101">
        <v>0.000257118383206947</v>
      </c>
      <c r="T253" s="101">
        <v>-1.8101452443427946E-05</v>
      </c>
      <c r="U253" s="101">
        <v>-2.9879951409533045E-05</v>
      </c>
      <c r="V253" s="101">
        <v>-7.688402887172136E-06</v>
      </c>
      <c r="W253" s="101">
        <v>1.7144209914045375E-05</v>
      </c>
      <c r="X253" s="101">
        <v>67.5</v>
      </c>
    </row>
    <row r="254" spans="1:24" s="101" customFormat="1" ht="12.75" hidden="1">
      <c r="A254" s="101">
        <v>1949</v>
      </c>
      <c r="B254" s="101">
        <v>94.68000030517578</v>
      </c>
      <c r="C254" s="101">
        <v>117.08000183105469</v>
      </c>
      <c r="D254" s="101">
        <v>8.716728210449219</v>
      </c>
      <c r="E254" s="101">
        <v>9.0306396484375</v>
      </c>
      <c r="F254" s="101">
        <v>19.696053307562188</v>
      </c>
      <c r="G254" s="101" t="s">
        <v>58</v>
      </c>
      <c r="H254" s="101">
        <v>26.53602263888456</v>
      </c>
      <c r="I254" s="101">
        <v>53.71602294406034</v>
      </c>
      <c r="J254" s="101" t="s">
        <v>61</v>
      </c>
      <c r="K254" s="101">
        <v>1.0613135206584448</v>
      </c>
      <c r="L254" s="101">
        <v>-0.4079970412051847</v>
      </c>
      <c r="M254" s="101">
        <v>0.25232853695699464</v>
      </c>
      <c r="N254" s="101">
        <v>-0.11726840051750972</v>
      </c>
      <c r="O254" s="101">
        <v>0.042446085747113955</v>
      </c>
      <c r="P254" s="101">
        <v>-0.011701548072002623</v>
      </c>
      <c r="Q254" s="101">
        <v>0.005259305889999526</v>
      </c>
      <c r="R254" s="101">
        <v>-0.0018025137998522566</v>
      </c>
      <c r="S254" s="101">
        <v>0.0005407574552164482</v>
      </c>
      <c r="T254" s="101">
        <v>-0.00017125725194925046</v>
      </c>
      <c r="U254" s="101">
        <v>0.00011776791605185678</v>
      </c>
      <c r="V254" s="101">
        <v>-6.656006287905763E-05</v>
      </c>
      <c r="W254" s="101">
        <v>3.317300002473117E-05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1950</v>
      </c>
      <c r="B256" s="101">
        <v>106.78</v>
      </c>
      <c r="C256" s="101">
        <v>120.28</v>
      </c>
      <c r="D256" s="101">
        <v>9.057705614509407</v>
      </c>
      <c r="E256" s="101">
        <v>9.31570275370404</v>
      </c>
      <c r="F256" s="101">
        <v>17.503983662401183</v>
      </c>
      <c r="G256" s="101" t="s">
        <v>59</v>
      </c>
      <c r="H256" s="101">
        <v>6.684002171465579</v>
      </c>
      <c r="I256" s="101">
        <v>45.96400217146558</v>
      </c>
      <c r="J256" s="101" t="s">
        <v>73</v>
      </c>
      <c r="K256" s="101">
        <v>1.4775367934848518</v>
      </c>
      <c r="M256" s="101" t="s">
        <v>68</v>
      </c>
      <c r="N256" s="101">
        <v>0.9007446411911817</v>
      </c>
      <c r="X256" s="101">
        <v>67.5</v>
      </c>
    </row>
    <row r="257" spans="1:24" s="101" customFormat="1" ht="12.75" hidden="1">
      <c r="A257" s="101">
        <v>1952</v>
      </c>
      <c r="B257" s="101">
        <v>114.18000030517578</v>
      </c>
      <c r="C257" s="101">
        <v>121.08000183105469</v>
      </c>
      <c r="D257" s="101">
        <v>9.858450889587402</v>
      </c>
      <c r="E257" s="101">
        <v>10.345556259155273</v>
      </c>
      <c r="F257" s="101">
        <v>20.020045970607267</v>
      </c>
      <c r="G257" s="101" t="s">
        <v>56</v>
      </c>
      <c r="H257" s="101">
        <v>1.6359615717725688</v>
      </c>
      <c r="I257" s="101">
        <v>48.31596187694835</v>
      </c>
      <c r="J257" s="101" t="s">
        <v>62</v>
      </c>
      <c r="K257" s="101">
        <v>1.0539719461674668</v>
      </c>
      <c r="L257" s="101">
        <v>0.5408515777441326</v>
      </c>
      <c r="M257" s="101">
        <v>0.2495139581677139</v>
      </c>
      <c r="N257" s="101">
        <v>0.0991993644228575</v>
      </c>
      <c r="O257" s="101">
        <v>0.04232953799850314</v>
      </c>
      <c r="P257" s="101">
        <v>0.015515323451250068</v>
      </c>
      <c r="Q257" s="101">
        <v>0.005152433602260418</v>
      </c>
      <c r="R257" s="101">
        <v>0.0015269399469766368</v>
      </c>
      <c r="S257" s="101">
        <v>0.0005553511786462788</v>
      </c>
      <c r="T257" s="101">
        <v>0.0002282842177582949</v>
      </c>
      <c r="U257" s="101">
        <v>0.00011268950285221576</v>
      </c>
      <c r="V257" s="101">
        <v>5.668041965065952E-05</v>
      </c>
      <c r="W257" s="101">
        <v>3.4630585657254205E-05</v>
      </c>
      <c r="X257" s="101">
        <v>67.5</v>
      </c>
    </row>
    <row r="258" spans="1:24" s="101" customFormat="1" ht="12.75" hidden="1">
      <c r="A258" s="101">
        <v>1951</v>
      </c>
      <c r="B258" s="101">
        <v>143.77999877929688</v>
      </c>
      <c r="C258" s="101">
        <v>140.67999267578125</v>
      </c>
      <c r="D258" s="101">
        <v>9.28758430480957</v>
      </c>
      <c r="E258" s="101">
        <v>10.024105072021484</v>
      </c>
      <c r="F258" s="101">
        <v>26.690938599068197</v>
      </c>
      <c r="G258" s="101" t="s">
        <v>57</v>
      </c>
      <c r="H258" s="101">
        <v>-7.820252261715652</v>
      </c>
      <c r="I258" s="101">
        <v>68.45974651758122</v>
      </c>
      <c r="J258" s="101" t="s">
        <v>60</v>
      </c>
      <c r="K258" s="101">
        <v>0.561339216710895</v>
      </c>
      <c r="L258" s="101">
        <v>-0.00294190398770696</v>
      </c>
      <c r="M258" s="101">
        <v>-0.13048044494079383</v>
      </c>
      <c r="N258" s="101">
        <v>-0.0010256210997776592</v>
      </c>
      <c r="O258" s="101">
        <v>0.022929558155956747</v>
      </c>
      <c r="P258" s="101">
        <v>-0.00033679096183141134</v>
      </c>
      <c r="Q258" s="101">
        <v>-0.0025782193413595384</v>
      </c>
      <c r="R258" s="101">
        <v>-8.245884370060259E-05</v>
      </c>
      <c r="S258" s="101">
        <v>0.0003316682514087494</v>
      </c>
      <c r="T258" s="101">
        <v>-2.3993468585679934E-05</v>
      </c>
      <c r="U258" s="101">
        <v>-4.846988314875607E-05</v>
      </c>
      <c r="V258" s="101">
        <v>-6.5009931912923454E-06</v>
      </c>
      <c r="W258" s="101">
        <v>2.1590585490454474E-05</v>
      </c>
      <c r="X258" s="101">
        <v>67.5</v>
      </c>
    </row>
    <row r="259" spans="1:24" s="101" customFormat="1" ht="12.75" hidden="1">
      <c r="A259" s="101">
        <v>1949</v>
      </c>
      <c r="B259" s="101">
        <v>96.91999816894531</v>
      </c>
      <c r="C259" s="101">
        <v>119.31999969482422</v>
      </c>
      <c r="D259" s="101">
        <v>8.898163795471191</v>
      </c>
      <c r="E259" s="101">
        <v>9.228729248046875</v>
      </c>
      <c r="F259" s="101">
        <v>20.324755023402705</v>
      </c>
      <c r="G259" s="101" t="s">
        <v>58</v>
      </c>
      <c r="H259" s="101">
        <v>24.885523258938612</v>
      </c>
      <c r="I259" s="101">
        <v>54.305521427883924</v>
      </c>
      <c r="J259" s="101" t="s">
        <v>61</v>
      </c>
      <c r="K259" s="101">
        <v>0.8920510899552988</v>
      </c>
      <c r="L259" s="101">
        <v>-0.5408435765997823</v>
      </c>
      <c r="M259" s="101">
        <v>0.21267832237577047</v>
      </c>
      <c r="N259" s="101">
        <v>-0.09919406233872356</v>
      </c>
      <c r="O259" s="101">
        <v>0.03558124716672139</v>
      </c>
      <c r="P259" s="101">
        <v>-0.015511667661632613</v>
      </c>
      <c r="Q259" s="101">
        <v>0.004460981624434454</v>
      </c>
      <c r="R259" s="101">
        <v>-0.0015247118222039776</v>
      </c>
      <c r="S259" s="101">
        <v>0.0004454336119235656</v>
      </c>
      <c r="T259" s="101">
        <v>-0.0002270198175110371</v>
      </c>
      <c r="U259" s="101">
        <v>0.0001017329567083621</v>
      </c>
      <c r="V259" s="101">
        <v>-5.6306367839718096E-05</v>
      </c>
      <c r="W259" s="101">
        <v>2.707626416520192E-05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14.273155287191052</v>
      </c>
      <c r="G260" s="102"/>
      <c r="H260" s="102"/>
      <c r="I260" s="115"/>
      <c r="J260" s="115" t="s">
        <v>159</v>
      </c>
      <c r="K260" s="102">
        <f>AVERAGE(K258,K253,K248,K243,K238,K233)</f>
        <v>0.2986517340090048</v>
      </c>
      <c r="L260" s="102">
        <f>AVERAGE(L258,L253,L248,L243,L238,L233)</f>
        <v>-0.0008474665799562002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28.348977692679263</v>
      </c>
      <c r="G261" s="102"/>
      <c r="H261" s="102"/>
      <c r="I261" s="115"/>
      <c r="J261" s="115" t="s">
        <v>160</v>
      </c>
      <c r="K261" s="102">
        <f>AVERAGE(K259,K254,K249,K244,K239,K234)</f>
        <v>0.923895763382001</v>
      </c>
      <c r="L261" s="102">
        <f>AVERAGE(L259,L254,L249,L244,L239,L234)</f>
        <v>-0.15590952468441888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0.18665733375562799</v>
      </c>
      <c r="L262" s="102">
        <f>ABS(L260/$H$33)</f>
        <v>0.002354073833211667</v>
      </c>
      <c r="M262" s="115" t="s">
        <v>111</v>
      </c>
      <c r="N262" s="102">
        <f>K262+L262+L263+K263</f>
        <v>0.8113956351654656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0.5249407746488641</v>
      </c>
      <c r="L263" s="102">
        <f>ABS(L261/$H$34)</f>
        <v>0.0974434529277618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2005-01-27T05:40:22Z</cp:lastPrinted>
  <dcterms:created xsi:type="dcterms:W3CDTF">2003-07-09T12:58:06Z</dcterms:created>
  <dcterms:modified xsi:type="dcterms:W3CDTF">2005-02-01T08:10:23Z</dcterms:modified>
  <cp:category/>
  <cp:version/>
  <cp:contentType/>
  <cp:contentStatus/>
</cp:coreProperties>
</file>