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<sst xmlns="http://schemas.openxmlformats.org/spreadsheetml/2006/main" count="711" uniqueCount="166">
  <si>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</si>
  <si>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</si>
  <si>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</si>
  <si>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</si>
  <si>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</si>
  <si>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</si>
  <si>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</si>
  <si>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</si>
  <si>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</si>
  <si>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</si>
  <si>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</si>
  <si>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</si>
  <si>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</si>
  <si>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</si>
  <si>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</si>
  <si>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</si>
  <si>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</si>
  <si>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</si>
  <si>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</si>
  <si>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</si>
  <si>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</si>
  <si>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</si>
  <si>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</si>
  <si>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</si>
  <si>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</si>
  <si>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</si>
  <si>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</si>
  <si>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</si>
  <si>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</si>
  <si>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</si>
  <si>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</si>
  <si>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</si>
  <si>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</si>
  <si>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</si>
  <si>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</si>
  <si>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</si>
  <si>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</si>
  <si>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</si>
  <si>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</si>
  <si>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</si>
  <si>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</si>
  <si>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</si>
  <si>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</si>
  <si>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</si>
  <si>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</si>
  <si>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</si>
  <si>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</si>
  <si>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</si>
  <si>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</si>
  <si>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</si>
  <si>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</si>
  <si>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</si>
  <si>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</si>
  <si>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</si>
  <si>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</si>
  <si>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</si>
  <si>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</si>
  <si>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</si>
  <si>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</si>
  <si>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</si>
  <si>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</si>
  <si>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</si>
  <si>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</si>
  <si>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</si>
  <si>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</si>
  <si>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</si>
  <si>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</si>
  <si>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</si>
  <si>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</si>
  <si>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</si>
  <si>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</si>
  <si>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</si>
  <si>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</si>
  <si>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</si>
  <si>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</si>
  <si>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</si>
  <si>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</si>
  <si>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</si>
  <si>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</si>
  <si>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</si>
  <si>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</si>
  <si>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</si>
  <si>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</si>
  <si>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</si>
  <si>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</si>
  <si>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</si>
  <si>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</si>
  <si>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</si>
  <si>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</si>
  <si>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</si>
  <si>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</si>
  <si>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</si>
  <si>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</si>
  <si>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</si>
  <si>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</si>
  <si>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</si>
  <si>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</si>
  <si>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</si>
  <si>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</si>
  <si>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</si>
  <si>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</si>
  <si>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</si>
  <si>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</si>
  <si>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</si>
  <si>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</si>
  <si>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</si>
  <si>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</si>
  <si>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</si>
  <si>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</si>
  <si>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</si>
  <si>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</si>
  <si>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</si>
  <si>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</si>
  <si>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</si>
  <si>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</si>
  <si>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</si>
  <si>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</si>
  <si>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</si>
  <si>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</si>
  <si>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</si>
  <si>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</si>
  <si>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</si>
  <si>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</si>
  <si>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</si>
  <si>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</si>
  <si>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</si>
  <si>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</si>
  <si>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</si>
  <si>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</si>
  <si>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</si>
  <si>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</si>
  <si>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</si>
  <si>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</si>
  <si>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</si>
  <si>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</si>
  <si>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</si>
  <si>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</si>
  <si>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</si>
  <si>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</si>
  <si>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</si>
  <si>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</si>
  <si>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</si>
  <si>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</si>
  <si>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</si>
  <si>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</si>
  <si>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</si>
  <si>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</si>
  <si>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</si>
  <si>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</si>
  <si>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</si>
  <si>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</si>
  <si>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</si>
  <si>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</si>
  <si>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</si>
  <si>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</si>
  <si>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</si>
  <si>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</si>
  <si>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</si>
  <si>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</si>
  <si>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</si>
  <si>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</si>
  <si>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</si>
  <si>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</si>
  <si>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</si>
  <si>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487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</si>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</sst>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5.720846026954767</v>
      </c>
      <c r="C41" s="2">
        <f aca="true" t="shared" si="0" ref="C41:C55">($B$41*H41+$B$42*J41+$B$43*L41+$B$44*N41+$B$45*P41+$B$46*R41+$B$47*T41+$B$48*V41)/100</f>
        <v>-2.390661825054797E-08</v>
      </c>
      <c r="D41" s="2">
        <f aca="true" t="shared" si="1" ref="D41:D55">($B$41*I41+$B$42*K41+$B$43*M41+$B$44*O41+$B$45*Q41+$B$46*S41+$B$47*U41+$B$48*W41)/100</f>
        <v>-2.769709210687864E-08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-1.6622871184971189</v>
      </c>
      <c r="C42" s="2">
        <f t="shared" si="0"/>
        <v>-4.021276024428126E-11</v>
      </c>
      <c r="D42" s="2">
        <f t="shared" si="1"/>
        <v>-1.498837399943848E-08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-2.9646999631586795</v>
      </c>
      <c r="C43" s="2">
        <f t="shared" si="0"/>
        <v>0.28624219023545294</v>
      </c>
      <c r="D43" s="2">
        <f t="shared" si="1"/>
        <v>-0.33518189872225207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5.8137459833590555</v>
      </c>
      <c r="C44" s="2">
        <f t="shared" si="0"/>
        <v>0.00014890862111201632</v>
      </c>
      <c r="D44" s="2">
        <f t="shared" si="1"/>
        <v>0.027284550224324612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5.720846026954767</v>
      </c>
      <c r="C45" s="2">
        <f t="shared" si="0"/>
        <v>-0.06866134221065869</v>
      </c>
      <c r="D45" s="2">
        <f t="shared" si="1"/>
        <v>-0.07857419303157451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-1.6622871184971189</v>
      </c>
      <c r="C46" s="2">
        <f t="shared" si="0"/>
        <v>-0.0002789875803684509</v>
      </c>
      <c r="D46" s="2">
        <f t="shared" si="1"/>
        <v>-0.026991754127669302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-2.9646999631586795</v>
      </c>
      <c r="C47" s="2">
        <f t="shared" si="0"/>
        <v>0.011350106710131275</v>
      </c>
      <c r="D47" s="2">
        <f t="shared" si="1"/>
        <v>-0.013584787016553046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5.8137459833590555</v>
      </c>
      <c r="C48" s="2">
        <f t="shared" si="0"/>
        <v>1.6973134690866867E-05</v>
      </c>
      <c r="D48" s="2">
        <f t="shared" si="1"/>
        <v>0.0007824688552140732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-0.0014599387457802204</v>
      </c>
      <c r="D49" s="2">
        <f t="shared" si="1"/>
        <v>-0.0015848222199274476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-2.2421904123410173E-05</v>
      </c>
      <c r="D50" s="2">
        <f t="shared" si="1"/>
        <v>-0.00041491055698004216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0.00013654033818205288</v>
      </c>
      <c r="D51" s="2">
        <f t="shared" si="1"/>
        <v>-0.00018788243989078257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1.2031639472928203E-06</v>
      </c>
      <c r="D52" s="2">
        <f t="shared" si="1"/>
        <v>1.1455622216963027E-05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-3.458042967286567E-05</v>
      </c>
      <c r="D53" s="2">
        <f t="shared" si="1"/>
        <v>-3.2027050231556555E-05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-1.766965606255925E-06</v>
      </c>
      <c r="D54" s="2">
        <f t="shared" si="1"/>
        <v>-1.5320465472312095E-05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8.119905794507147E-06</v>
      </c>
      <c r="D55" s="2">
        <f t="shared" si="1"/>
        <v>-1.1991146980090868E-05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2052</v>
      </c>
      <c r="B3" s="31">
        <v>131.35</v>
      </c>
      <c r="C3" s="31">
        <v>133.48333333333332</v>
      </c>
      <c r="D3" s="31">
        <v>8.716340185624018</v>
      </c>
      <c r="E3" s="31">
        <v>9.057977224326251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2049</v>
      </c>
      <c r="B4" s="36">
        <v>120.01666666666667</v>
      </c>
      <c r="C4" s="36">
        <v>110.61666666666667</v>
      </c>
      <c r="D4" s="36">
        <v>9.367630954492208</v>
      </c>
      <c r="E4" s="36">
        <v>10.116818354718319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2050</v>
      </c>
      <c r="B5" s="41">
        <v>118.92</v>
      </c>
      <c r="C5" s="41">
        <v>134.08666666666667</v>
      </c>
      <c r="D5" s="41">
        <v>9.107706937244012</v>
      </c>
      <c r="E5" s="41">
        <v>9.185355281282598</v>
      </c>
      <c r="F5" s="37" t="s">
        <v>71</v>
      </c>
      <c r="I5" s="42">
        <v>2659</v>
      </c>
    </row>
    <row r="6" spans="1:6" s="33" customFormat="1" ht="13.5" thickBot="1">
      <c r="A6" s="43">
        <v>2051</v>
      </c>
      <c r="B6" s="44">
        <v>140.48666666666668</v>
      </c>
      <c r="C6" s="44">
        <v>137.48666666666668</v>
      </c>
      <c r="D6" s="44">
        <v>9.12607497838155</v>
      </c>
      <c r="E6" s="44">
        <v>9.464574875604571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2670</v>
      </c>
      <c r="K15" s="42">
        <v>2644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5.720846026954767</v>
      </c>
      <c r="C19" s="62">
        <v>58.23751269362143</v>
      </c>
      <c r="D19" s="63">
        <v>22.924075323702787</v>
      </c>
      <c r="K19" s="64" t="s">
        <v>93</v>
      </c>
    </row>
    <row r="20" spans="1:11" ht="12.75">
      <c r="A20" s="61" t="s">
        <v>57</v>
      </c>
      <c r="B20" s="62">
        <v>-1.6622871184971189</v>
      </c>
      <c r="C20" s="62">
        <v>49.757712881502876</v>
      </c>
      <c r="D20" s="63">
        <v>19.04358491738677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-2.9646999631586795</v>
      </c>
      <c r="C21" s="62">
        <v>70.021966703508</v>
      </c>
      <c r="D21" s="63">
        <v>26.828980665856058</v>
      </c>
      <c r="F21" s="39" t="s">
        <v>96</v>
      </c>
    </row>
    <row r="22" spans="1:11" ht="16.5" thickBot="1">
      <c r="A22" s="67" t="s">
        <v>59</v>
      </c>
      <c r="B22" s="68">
        <v>5.8137459833590555</v>
      </c>
      <c r="C22" s="68">
        <v>69.66374598335905</v>
      </c>
      <c r="D22" s="69">
        <v>25.503128333862797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15.993870483827946</v>
      </c>
      <c r="I23" s="42">
        <v>3568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0.28624219023545294</v>
      </c>
      <c r="C27" s="78">
        <v>0.00014890862111201632</v>
      </c>
      <c r="D27" s="78">
        <v>-0.06866134221065869</v>
      </c>
      <c r="E27" s="78">
        <v>-0.0002789875803684509</v>
      </c>
      <c r="F27" s="78">
        <v>0.011350106710131275</v>
      </c>
      <c r="G27" s="78">
        <v>1.6973134690866867E-05</v>
      </c>
      <c r="H27" s="78">
        <v>-0.0014599387457802204</v>
      </c>
      <c r="I27" s="79">
        <v>-2.2421904123410173E-05</v>
      </c>
    </row>
    <row r="28" spans="1:9" ht="13.5" thickBot="1">
      <c r="A28" s="80" t="s">
        <v>61</v>
      </c>
      <c r="B28" s="81">
        <v>-0.33518189872225207</v>
      </c>
      <c r="C28" s="81">
        <v>0.027284550224324612</v>
      </c>
      <c r="D28" s="81">
        <v>-0.07857419303157451</v>
      </c>
      <c r="E28" s="81">
        <v>-0.026991754127669302</v>
      </c>
      <c r="F28" s="81">
        <v>-0.013584787016553046</v>
      </c>
      <c r="G28" s="81">
        <v>0.0007824688552140732</v>
      </c>
      <c r="H28" s="81">
        <v>-0.0015848222199274476</v>
      </c>
      <c r="I28" s="82">
        <v>-0.00041491055698004216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2052</v>
      </c>
      <c r="B39" s="89">
        <v>131.35</v>
      </c>
      <c r="C39" s="89">
        <v>133.48333333333332</v>
      </c>
      <c r="D39" s="89">
        <v>8.716340185624018</v>
      </c>
      <c r="E39" s="89">
        <v>9.057977224326251</v>
      </c>
      <c r="F39" s="90">
        <f>I39*D39/(23678+B39)*1000</f>
        <v>25.503128333862797</v>
      </c>
      <c r="G39" s="91" t="s">
        <v>59</v>
      </c>
      <c r="H39" s="92">
        <f>I39-B39+X39</f>
        <v>5.8137459833590555</v>
      </c>
      <c r="I39" s="92">
        <f>(B39+C42-2*X39)*(23678+B39)*E42/((23678+C42)*D39+E42*(23678+B39))</f>
        <v>69.66374598335905</v>
      </c>
      <c r="J39" s="39" t="s">
        <v>73</v>
      </c>
      <c r="K39" s="39">
        <f>(K40*K40+L40*L40+M40*M40+N40*N40+O40*O40+P40*P40+Q40*Q40+R40*R40+S40*S40+T40*T40+U40*U40+V40*V40+W40*W40)</f>
        <v>0.20696173829344214</v>
      </c>
      <c r="M39" s="39" t="s">
        <v>68</v>
      </c>
      <c r="N39" s="39">
        <f>(K44*K44+L44*L44+M44*M44+N44*N44+O44*O44+P44*P44+Q44*Q44+R44*R44+S44*S44+T44*T44+U44*U44+V44*V44+W44*W44)</f>
        <v>0.10819483516653332</v>
      </c>
      <c r="X39" s="28">
        <f>(1-$H$2)*1000</f>
        <v>67.5</v>
      </c>
    </row>
    <row r="40" spans="1:24" ht="12.75">
      <c r="A40" s="86">
        <v>2049</v>
      </c>
      <c r="B40" s="89">
        <v>120.01666666666667</v>
      </c>
      <c r="C40" s="89">
        <v>110.61666666666667</v>
      </c>
      <c r="D40" s="89">
        <v>9.367630954492208</v>
      </c>
      <c r="E40" s="89">
        <v>10.116818354718319</v>
      </c>
      <c r="F40" s="90">
        <f>I40*D40/(23678+B40)*1000</f>
        <v>22.924075323702787</v>
      </c>
      <c r="G40" s="91" t="s">
        <v>56</v>
      </c>
      <c r="H40" s="92">
        <f>I40-B40+X40</f>
        <v>5.720846026954767</v>
      </c>
      <c r="I40" s="92">
        <f>(B40+C39-2*X40)*(23678+B40)*E39/((23678+C39)*D40+E39*(23678+B40))</f>
        <v>58.23751269362143</v>
      </c>
      <c r="J40" s="39" t="s">
        <v>62</v>
      </c>
      <c r="K40" s="73">
        <f aca="true" t="shared" si="0" ref="K40:W40">SQRT(K41*K41+K42*K42)</f>
        <v>0.44077374774576045</v>
      </c>
      <c r="L40" s="73">
        <f t="shared" si="0"/>
        <v>0.027284956564398884</v>
      </c>
      <c r="M40" s="73">
        <f t="shared" si="0"/>
        <v>0.10434693922071846</v>
      </c>
      <c r="N40" s="73">
        <f t="shared" si="0"/>
        <v>0.02699319590116281</v>
      </c>
      <c r="O40" s="73">
        <f t="shared" si="0"/>
        <v>0.017702298173301545</v>
      </c>
      <c r="P40" s="73">
        <f t="shared" si="0"/>
        <v>0.0007826529222338958</v>
      </c>
      <c r="Q40" s="73">
        <f t="shared" si="0"/>
        <v>0.002154781336982035</v>
      </c>
      <c r="R40" s="73">
        <f t="shared" si="0"/>
        <v>0.00041551595887283105</v>
      </c>
      <c r="S40" s="73">
        <f t="shared" si="0"/>
        <v>0.00023225648574406462</v>
      </c>
      <c r="T40" s="73">
        <f t="shared" si="0"/>
        <v>1.1518632030837782E-05</v>
      </c>
      <c r="U40" s="73">
        <f t="shared" si="0"/>
        <v>4.713319491499229E-05</v>
      </c>
      <c r="V40" s="73">
        <f t="shared" si="0"/>
        <v>1.542202417784379E-05</v>
      </c>
      <c r="W40" s="73">
        <f t="shared" si="0"/>
        <v>1.4481729040753838E-05</v>
      </c>
      <c r="X40" s="28">
        <f>(1-$H$2)*1000</f>
        <v>67.5</v>
      </c>
    </row>
    <row r="41" spans="1:24" ht="12.75">
      <c r="A41" s="86">
        <v>2050</v>
      </c>
      <c r="B41" s="89">
        <v>118.92</v>
      </c>
      <c r="C41" s="89">
        <v>134.08666666666667</v>
      </c>
      <c r="D41" s="89">
        <v>9.107706937244012</v>
      </c>
      <c r="E41" s="89">
        <v>9.185355281282598</v>
      </c>
      <c r="F41" s="90">
        <f>I41*D41/(23678+B41)*1000</f>
        <v>19.04358491738677</v>
      </c>
      <c r="G41" s="91" t="s">
        <v>57</v>
      </c>
      <c r="H41" s="92">
        <f>I41-B41+X41</f>
        <v>-1.6622871184971189</v>
      </c>
      <c r="I41" s="92">
        <f>(B41+C40-2*X41)*(23678+B41)*E40/((23678+C40)*D41+E40*(23678+B41))</f>
        <v>49.757712881502876</v>
      </c>
      <c r="J41" s="39" t="s">
        <v>60</v>
      </c>
      <c r="K41" s="73">
        <f>'calcul config'!C43</f>
        <v>0.28624219023545294</v>
      </c>
      <c r="L41" s="73">
        <f>'calcul config'!C44</f>
        <v>0.00014890862111201632</v>
      </c>
      <c r="M41" s="73">
        <f>'calcul config'!C45</f>
        <v>-0.06866134221065869</v>
      </c>
      <c r="N41" s="73">
        <f>'calcul config'!C46</f>
        <v>-0.0002789875803684509</v>
      </c>
      <c r="O41" s="73">
        <f>'calcul config'!C47</f>
        <v>0.011350106710131275</v>
      </c>
      <c r="P41" s="73">
        <f>'calcul config'!C48</f>
        <v>1.6973134690866867E-05</v>
      </c>
      <c r="Q41" s="73">
        <f>'calcul config'!C49</f>
        <v>-0.0014599387457802204</v>
      </c>
      <c r="R41" s="73">
        <f>'calcul config'!C50</f>
        <v>-2.2421904123410173E-05</v>
      </c>
      <c r="S41" s="73">
        <f>'calcul config'!C51</f>
        <v>0.00013654033818205288</v>
      </c>
      <c r="T41" s="73">
        <f>'calcul config'!C52</f>
        <v>1.2031639472928203E-06</v>
      </c>
      <c r="U41" s="73">
        <f>'calcul config'!C53</f>
        <v>-3.458042967286567E-05</v>
      </c>
      <c r="V41" s="73">
        <f>'calcul config'!C54</f>
        <v>-1.766965606255925E-06</v>
      </c>
      <c r="W41" s="73">
        <f>'calcul config'!C55</f>
        <v>8.119905794507147E-06</v>
      </c>
      <c r="X41" s="28">
        <f>(1-$H$2)*1000</f>
        <v>67.5</v>
      </c>
    </row>
    <row r="42" spans="1:24" ht="12.75">
      <c r="A42" s="86">
        <v>2051</v>
      </c>
      <c r="B42" s="89">
        <v>140.48666666666668</v>
      </c>
      <c r="C42" s="89">
        <v>137.48666666666668</v>
      </c>
      <c r="D42" s="89">
        <v>9.12607497838155</v>
      </c>
      <c r="E42" s="89">
        <v>9.464574875604571</v>
      </c>
      <c r="F42" s="90">
        <f>I42*D42/(23678+B42)*1000</f>
        <v>26.828980665856058</v>
      </c>
      <c r="G42" s="91" t="s">
        <v>58</v>
      </c>
      <c r="H42" s="92">
        <f>I42-B42+X42</f>
        <v>-2.9646999631586795</v>
      </c>
      <c r="I42" s="92">
        <f>(B42+C41-2*X42)*(23678+B42)*E41/((23678+C41)*D42+E41*(23678+B42))</f>
        <v>70.021966703508</v>
      </c>
      <c r="J42" s="39" t="s">
        <v>61</v>
      </c>
      <c r="K42" s="73">
        <f>'calcul config'!D43</f>
        <v>-0.33518189872225207</v>
      </c>
      <c r="L42" s="73">
        <f>'calcul config'!D44</f>
        <v>0.027284550224324612</v>
      </c>
      <c r="M42" s="73">
        <f>'calcul config'!D45</f>
        <v>-0.07857419303157451</v>
      </c>
      <c r="N42" s="73">
        <f>'calcul config'!D46</f>
        <v>-0.026991754127669302</v>
      </c>
      <c r="O42" s="73">
        <f>'calcul config'!D47</f>
        <v>-0.013584787016553046</v>
      </c>
      <c r="P42" s="73">
        <f>'calcul config'!D48</f>
        <v>0.0007824688552140732</v>
      </c>
      <c r="Q42" s="73">
        <f>'calcul config'!D49</f>
        <v>-0.0015848222199274476</v>
      </c>
      <c r="R42" s="73">
        <f>'calcul config'!D50</f>
        <v>-0.00041491055698004216</v>
      </c>
      <c r="S42" s="73">
        <f>'calcul config'!D51</f>
        <v>-0.00018788243989078257</v>
      </c>
      <c r="T42" s="73">
        <f>'calcul config'!D52</f>
        <v>1.1455622216963027E-05</v>
      </c>
      <c r="U42" s="73">
        <f>'calcul config'!D53</f>
        <v>-3.2027050231556555E-05</v>
      </c>
      <c r="V42" s="73">
        <f>'calcul config'!D54</f>
        <v>-1.5320465472312095E-05</v>
      </c>
      <c r="W42" s="73">
        <f>'calcul config'!D55</f>
        <v>-1.1991146980090868E-05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0.2938491651638403</v>
      </c>
      <c r="L44" s="73">
        <f>L40/(L43*1.5)</f>
        <v>0.025985672918475134</v>
      </c>
      <c r="M44" s="73">
        <f aca="true" t="shared" si="1" ref="M44:W44">M40/(M43*1.5)</f>
        <v>0.11594104357857607</v>
      </c>
      <c r="N44" s="73">
        <f t="shared" si="1"/>
        <v>0.03599092786821708</v>
      </c>
      <c r="O44" s="73">
        <f t="shared" si="1"/>
        <v>0.0786768807702291</v>
      </c>
      <c r="P44" s="73">
        <f t="shared" si="1"/>
        <v>0.0052176861482259715</v>
      </c>
      <c r="Q44" s="73">
        <f t="shared" si="1"/>
        <v>0.014365208913213563</v>
      </c>
      <c r="R44" s="73">
        <f t="shared" si="1"/>
        <v>0.0009233687974951802</v>
      </c>
      <c r="S44" s="73">
        <f t="shared" si="1"/>
        <v>0.0030967531432541944</v>
      </c>
      <c r="T44" s="73">
        <f t="shared" si="1"/>
        <v>0.0001535817604111704</v>
      </c>
      <c r="U44" s="73">
        <f t="shared" si="1"/>
        <v>0.0006284425988665638</v>
      </c>
      <c r="V44" s="73">
        <f t="shared" si="1"/>
        <v>0.0002056269890379172</v>
      </c>
      <c r="W44" s="73">
        <f t="shared" si="1"/>
        <v>0.00019308972054338447</v>
      </c>
      <c r="X44" s="73"/>
      <c r="Y44" s="73"/>
    </row>
    <row r="45" s="101" customFormat="1" ht="12.75"/>
    <row r="46" spans="1:24" s="101" customFormat="1" ht="12.75">
      <c r="A46" s="101">
        <v>2052</v>
      </c>
      <c r="B46" s="101">
        <v>133.92</v>
      </c>
      <c r="C46" s="101">
        <v>139.32</v>
      </c>
      <c r="D46" s="101">
        <v>8.662132869460004</v>
      </c>
      <c r="E46" s="101">
        <v>9.040619425130739</v>
      </c>
      <c r="F46" s="101">
        <v>27.858505712925837</v>
      </c>
      <c r="G46" s="101" t="s">
        <v>59</v>
      </c>
      <c r="H46" s="101">
        <v>10.1621212111108</v>
      </c>
      <c r="I46" s="101">
        <v>76.58212121111079</v>
      </c>
      <c r="J46" s="101" t="s">
        <v>73</v>
      </c>
      <c r="K46" s="101">
        <v>0.722103948055626</v>
      </c>
      <c r="M46" s="101" t="s">
        <v>68</v>
      </c>
      <c r="N46" s="101">
        <v>0.4438237699136981</v>
      </c>
      <c r="X46" s="101">
        <v>67.5</v>
      </c>
    </row>
    <row r="47" spans="1:24" s="101" customFormat="1" ht="12.75">
      <c r="A47" s="101">
        <v>2049</v>
      </c>
      <c r="B47" s="101">
        <v>125.63999938964844</v>
      </c>
      <c r="C47" s="101">
        <v>111.33999633789062</v>
      </c>
      <c r="D47" s="101">
        <v>9.08562183380127</v>
      </c>
      <c r="E47" s="101">
        <v>9.888020515441895</v>
      </c>
      <c r="F47" s="101">
        <v>24.733542778923884</v>
      </c>
      <c r="G47" s="101" t="s">
        <v>56</v>
      </c>
      <c r="H47" s="101">
        <v>6.660006486524509</v>
      </c>
      <c r="I47" s="101">
        <v>64.80000587617295</v>
      </c>
      <c r="J47" s="101" t="s">
        <v>62</v>
      </c>
      <c r="K47" s="101">
        <v>0.7274055620201354</v>
      </c>
      <c r="L47" s="101">
        <v>0.4007899156012379</v>
      </c>
      <c r="M47" s="101">
        <v>0.17220317707127247</v>
      </c>
      <c r="N47" s="101">
        <v>0.04122783417653112</v>
      </c>
      <c r="O47" s="101">
        <v>0.02921391476654499</v>
      </c>
      <c r="P47" s="101">
        <v>0.011497288888154558</v>
      </c>
      <c r="Q47" s="101">
        <v>0.00355605625484677</v>
      </c>
      <c r="R47" s="101">
        <v>0.0006346190528574878</v>
      </c>
      <c r="S47" s="101">
        <v>0.00038328113692166706</v>
      </c>
      <c r="T47" s="101">
        <v>0.0001691712873546897</v>
      </c>
      <c r="U47" s="101">
        <v>7.779261588725866E-05</v>
      </c>
      <c r="V47" s="101">
        <v>2.3547346084880263E-05</v>
      </c>
      <c r="W47" s="101">
        <v>2.3897797846477445E-05</v>
      </c>
      <c r="X47" s="101">
        <v>67.5</v>
      </c>
    </row>
    <row r="48" spans="1:24" s="101" customFormat="1" ht="12.75">
      <c r="A48" s="101">
        <v>2050</v>
      </c>
      <c r="B48" s="101">
        <v>103</v>
      </c>
      <c r="C48" s="101">
        <v>121.19999694824219</v>
      </c>
      <c r="D48" s="101">
        <v>9.308450698852539</v>
      </c>
      <c r="E48" s="101">
        <v>9.268388748168945</v>
      </c>
      <c r="F48" s="101">
        <v>15.993870483827946</v>
      </c>
      <c r="G48" s="101" t="s">
        <v>57</v>
      </c>
      <c r="H48" s="101">
        <v>5.36074538943398</v>
      </c>
      <c r="I48" s="101">
        <v>40.86074538943398</v>
      </c>
      <c r="J48" s="101" t="s">
        <v>60</v>
      </c>
      <c r="K48" s="101">
        <v>0.1819323804812818</v>
      </c>
      <c r="L48" s="101">
        <v>0.0021813908439514995</v>
      </c>
      <c r="M48" s="101">
        <v>-0.04496203156802494</v>
      </c>
      <c r="N48" s="101">
        <v>-0.00042630302345694955</v>
      </c>
      <c r="O48" s="101">
        <v>0.007001110810649002</v>
      </c>
      <c r="P48" s="101">
        <v>0.0002495335939593341</v>
      </c>
      <c r="Q48" s="101">
        <v>-0.001018214013114707</v>
      </c>
      <c r="R48" s="101">
        <v>-3.4254171244837816E-05</v>
      </c>
      <c r="S48" s="101">
        <v>6.653317527574663E-05</v>
      </c>
      <c r="T48" s="101">
        <v>1.7763850331284575E-05</v>
      </c>
      <c r="U48" s="101">
        <v>-2.8120460161497497E-05</v>
      </c>
      <c r="V48" s="101">
        <v>-2.7013494096378593E-06</v>
      </c>
      <c r="W48" s="101">
        <v>3.3674739365922423E-06</v>
      </c>
      <c r="X48" s="101">
        <v>67.5</v>
      </c>
    </row>
    <row r="49" spans="1:24" s="101" customFormat="1" ht="12.75">
      <c r="A49" s="101">
        <v>2051</v>
      </c>
      <c r="B49" s="101">
        <v>148.89999389648438</v>
      </c>
      <c r="C49" s="101">
        <v>151.3000030517578</v>
      </c>
      <c r="D49" s="101">
        <v>8.689332962036133</v>
      </c>
      <c r="E49" s="101">
        <v>9.015043258666992</v>
      </c>
      <c r="F49" s="101">
        <v>25.4431919439793</v>
      </c>
      <c r="G49" s="101" t="s">
        <v>58</v>
      </c>
      <c r="H49" s="101">
        <v>-11.632568407859551</v>
      </c>
      <c r="I49" s="101">
        <v>69.76742548862482</v>
      </c>
      <c r="J49" s="101" t="s">
        <v>61</v>
      </c>
      <c r="K49" s="101">
        <v>-0.7042864904215068</v>
      </c>
      <c r="L49" s="101">
        <v>0.4007839791978134</v>
      </c>
      <c r="M49" s="101">
        <v>-0.16622981053564356</v>
      </c>
      <c r="N49" s="101">
        <v>-0.041225630093665505</v>
      </c>
      <c r="O49" s="101">
        <v>-0.02836260325506051</v>
      </c>
      <c r="P49" s="101">
        <v>0.011494580669305341</v>
      </c>
      <c r="Q49" s="101">
        <v>-0.0034071654364194997</v>
      </c>
      <c r="R49" s="101">
        <v>-0.0006336939276985888</v>
      </c>
      <c r="S49" s="101">
        <v>-0.0003774622716347853</v>
      </c>
      <c r="T49" s="101">
        <v>0.00016823605465729016</v>
      </c>
      <c r="U49" s="101">
        <v>-7.253227424318226E-05</v>
      </c>
      <c r="V49" s="101">
        <v>-2.339188361394129E-05</v>
      </c>
      <c r="W49" s="101">
        <v>-2.3659350396777042E-05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2052</v>
      </c>
      <c r="B56" s="101">
        <v>121.78</v>
      </c>
      <c r="C56" s="101">
        <v>136.48</v>
      </c>
      <c r="D56" s="101">
        <v>8.98887420888195</v>
      </c>
      <c r="E56" s="101">
        <v>9.265077485115334</v>
      </c>
      <c r="F56" s="101">
        <v>21.059896376598214</v>
      </c>
      <c r="G56" s="101" t="s">
        <v>59</v>
      </c>
      <c r="H56" s="101">
        <v>1.4801418084787201</v>
      </c>
      <c r="I56" s="101">
        <v>55.76014180847873</v>
      </c>
      <c r="J56" s="101" t="s">
        <v>73</v>
      </c>
      <c r="K56" s="101">
        <v>0.8198801933167388</v>
      </c>
      <c r="M56" s="101" t="s">
        <v>68</v>
      </c>
      <c r="N56" s="101">
        <v>0.4447546746929383</v>
      </c>
      <c r="X56" s="101">
        <v>67.5</v>
      </c>
    </row>
    <row r="57" spans="1:24" s="101" customFormat="1" ht="12.75" hidden="1">
      <c r="A57" s="101">
        <v>2051</v>
      </c>
      <c r="B57" s="101">
        <v>157.47999572753906</v>
      </c>
      <c r="C57" s="101">
        <v>141.0800018310547</v>
      </c>
      <c r="D57" s="101">
        <v>8.933204650878906</v>
      </c>
      <c r="E57" s="101">
        <v>9.491656303405762</v>
      </c>
      <c r="F57" s="101">
        <v>30.3443439617519</v>
      </c>
      <c r="G57" s="101" t="s">
        <v>56</v>
      </c>
      <c r="H57" s="101">
        <v>-9.015545482614584</v>
      </c>
      <c r="I57" s="101">
        <v>80.96445024492448</v>
      </c>
      <c r="J57" s="101" t="s">
        <v>62</v>
      </c>
      <c r="K57" s="101">
        <v>0.8570076932842764</v>
      </c>
      <c r="L57" s="101">
        <v>0.1994830180773193</v>
      </c>
      <c r="M57" s="101">
        <v>0.20288478072300284</v>
      </c>
      <c r="N57" s="101">
        <v>0.05680074577811124</v>
      </c>
      <c r="O57" s="101">
        <v>0.03441928797916066</v>
      </c>
      <c r="P57" s="101">
        <v>0.005722599771276819</v>
      </c>
      <c r="Q57" s="101">
        <v>0.0041895555116412825</v>
      </c>
      <c r="R57" s="101">
        <v>0.0008742599959387006</v>
      </c>
      <c r="S57" s="101">
        <v>0.00045158416084768233</v>
      </c>
      <c r="T57" s="101">
        <v>8.419801624209631E-05</v>
      </c>
      <c r="U57" s="101">
        <v>9.162401339920497E-05</v>
      </c>
      <c r="V57" s="101">
        <v>3.244143059714213E-05</v>
      </c>
      <c r="W57" s="101">
        <v>2.816147765253085E-05</v>
      </c>
      <c r="X57" s="101">
        <v>67.5</v>
      </c>
    </row>
    <row r="58" spans="1:24" s="101" customFormat="1" ht="12.75" hidden="1">
      <c r="A58" s="101">
        <v>2050</v>
      </c>
      <c r="B58" s="101">
        <v>122.19999694824219</v>
      </c>
      <c r="C58" s="101">
        <v>147.5</v>
      </c>
      <c r="D58" s="101">
        <v>9.065338134765625</v>
      </c>
      <c r="E58" s="101">
        <v>9.175949096679688</v>
      </c>
      <c r="F58" s="101">
        <v>24.982071559822348</v>
      </c>
      <c r="G58" s="101" t="s">
        <v>57</v>
      </c>
      <c r="H58" s="101">
        <v>10.888102538266025</v>
      </c>
      <c r="I58" s="101">
        <v>65.58809948650821</v>
      </c>
      <c r="J58" s="101" t="s">
        <v>60</v>
      </c>
      <c r="K58" s="101">
        <v>-0.3588248750149729</v>
      </c>
      <c r="L58" s="101">
        <v>0.0010856475929904368</v>
      </c>
      <c r="M58" s="101">
        <v>0.08703568603417063</v>
      </c>
      <c r="N58" s="101">
        <v>-0.0005877599793363904</v>
      </c>
      <c r="O58" s="101">
        <v>-0.014073119852450727</v>
      </c>
      <c r="P58" s="101">
        <v>0.00012421607741857957</v>
      </c>
      <c r="Q58" s="101">
        <v>0.0018959873437325043</v>
      </c>
      <c r="R58" s="101">
        <v>-4.725076934679493E-05</v>
      </c>
      <c r="S58" s="101">
        <v>-0.00015637050720512056</v>
      </c>
      <c r="T58" s="101">
        <v>8.848395490065241E-06</v>
      </c>
      <c r="U58" s="101">
        <v>4.7804126027180064E-05</v>
      </c>
      <c r="V58" s="101">
        <v>-3.7301395785012795E-06</v>
      </c>
      <c r="W58" s="101">
        <v>-8.862514078298435E-06</v>
      </c>
      <c r="X58" s="101">
        <v>67.5</v>
      </c>
    </row>
    <row r="59" spans="1:24" s="101" customFormat="1" ht="12.75" hidden="1">
      <c r="A59" s="101">
        <v>2049</v>
      </c>
      <c r="B59" s="101">
        <v>121.72000122070312</v>
      </c>
      <c r="C59" s="101">
        <v>118.41999816894531</v>
      </c>
      <c r="D59" s="101">
        <v>9.644560813903809</v>
      </c>
      <c r="E59" s="101">
        <v>10.136561393737793</v>
      </c>
      <c r="F59" s="101">
        <v>26.5036966168295</v>
      </c>
      <c r="G59" s="101" t="s">
        <v>58</v>
      </c>
      <c r="H59" s="101">
        <v>11.18272376066622</v>
      </c>
      <c r="I59" s="101">
        <v>65.40272498136935</v>
      </c>
      <c r="J59" s="101" t="s">
        <v>61</v>
      </c>
      <c r="K59" s="101">
        <v>0.7782717362328697</v>
      </c>
      <c r="L59" s="101">
        <v>0.1994800638423297</v>
      </c>
      <c r="M59" s="101">
        <v>0.18326762836240942</v>
      </c>
      <c r="N59" s="101">
        <v>-0.05679770469971751</v>
      </c>
      <c r="O59" s="101">
        <v>0.03141074151641363</v>
      </c>
      <c r="P59" s="101">
        <v>0.0057212514809548655</v>
      </c>
      <c r="Q59" s="101">
        <v>0.0037359881393722342</v>
      </c>
      <c r="R59" s="101">
        <v>-0.0008729821907088785</v>
      </c>
      <c r="S59" s="101">
        <v>0.00042364669101141195</v>
      </c>
      <c r="T59" s="101">
        <v>8.373178510192953E-05</v>
      </c>
      <c r="U59" s="101">
        <v>7.816473224002738E-05</v>
      </c>
      <c r="V59" s="101">
        <v>-3.222626999691537E-05</v>
      </c>
      <c r="W59" s="101">
        <v>2.6730594228074254E-05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2052</v>
      </c>
      <c r="B61" s="101">
        <v>126.68</v>
      </c>
      <c r="C61" s="101">
        <v>126.68</v>
      </c>
      <c r="D61" s="101">
        <v>8.78558124146118</v>
      </c>
      <c r="E61" s="101">
        <v>9.16450967641782</v>
      </c>
      <c r="F61" s="101">
        <v>19.271726196890835</v>
      </c>
      <c r="G61" s="101" t="s">
        <v>59</v>
      </c>
      <c r="H61" s="101">
        <v>-6.9629340420162436</v>
      </c>
      <c r="I61" s="101">
        <v>52.21706595798376</v>
      </c>
      <c r="J61" s="101" t="s">
        <v>73</v>
      </c>
      <c r="K61" s="101">
        <v>0.9617499973125371</v>
      </c>
      <c r="M61" s="101" t="s">
        <v>68</v>
      </c>
      <c r="N61" s="101">
        <v>0.5097149971452859</v>
      </c>
      <c r="X61" s="101">
        <v>67.5</v>
      </c>
    </row>
    <row r="62" spans="1:24" s="101" customFormat="1" ht="12.75" hidden="1">
      <c r="A62" s="101">
        <v>2051</v>
      </c>
      <c r="B62" s="101">
        <v>145.8800048828125</v>
      </c>
      <c r="C62" s="101">
        <v>131.8800048828125</v>
      </c>
      <c r="D62" s="101">
        <v>9.160663604736328</v>
      </c>
      <c r="E62" s="101">
        <v>9.527565956115723</v>
      </c>
      <c r="F62" s="101">
        <v>26.463225021489084</v>
      </c>
      <c r="G62" s="101" t="s">
        <v>56</v>
      </c>
      <c r="H62" s="101">
        <v>-9.557840391562763</v>
      </c>
      <c r="I62" s="101">
        <v>68.82216449124974</v>
      </c>
      <c r="J62" s="101" t="s">
        <v>62</v>
      </c>
      <c r="K62" s="101">
        <v>0.9387329617173729</v>
      </c>
      <c r="L62" s="101">
        <v>0.17216958787991185</v>
      </c>
      <c r="M62" s="101">
        <v>0.22223200420158046</v>
      </c>
      <c r="N62" s="101">
        <v>0.005820601348036709</v>
      </c>
      <c r="O62" s="101">
        <v>0.037701353811233435</v>
      </c>
      <c r="P62" s="101">
        <v>0.004938890733605749</v>
      </c>
      <c r="Q62" s="101">
        <v>0.004589125217993644</v>
      </c>
      <c r="R62" s="101">
        <v>8.963160949423835E-05</v>
      </c>
      <c r="S62" s="101">
        <v>0.0004946420180028627</v>
      </c>
      <c r="T62" s="101">
        <v>7.267334293382833E-05</v>
      </c>
      <c r="U62" s="101">
        <v>0.00010037979710194627</v>
      </c>
      <c r="V62" s="101">
        <v>3.3255367691416976E-06</v>
      </c>
      <c r="W62" s="101">
        <v>3.084396451666352E-05</v>
      </c>
      <c r="X62" s="101">
        <v>67.5</v>
      </c>
    </row>
    <row r="63" spans="1:24" s="101" customFormat="1" ht="12.75" hidden="1">
      <c r="A63" s="101">
        <v>2050</v>
      </c>
      <c r="B63" s="101">
        <v>131.60000610351562</v>
      </c>
      <c r="C63" s="101">
        <v>138</v>
      </c>
      <c r="D63" s="101">
        <v>9.042957305908203</v>
      </c>
      <c r="E63" s="101">
        <v>9.10846996307373</v>
      </c>
      <c r="F63" s="101">
        <v>25.03509720266766</v>
      </c>
      <c r="G63" s="101" t="s">
        <v>57</v>
      </c>
      <c r="H63" s="101">
        <v>1.8160023818935542</v>
      </c>
      <c r="I63" s="101">
        <v>65.91600848540918</v>
      </c>
      <c r="J63" s="101" t="s">
        <v>60</v>
      </c>
      <c r="K63" s="101">
        <v>-0.3342461606783755</v>
      </c>
      <c r="L63" s="101">
        <v>-0.0009371899407273726</v>
      </c>
      <c r="M63" s="101">
        <v>0.08148334438312022</v>
      </c>
      <c r="N63" s="101">
        <v>5.9965207191867795E-05</v>
      </c>
      <c r="O63" s="101">
        <v>-0.013043094395044705</v>
      </c>
      <c r="P63" s="101">
        <v>-0.00010718346524779346</v>
      </c>
      <c r="Q63" s="101">
        <v>0.0017940855296967948</v>
      </c>
      <c r="R63" s="101">
        <v>4.808630698736376E-06</v>
      </c>
      <c r="S63" s="101">
        <v>-0.00013939798356001767</v>
      </c>
      <c r="T63" s="101">
        <v>-7.626628868852778E-06</v>
      </c>
      <c r="U63" s="101">
        <v>4.644327587582163E-05</v>
      </c>
      <c r="V63" s="101">
        <v>3.7723586987874327E-07</v>
      </c>
      <c r="W63" s="101">
        <v>-7.703858866139723E-06</v>
      </c>
      <c r="X63" s="101">
        <v>67.5</v>
      </c>
    </row>
    <row r="64" spans="1:24" s="101" customFormat="1" ht="12.75" hidden="1">
      <c r="A64" s="101">
        <v>2049</v>
      </c>
      <c r="B64" s="101">
        <v>108.63999938964844</v>
      </c>
      <c r="C64" s="101">
        <v>105.44000244140625</v>
      </c>
      <c r="D64" s="101">
        <v>9.587538719177246</v>
      </c>
      <c r="E64" s="101">
        <v>10.207527160644531</v>
      </c>
      <c r="F64" s="101">
        <v>21.908648052749662</v>
      </c>
      <c r="G64" s="101" t="s">
        <v>58</v>
      </c>
      <c r="H64" s="101">
        <v>13.21525688292349</v>
      </c>
      <c r="I64" s="101">
        <v>54.35525627257193</v>
      </c>
      <c r="J64" s="101" t="s">
        <v>61</v>
      </c>
      <c r="K64" s="101">
        <v>0.8772109652110125</v>
      </c>
      <c r="L64" s="101">
        <v>-0.1721670371056948</v>
      </c>
      <c r="M64" s="101">
        <v>0.20675475394677897</v>
      </c>
      <c r="N64" s="101">
        <v>0.005820292451990122</v>
      </c>
      <c r="O64" s="101">
        <v>0.035373291729803136</v>
      </c>
      <c r="P64" s="101">
        <v>-0.004937727552556359</v>
      </c>
      <c r="Q64" s="101">
        <v>0.004223899546456779</v>
      </c>
      <c r="R64" s="101">
        <v>8.950252784883122E-05</v>
      </c>
      <c r="S64" s="101">
        <v>0.0004745934345872742</v>
      </c>
      <c r="T64" s="101">
        <v>-7.227205065081936E-05</v>
      </c>
      <c r="U64" s="101">
        <v>8.898947011950472E-05</v>
      </c>
      <c r="V64" s="101">
        <v>3.304071412876881E-06</v>
      </c>
      <c r="W64" s="101">
        <v>2.9866380860020494E-05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2052</v>
      </c>
      <c r="B66" s="101">
        <v>130.68</v>
      </c>
      <c r="C66" s="101">
        <v>120.98</v>
      </c>
      <c r="D66" s="101">
        <v>8.625353615978902</v>
      </c>
      <c r="E66" s="101">
        <v>9.036597772171184</v>
      </c>
      <c r="F66" s="101">
        <v>20.16673702631658</v>
      </c>
      <c r="G66" s="101" t="s">
        <v>59</v>
      </c>
      <c r="H66" s="101">
        <v>-7.51348360185105</v>
      </c>
      <c r="I66" s="101">
        <v>55.66651639814896</v>
      </c>
      <c r="J66" s="101" t="s">
        <v>73</v>
      </c>
      <c r="K66" s="101">
        <v>0.28320572607987593</v>
      </c>
      <c r="M66" s="101" t="s">
        <v>68</v>
      </c>
      <c r="N66" s="101">
        <v>0.1494358633259357</v>
      </c>
      <c r="X66" s="101">
        <v>67.5</v>
      </c>
    </row>
    <row r="67" spans="1:24" s="101" customFormat="1" ht="12.75" hidden="1">
      <c r="A67" s="101">
        <v>2051</v>
      </c>
      <c r="B67" s="101">
        <v>120.5999984741211</v>
      </c>
      <c r="C67" s="101">
        <v>129.39999389648438</v>
      </c>
      <c r="D67" s="101">
        <v>9.431680679321289</v>
      </c>
      <c r="E67" s="101">
        <v>9.722237586975098</v>
      </c>
      <c r="F67" s="101">
        <v>20.667520897234596</v>
      </c>
      <c r="G67" s="101" t="s">
        <v>56</v>
      </c>
      <c r="H67" s="101">
        <v>-0.9504315499803084</v>
      </c>
      <c r="I67" s="101">
        <v>52.149566924140785</v>
      </c>
      <c r="J67" s="101" t="s">
        <v>62</v>
      </c>
      <c r="K67" s="101">
        <v>0.510822646612965</v>
      </c>
      <c r="L67" s="101">
        <v>0.08489457454015564</v>
      </c>
      <c r="M67" s="101">
        <v>0.1209301601145062</v>
      </c>
      <c r="N67" s="101">
        <v>0.0012753662438357662</v>
      </c>
      <c r="O67" s="101">
        <v>0.02051552179535174</v>
      </c>
      <c r="P67" s="101">
        <v>0.0024353238110435766</v>
      </c>
      <c r="Q67" s="101">
        <v>0.0024971979684106447</v>
      </c>
      <c r="R67" s="101">
        <v>1.964425433104986E-05</v>
      </c>
      <c r="S67" s="101">
        <v>0.0002691580029034204</v>
      </c>
      <c r="T67" s="101">
        <v>3.5847107149698386E-05</v>
      </c>
      <c r="U67" s="101">
        <v>5.461721689265569E-05</v>
      </c>
      <c r="V67" s="101">
        <v>7.332025599581003E-07</v>
      </c>
      <c r="W67" s="101">
        <v>1.678266738876264E-05</v>
      </c>
      <c r="X67" s="101">
        <v>67.5</v>
      </c>
    </row>
    <row r="68" spans="1:24" s="101" customFormat="1" ht="12.75" hidden="1">
      <c r="A68" s="101">
        <v>2050</v>
      </c>
      <c r="B68" s="101">
        <v>122.91999816894531</v>
      </c>
      <c r="C68" s="101">
        <v>129.32000732421875</v>
      </c>
      <c r="D68" s="101">
        <v>9.09739875793457</v>
      </c>
      <c r="E68" s="101">
        <v>9.212519645690918</v>
      </c>
      <c r="F68" s="101">
        <v>23.1629228561913</v>
      </c>
      <c r="G68" s="101" t="s">
        <v>57</v>
      </c>
      <c r="H68" s="101">
        <v>5.179618105227142</v>
      </c>
      <c r="I68" s="101">
        <v>60.599616274172455</v>
      </c>
      <c r="J68" s="101" t="s">
        <v>60</v>
      </c>
      <c r="K68" s="101">
        <v>-0.48761482245483867</v>
      </c>
      <c r="L68" s="101">
        <v>-0.0004620601259187965</v>
      </c>
      <c r="M68" s="101">
        <v>0.1158382780389024</v>
      </c>
      <c r="N68" s="101">
        <v>1.2995452311020659E-05</v>
      </c>
      <c r="O68" s="101">
        <v>-0.019516348786773087</v>
      </c>
      <c r="P68" s="101">
        <v>-5.2785384654741914E-05</v>
      </c>
      <c r="Q68" s="101">
        <v>0.0024100423528552566</v>
      </c>
      <c r="R68" s="101">
        <v>1.0348669853682387E-06</v>
      </c>
      <c r="S68" s="101">
        <v>-0.0002498630126476504</v>
      </c>
      <c r="T68" s="101">
        <v>-3.753389951768845E-06</v>
      </c>
      <c r="U68" s="101">
        <v>5.367844208462447E-05</v>
      </c>
      <c r="V68" s="101">
        <v>7.734047277545577E-08</v>
      </c>
      <c r="W68" s="101">
        <v>-1.536354142564972E-05</v>
      </c>
      <c r="X68" s="101">
        <v>67.5</v>
      </c>
    </row>
    <row r="69" spans="1:24" s="101" customFormat="1" ht="12.75" hidden="1">
      <c r="A69" s="101">
        <v>2049</v>
      </c>
      <c r="B69" s="101">
        <v>123.12000274658203</v>
      </c>
      <c r="C69" s="101">
        <v>106.41999816894531</v>
      </c>
      <c r="D69" s="101">
        <v>9.254805564880371</v>
      </c>
      <c r="E69" s="101">
        <v>10.329919815063477</v>
      </c>
      <c r="F69" s="101">
        <v>22.777377712853287</v>
      </c>
      <c r="G69" s="101" t="s">
        <v>58</v>
      </c>
      <c r="H69" s="101">
        <v>2.9578999971277824</v>
      </c>
      <c r="I69" s="101">
        <v>58.57790274370981</v>
      </c>
      <c r="J69" s="101" t="s">
        <v>61</v>
      </c>
      <c r="K69" s="101">
        <v>0.1522220786056028</v>
      </c>
      <c r="L69" s="101">
        <v>-0.0848933170914771</v>
      </c>
      <c r="M69" s="101">
        <v>0.03472170742204436</v>
      </c>
      <c r="N69" s="101">
        <v>0.0012753000329863492</v>
      </c>
      <c r="O69" s="101">
        <v>0.00632445765015254</v>
      </c>
      <c r="P69" s="101">
        <v>-0.002434751685039495</v>
      </c>
      <c r="Q69" s="101">
        <v>0.0006539828368375955</v>
      </c>
      <c r="R69" s="101">
        <v>1.9616976794235293E-05</v>
      </c>
      <c r="S69" s="101">
        <v>0.00010007250090608201</v>
      </c>
      <c r="T69" s="101">
        <v>-3.565006528566137E-05</v>
      </c>
      <c r="U69" s="101">
        <v>1.0082918053173415E-05</v>
      </c>
      <c r="V69" s="101">
        <v>7.291120937139781E-07</v>
      </c>
      <c r="W69" s="101">
        <v>6.7542223493294926E-06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2052</v>
      </c>
      <c r="B71" s="101">
        <v>131.96</v>
      </c>
      <c r="C71" s="101">
        <v>135.96</v>
      </c>
      <c r="D71" s="101">
        <v>8.77925556496818</v>
      </c>
      <c r="E71" s="101">
        <v>8.915272592633126</v>
      </c>
      <c r="F71" s="101">
        <v>22.458737584534685</v>
      </c>
      <c r="G71" s="101" t="s">
        <v>59</v>
      </c>
      <c r="H71" s="101">
        <v>-3.5503204057477973</v>
      </c>
      <c r="I71" s="101">
        <v>60.90967959425221</v>
      </c>
      <c r="J71" s="101" t="s">
        <v>73</v>
      </c>
      <c r="K71" s="101">
        <v>0.2572492698694813</v>
      </c>
      <c r="M71" s="101" t="s">
        <v>68</v>
      </c>
      <c r="N71" s="101">
        <v>0.13541412975761183</v>
      </c>
      <c r="X71" s="101">
        <v>67.5</v>
      </c>
    </row>
    <row r="72" spans="1:24" s="101" customFormat="1" ht="12.75" hidden="1">
      <c r="A72" s="101">
        <v>2051</v>
      </c>
      <c r="B72" s="101">
        <v>135.17999267578125</v>
      </c>
      <c r="C72" s="101">
        <v>130.8800048828125</v>
      </c>
      <c r="D72" s="101">
        <v>9.28185749053955</v>
      </c>
      <c r="E72" s="101">
        <v>9.62500286102295</v>
      </c>
      <c r="F72" s="101">
        <v>25.997267058547703</v>
      </c>
      <c r="G72" s="101" t="s">
        <v>56</v>
      </c>
      <c r="H72" s="101">
        <v>-0.9823946557893919</v>
      </c>
      <c r="I72" s="101">
        <v>66.69759801999186</v>
      </c>
      <c r="J72" s="101" t="s">
        <v>62</v>
      </c>
      <c r="K72" s="101">
        <v>0.4889827135566552</v>
      </c>
      <c r="L72" s="101">
        <v>0.06014124180119204</v>
      </c>
      <c r="M72" s="101">
        <v>0.1157599648177001</v>
      </c>
      <c r="N72" s="101">
        <v>0.027078288669107126</v>
      </c>
      <c r="O72" s="101">
        <v>0.019638453597011867</v>
      </c>
      <c r="P72" s="101">
        <v>0.001725276893698952</v>
      </c>
      <c r="Q72" s="101">
        <v>0.002390433012651811</v>
      </c>
      <c r="R72" s="101">
        <v>0.00041678600578353</v>
      </c>
      <c r="S72" s="101">
        <v>0.00025764474317705865</v>
      </c>
      <c r="T72" s="101">
        <v>2.537224735404455E-05</v>
      </c>
      <c r="U72" s="101">
        <v>5.2275493158771134E-05</v>
      </c>
      <c r="V72" s="101">
        <v>1.5462111856504885E-05</v>
      </c>
      <c r="W72" s="101">
        <v>1.606381334481576E-05</v>
      </c>
      <c r="X72" s="101">
        <v>67.5</v>
      </c>
    </row>
    <row r="73" spans="1:24" s="101" customFormat="1" ht="12.75" hidden="1">
      <c r="A73" s="101">
        <v>2050</v>
      </c>
      <c r="B73" s="101">
        <v>116.73999786376953</v>
      </c>
      <c r="C73" s="101">
        <v>129.83999633789062</v>
      </c>
      <c r="D73" s="101">
        <v>9.125703811645508</v>
      </c>
      <c r="E73" s="101">
        <v>9.096569061279297</v>
      </c>
      <c r="F73" s="101">
        <v>22.16453277554852</v>
      </c>
      <c r="G73" s="101" t="s">
        <v>57</v>
      </c>
      <c r="H73" s="101">
        <v>8.552727547204377</v>
      </c>
      <c r="I73" s="101">
        <v>57.79272541097391</v>
      </c>
      <c r="J73" s="101" t="s">
        <v>60</v>
      </c>
      <c r="K73" s="101">
        <v>-0.464922770246775</v>
      </c>
      <c r="L73" s="101">
        <v>0.00032737763589758427</v>
      </c>
      <c r="M73" s="101">
        <v>0.11046474568597352</v>
      </c>
      <c r="N73" s="101">
        <v>-0.00028026720124115504</v>
      </c>
      <c r="O73" s="101">
        <v>-0.01860540536462667</v>
      </c>
      <c r="P73" s="101">
        <v>3.7511844926946226E-05</v>
      </c>
      <c r="Q73" s="101">
        <v>0.0022990635162942184</v>
      </c>
      <c r="R73" s="101">
        <v>-2.2535735322362255E-05</v>
      </c>
      <c r="S73" s="101">
        <v>-0.0002379647089597742</v>
      </c>
      <c r="T73" s="101">
        <v>2.675058807949919E-06</v>
      </c>
      <c r="U73" s="101">
        <v>5.125390790909889E-05</v>
      </c>
      <c r="V73" s="101">
        <v>-1.78201001114605E-06</v>
      </c>
      <c r="W73" s="101">
        <v>-1.462287949241199E-05</v>
      </c>
      <c r="X73" s="101">
        <v>67.5</v>
      </c>
    </row>
    <row r="74" spans="1:24" s="101" customFormat="1" ht="12.75" hidden="1">
      <c r="A74" s="101">
        <v>2049</v>
      </c>
      <c r="B74" s="101">
        <v>122.4000015258789</v>
      </c>
      <c r="C74" s="101">
        <v>116.0999984741211</v>
      </c>
      <c r="D74" s="101">
        <v>9.348764419555664</v>
      </c>
      <c r="E74" s="101">
        <v>10.247021675109863</v>
      </c>
      <c r="F74" s="101">
        <v>22.707434424130703</v>
      </c>
      <c r="G74" s="101" t="s">
        <v>58</v>
      </c>
      <c r="H74" s="101">
        <v>2.9093514590170173</v>
      </c>
      <c r="I74" s="101">
        <v>57.80935298489593</v>
      </c>
      <c r="J74" s="101" t="s">
        <v>61</v>
      </c>
      <c r="K74" s="101">
        <v>0.1514955836428718</v>
      </c>
      <c r="L74" s="101">
        <v>0.060140350757814535</v>
      </c>
      <c r="M74" s="101">
        <v>0.034610828004085055</v>
      </c>
      <c r="N74" s="101">
        <v>-0.027076838211715266</v>
      </c>
      <c r="O74" s="101">
        <v>0.006285519143229887</v>
      </c>
      <c r="P74" s="101">
        <v>0.0017248690447166364</v>
      </c>
      <c r="Q74" s="101">
        <v>0.0006545814968515968</v>
      </c>
      <c r="R74" s="101">
        <v>-0.00041617630308616704</v>
      </c>
      <c r="S74" s="101">
        <v>9.87603714880745E-05</v>
      </c>
      <c r="T74" s="101">
        <v>2.5230834234500257E-05</v>
      </c>
      <c r="U74" s="101">
        <v>1.0284167882640652E-05</v>
      </c>
      <c r="V74" s="101">
        <v>-1.535908016071419E-05</v>
      </c>
      <c r="W74" s="101">
        <v>6.649623638032286E-06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2052</v>
      </c>
      <c r="B76" s="101">
        <v>143.08</v>
      </c>
      <c r="C76" s="101">
        <v>141.48</v>
      </c>
      <c r="D76" s="101">
        <v>8.456843612993886</v>
      </c>
      <c r="E76" s="101">
        <v>8.925786394489293</v>
      </c>
      <c r="F76" s="101">
        <v>21.845634577903297</v>
      </c>
      <c r="G76" s="101" t="s">
        <v>59</v>
      </c>
      <c r="H76" s="101">
        <v>-14.045622311919075</v>
      </c>
      <c r="I76" s="101">
        <v>61.53437768808094</v>
      </c>
      <c r="J76" s="101" t="s">
        <v>73</v>
      </c>
      <c r="K76" s="101">
        <v>1.3051314769348452</v>
      </c>
      <c r="M76" s="101" t="s">
        <v>68</v>
      </c>
      <c r="N76" s="101">
        <v>0.7042176198994844</v>
      </c>
      <c r="X76" s="101">
        <v>67.5</v>
      </c>
    </row>
    <row r="77" spans="1:24" s="101" customFormat="1" ht="12.75" hidden="1">
      <c r="A77" s="101">
        <v>2051</v>
      </c>
      <c r="B77" s="101">
        <v>134.8800048828125</v>
      </c>
      <c r="C77" s="101">
        <v>140.3800048828125</v>
      </c>
      <c r="D77" s="101">
        <v>9.259711265563965</v>
      </c>
      <c r="E77" s="101">
        <v>9.405943870544434</v>
      </c>
      <c r="F77" s="101">
        <v>26.975660447258804</v>
      </c>
      <c r="G77" s="101" t="s">
        <v>56</v>
      </c>
      <c r="H77" s="101">
        <v>1.9923704386456222</v>
      </c>
      <c r="I77" s="101">
        <v>69.37237532145812</v>
      </c>
      <c r="J77" s="101" t="s">
        <v>62</v>
      </c>
      <c r="K77" s="101">
        <v>1.0822656183327597</v>
      </c>
      <c r="L77" s="101">
        <v>0.2538383461527092</v>
      </c>
      <c r="M77" s="101">
        <v>0.2562114678880432</v>
      </c>
      <c r="N77" s="101">
        <v>0.04222951342940097</v>
      </c>
      <c r="O77" s="101">
        <v>0.043465658792672834</v>
      </c>
      <c r="P77" s="101">
        <v>0.007281784584208332</v>
      </c>
      <c r="Q77" s="101">
        <v>0.005290743034193549</v>
      </c>
      <c r="R77" s="101">
        <v>0.0006500000891050819</v>
      </c>
      <c r="S77" s="101">
        <v>0.000570249804752295</v>
      </c>
      <c r="T77" s="101">
        <v>0.0001071788996667292</v>
      </c>
      <c r="U77" s="101">
        <v>0.00011571256530044235</v>
      </c>
      <c r="V77" s="101">
        <v>2.411392266504718E-05</v>
      </c>
      <c r="W77" s="101">
        <v>3.5556508988702E-05</v>
      </c>
      <c r="X77" s="101">
        <v>67.5</v>
      </c>
    </row>
    <row r="78" spans="1:24" s="101" customFormat="1" ht="12.75" hidden="1">
      <c r="A78" s="101">
        <v>2050</v>
      </c>
      <c r="B78" s="101">
        <v>117.05999755859375</v>
      </c>
      <c r="C78" s="101">
        <v>138.66000366210938</v>
      </c>
      <c r="D78" s="101">
        <v>9.006392478942871</v>
      </c>
      <c r="E78" s="101">
        <v>9.250235557556152</v>
      </c>
      <c r="F78" s="101">
        <v>23.663159601498304</v>
      </c>
      <c r="G78" s="101" t="s">
        <v>57</v>
      </c>
      <c r="H78" s="101">
        <v>12.958519568648626</v>
      </c>
      <c r="I78" s="101">
        <v>62.518517127242376</v>
      </c>
      <c r="J78" s="101" t="s">
        <v>60</v>
      </c>
      <c r="K78" s="101">
        <v>-1.0374445429465928</v>
      </c>
      <c r="L78" s="101">
        <v>-0.0013809658086907047</v>
      </c>
      <c r="M78" s="101">
        <v>0.24641444719084657</v>
      </c>
      <c r="N78" s="101">
        <v>-0.0004371042735983026</v>
      </c>
      <c r="O78" s="101">
        <v>-0.04152955473981332</v>
      </c>
      <c r="P78" s="101">
        <v>-0.00015786631852410872</v>
      </c>
      <c r="Q78" s="101">
        <v>0.005124717698609833</v>
      </c>
      <c r="R78" s="101">
        <v>-3.516150213225735E-05</v>
      </c>
      <c r="S78" s="101">
        <v>-0.0005322444117990908</v>
      </c>
      <c r="T78" s="101">
        <v>-1.1232934660290479E-05</v>
      </c>
      <c r="U78" s="101">
        <v>0.00011400796959906565</v>
      </c>
      <c r="V78" s="101">
        <v>-2.7836628782512756E-06</v>
      </c>
      <c r="W78" s="101">
        <v>-3.274344415147399E-05</v>
      </c>
      <c r="X78" s="101">
        <v>67.5</v>
      </c>
    </row>
    <row r="79" spans="1:24" s="101" customFormat="1" ht="12.75" hidden="1">
      <c r="A79" s="101">
        <v>2049</v>
      </c>
      <c r="B79" s="101">
        <v>118.58000183105469</v>
      </c>
      <c r="C79" s="101">
        <v>105.9800033569336</v>
      </c>
      <c r="D79" s="101">
        <v>9.284494400024414</v>
      </c>
      <c r="E79" s="101">
        <v>9.891860008239746</v>
      </c>
      <c r="F79" s="101">
        <v>23.792499574550234</v>
      </c>
      <c r="G79" s="101" t="s">
        <v>58</v>
      </c>
      <c r="H79" s="101">
        <v>9.901253062892714</v>
      </c>
      <c r="I79" s="101">
        <v>60.9812548939474</v>
      </c>
      <c r="J79" s="101" t="s">
        <v>61</v>
      </c>
      <c r="K79" s="101">
        <v>0.30823317299655784</v>
      </c>
      <c r="L79" s="101">
        <v>-0.25383458966614036</v>
      </c>
      <c r="M79" s="101">
        <v>0.07017290426493186</v>
      </c>
      <c r="N79" s="101">
        <v>-0.04222725120509218</v>
      </c>
      <c r="O79" s="101">
        <v>0.012828077696752005</v>
      </c>
      <c r="P79" s="101">
        <v>-0.0072800731422348886</v>
      </c>
      <c r="Q79" s="101">
        <v>0.001315002039322636</v>
      </c>
      <c r="R79" s="101">
        <v>-0.0006490483684629503</v>
      </c>
      <c r="S79" s="101">
        <v>0.00020469666809371962</v>
      </c>
      <c r="T79" s="101">
        <v>-0.00010658863782171367</v>
      </c>
      <c r="U79" s="101">
        <v>1.9788396506732403E-05</v>
      </c>
      <c r="V79" s="101">
        <v>-2.3952713568114197E-05</v>
      </c>
      <c r="W79" s="101">
        <v>1.3861175872304262E-05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2052</v>
      </c>
      <c r="B81" s="101">
        <v>133.92</v>
      </c>
      <c r="C81" s="101">
        <v>139.32</v>
      </c>
      <c r="D81" s="101">
        <v>8.662132869460004</v>
      </c>
      <c r="E81" s="101">
        <v>9.040619425130739</v>
      </c>
      <c r="F81" s="101">
        <v>21.389596981139597</v>
      </c>
      <c r="G81" s="101" t="s">
        <v>59</v>
      </c>
      <c r="H81" s="101">
        <v>-7.620697354473961</v>
      </c>
      <c r="I81" s="101">
        <v>58.799302645526026</v>
      </c>
      <c r="J81" s="101" t="s">
        <v>73</v>
      </c>
      <c r="K81" s="101">
        <v>1.6454032463115076</v>
      </c>
      <c r="M81" s="101" t="s">
        <v>68</v>
      </c>
      <c r="N81" s="101">
        <v>0.9205576159400396</v>
      </c>
      <c r="X81" s="101">
        <v>67.5</v>
      </c>
    </row>
    <row r="82" spans="1:24" s="101" customFormat="1" ht="12.75" hidden="1">
      <c r="A82" s="101">
        <v>2051</v>
      </c>
      <c r="B82" s="101">
        <v>148.89999389648438</v>
      </c>
      <c r="C82" s="101">
        <v>151.3000030517578</v>
      </c>
      <c r="D82" s="101">
        <v>8.689332962036133</v>
      </c>
      <c r="E82" s="101">
        <v>9.015043258666992</v>
      </c>
      <c r="F82" s="101">
        <v>28.49774802315943</v>
      </c>
      <c r="G82" s="101" t="s">
        <v>56</v>
      </c>
      <c r="H82" s="101">
        <v>-3.2567123390043946</v>
      </c>
      <c r="I82" s="101">
        <v>78.14328155747998</v>
      </c>
      <c r="J82" s="101" t="s">
        <v>62</v>
      </c>
      <c r="K82" s="101">
        <v>1.184501153136025</v>
      </c>
      <c r="L82" s="101">
        <v>0.3994791960950513</v>
      </c>
      <c r="M82" s="101">
        <v>0.2804146810737135</v>
      </c>
      <c r="N82" s="101">
        <v>0.04141827791440982</v>
      </c>
      <c r="O82" s="101">
        <v>0.047571723666723936</v>
      </c>
      <c r="P82" s="101">
        <v>0.011459821725138328</v>
      </c>
      <c r="Q82" s="101">
        <v>0.00579055040260385</v>
      </c>
      <c r="R82" s="101">
        <v>0.0006374864956842495</v>
      </c>
      <c r="S82" s="101">
        <v>0.0006241089501795589</v>
      </c>
      <c r="T82" s="101">
        <v>0.0001685884932263743</v>
      </c>
      <c r="U82" s="101">
        <v>0.00012662782004637562</v>
      </c>
      <c r="V82" s="101">
        <v>2.3641140882223706E-05</v>
      </c>
      <c r="W82" s="101">
        <v>3.890958559944991E-05</v>
      </c>
      <c r="X82" s="101">
        <v>67.5</v>
      </c>
    </row>
    <row r="83" spans="1:24" s="101" customFormat="1" ht="12.75" hidden="1">
      <c r="A83" s="101">
        <v>2050</v>
      </c>
      <c r="B83" s="101">
        <v>103</v>
      </c>
      <c r="C83" s="101">
        <v>121.19999694824219</v>
      </c>
      <c r="D83" s="101">
        <v>9.308450698852539</v>
      </c>
      <c r="E83" s="101">
        <v>9.268388748168945</v>
      </c>
      <c r="F83" s="101">
        <v>22.95088337571545</v>
      </c>
      <c r="G83" s="101" t="s">
        <v>57</v>
      </c>
      <c r="H83" s="101">
        <v>23.134350142196027</v>
      </c>
      <c r="I83" s="101">
        <v>58.63435014219603</v>
      </c>
      <c r="J83" s="101" t="s">
        <v>60</v>
      </c>
      <c r="K83" s="101">
        <v>-1.182655658460771</v>
      </c>
      <c r="L83" s="101">
        <v>0.002173752980540994</v>
      </c>
      <c r="M83" s="101">
        <v>0.2801375902905416</v>
      </c>
      <c r="N83" s="101">
        <v>-0.00042895737477923086</v>
      </c>
      <c r="O83" s="101">
        <v>-0.04746619015460893</v>
      </c>
      <c r="P83" s="101">
        <v>0.0002488781495465972</v>
      </c>
      <c r="Q83" s="101">
        <v>0.005789591000962807</v>
      </c>
      <c r="R83" s="101">
        <v>-3.4488978371869786E-05</v>
      </c>
      <c r="S83" s="101">
        <v>-0.0006184960832986831</v>
      </c>
      <c r="T83" s="101">
        <v>1.7733684133409745E-05</v>
      </c>
      <c r="U83" s="101">
        <v>0.00012639070693782885</v>
      </c>
      <c r="V83" s="101">
        <v>-2.7311318627178407E-06</v>
      </c>
      <c r="W83" s="101">
        <v>-3.836454337986453E-05</v>
      </c>
      <c r="X83" s="101">
        <v>67.5</v>
      </c>
    </row>
    <row r="84" spans="1:24" s="101" customFormat="1" ht="12.75" hidden="1">
      <c r="A84" s="101">
        <v>2049</v>
      </c>
      <c r="B84" s="101">
        <v>125.63999938964844</v>
      </c>
      <c r="C84" s="101">
        <v>111.33999633789062</v>
      </c>
      <c r="D84" s="101">
        <v>9.08562183380127</v>
      </c>
      <c r="E84" s="101">
        <v>9.888020515441895</v>
      </c>
      <c r="F84" s="101">
        <v>21.558661465048427</v>
      </c>
      <c r="G84" s="101" t="s">
        <v>58</v>
      </c>
      <c r="H84" s="101">
        <v>-1.6579417198517774</v>
      </c>
      <c r="I84" s="101">
        <v>56.48205766979665</v>
      </c>
      <c r="J84" s="101" t="s">
        <v>61</v>
      </c>
      <c r="K84" s="101">
        <v>0.06609519870075822</v>
      </c>
      <c r="L84" s="101">
        <v>0.39947328184839603</v>
      </c>
      <c r="M84" s="101">
        <v>0.012462899657829228</v>
      </c>
      <c r="N84" s="101">
        <v>-0.0414160565598164</v>
      </c>
      <c r="O84" s="101">
        <v>0.0031669677658051816</v>
      </c>
      <c r="P84" s="101">
        <v>0.011457118906541499</v>
      </c>
      <c r="Q84" s="101">
        <v>0.00010540401636600723</v>
      </c>
      <c r="R84" s="101">
        <v>-0.0006365528591960368</v>
      </c>
      <c r="S84" s="101">
        <v>8.351393080450454E-05</v>
      </c>
      <c r="T84" s="101">
        <v>0.0001676532030573699</v>
      </c>
      <c r="U84" s="101">
        <v>-7.745579994625807E-06</v>
      </c>
      <c r="V84" s="101">
        <v>-2.3482854616966746E-05</v>
      </c>
      <c r="W84" s="101">
        <v>6.489812229595925E-06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19.271726196890835</v>
      </c>
      <c r="G85" s="102"/>
      <c r="H85" s="102"/>
      <c r="I85" s="115"/>
      <c r="J85" s="115" t="s">
        <v>158</v>
      </c>
      <c r="K85" s="102">
        <f>AVERAGE(K83,K78,K73,K68,K63,K58)</f>
        <v>-0.6442848049670543</v>
      </c>
      <c r="L85" s="102">
        <f>AVERAGE(L83,L78,L73,L68,L63,L58)</f>
        <v>0.00013442705568202359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30.3443439617519</v>
      </c>
      <c r="G86" s="102"/>
      <c r="H86" s="102"/>
      <c r="I86" s="115"/>
      <c r="J86" s="115" t="s">
        <v>159</v>
      </c>
      <c r="K86" s="102">
        <f>AVERAGE(K84,K79,K74,K69,K64,K59)</f>
        <v>0.3889214558982788</v>
      </c>
      <c r="L86" s="102">
        <f>AVERAGE(L84,L79,L74,L69,L64,L59)</f>
        <v>0.024699792097538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0.40267800310440893</v>
      </c>
      <c r="L87" s="102">
        <f>ABS(L85/$H$33)</f>
        <v>0.0003734084880056211</v>
      </c>
      <c r="M87" s="115" t="s">
        <v>111</v>
      </c>
      <c r="N87" s="102">
        <f>K87+L87+L88+K88</f>
        <v>0.6394668815955796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0.22097809994220388</v>
      </c>
      <c r="L88" s="102">
        <f>ABS(L86/$H$34)</f>
        <v>0.015437370060961249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2052</v>
      </c>
      <c r="B91" s="101">
        <v>121.78</v>
      </c>
      <c r="C91" s="101">
        <v>136.48</v>
      </c>
      <c r="D91" s="101">
        <v>8.98887420888195</v>
      </c>
      <c r="E91" s="101">
        <v>9.265077485115334</v>
      </c>
      <c r="F91" s="101">
        <v>25.605385727984274</v>
      </c>
      <c r="G91" s="101" t="s">
        <v>59</v>
      </c>
      <c r="H91" s="101">
        <v>13.515202489207368</v>
      </c>
      <c r="I91" s="101">
        <v>67.79520248920737</v>
      </c>
      <c r="J91" s="101" t="s">
        <v>73</v>
      </c>
      <c r="K91" s="101">
        <v>0.5507406273006696</v>
      </c>
      <c r="M91" s="101" t="s">
        <v>68</v>
      </c>
      <c r="N91" s="101">
        <v>0.4416108286082927</v>
      </c>
      <c r="X91" s="101">
        <v>67.5</v>
      </c>
    </row>
    <row r="92" spans="1:24" s="101" customFormat="1" ht="12.75" hidden="1">
      <c r="A92" s="101">
        <v>2051</v>
      </c>
      <c r="B92" s="101">
        <v>157.47999572753906</v>
      </c>
      <c r="C92" s="101">
        <v>141.0800018310547</v>
      </c>
      <c r="D92" s="101">
        <v>8.933204650878906</v>
      </c>
      <c r="E92" s="101">
        <v>9.491656303405762</v>
      </c>
      <c r="F92" s="101">
        <v>30.3443439617519</v>
      </c>
      <c r="G92" s="101" t="s">
        <v>56</v>
      </c>
      <c r="H92" s="101">
        <v>-9.015545482614584</v>
      </c>
      <c r="I92" s="101">
        <v>80.96445024492448</v>
      </c>
      <c r="J92" s="101" t="s">
        <v>62</v>
      </c>
      <c r="K92" s="101">
        <v>0.4224446263221756</v>
      </c>
      <c r="L92" s="101">
        <v>0.5986570667062957</v>
      </c>
      <c r="M92" s="101">
        <v>0.1000081504842534</v>
      </c>
      <c r="N92" s="101">
        <v>0.057456939769859564</v>
      </c>
      <c r="O92" s="101">
        <v>0.016966310835962405</v>
      </c>
      <c r="P92" s="101">
        <v>0.017173586612540037</v>
      </c>
      <c r="Q92" s="101">
        <v>0.0020651297828292066</v>
      </c>
      <c r="R92" s="101">
        <v>0.000884368640976899</v>
      </c>
      <c r="S92" s="101">
        <v>0.00022263174198726535</v>
      </c>
      <c r="T92" s="101">
        <v>0.00025270515296240374</v>
      </c>
      <c r="U92" s="101">
        <v>4.51625704787296E-05</v>
      </c>
      <c r="V92" s="101">
        <v>3.2817512258588935E-05</v>
      </c>
      <c r="W92" s="101">
        <v>1.3890098772961536E-05</v>
      </c>
      <c r="X92" s="101">
        <v>67.5</v>
      </c>
    </row>
    <row r="93" spans="1:24" s="101" customFormat="1" ht="12.75" hidden="1">
      <c r="A93" s="101">
        <v>2049</v>
      </c>
      <c r="B93" s="101">
        <v>121.72000122070312</v>
      </c>
      <c r="C93" s="101">
        <v>118.41999816894531</v>
      </c>
      <c r="D93" s="101">
        <v>9.644560813903809</v>
      </c>
      <c r="E93" s="101">
        <v>10.136561393737793</v>
      </c>
      <c r="F93" s="101">
        <v>25.677300994860484</v>
      </c>
      <c r="G93" s="101" t="s">
        <v>57</v>
      </c>
      <c r="H93" s="101">
        <v>9.143441226956298</v>
      </c>
      <c r="I93" s="101">
        <v>63.36344244765942</v>
      </c>
      <c r="J93" s="101" t="s">
        <v>60</v>
      </c>
      <c r="K93" s="101">
        <v>0.16965336325165736</v>
      </c>
      <c r="L93" s="101">
        <v>0.0032577705644420392</v>
      </c>
      <c r="M93" s="101">
        <v>-0.039119288755993326</v>
      </c>
      <c r="N93" s="101">
        <v>-0.0005944027277911759</v>
      </c>
      <c r="O93" s="101">
        <v>0.006980600794085685</v>
      </c>
      <c r="P93" s="101">
        <v>0.0003726569272218938</v>
      </c>
      <c r="Q93" s="101">
        <v>-0.0007576388514801939</v>
      </c>
      <c r="R93" s="101">
        <v>-4.7764600254873894E-05</v>
      </c>
      <c r="S93" s="101">
        <v>0.00010509922607675254</v>
      </c>
      <c r="T93" s="101">
        <v>2.653404742546709E-05</v>
      </c>
      <c r="U93" s="101">
        <v>-1.3205055977807198E-05</v>
      </c>
      <c r="V93" s="101">
        <v>-3.765787228181863E-06</v>
      </c>
      <c r="W93" s="101">
        <v>6.962692990390465E-06</v>
      </c>
      <c r="X93" s="101">
        <v>67.5</v>
      </c>
    </row>
    <row r="94" spans="1:24" s="101" customFormat="1" ht="12.75" hidden="1">
      <c r="A94" s="101">
        <v>2050</v>
      </c>
      <c r="B94" s="101">
        <v>122.19999694824219</v>
      </c>
      <c r="C94" s="101">
        <v>147.5</v>
      </c>
      <c r="D94" s="101">
        <v>9.065338134765625</v>
      </c>
      <c r="E94" s="101">
        <v>9.175949096679688</v>
      </c>
      <c r="F94" s="101">
        <v>21.23873134897851</v>
      </c>
      <c r="G94" s="101" t="s">
        <v>58</v>
      </c>
      <c r="H94" s="101">
        <v>1.0603118535443627</v>
      </c>
      <c r="I94" s="101">
        <v>55.76030880178654</v>
      </c>
      <c r="J94" s="101" t="s">
        <v>61</v>
      </c>
      <c r="K94" s="101">
        <v>0.38688137541872414</v>
      </c>
      <c r="L94" s="101">
        <v>0.5986482025767184</v>
      </c>
      <c r="M94" s="101">
        <v>0.09203972734915226</v>
      </c>
      <c r="N94" s="101">
        <v>-0.05745386508420878</v>
      </c>
      <c r="O94" s="101">
        <v>0.015463729043672023</v>
      </c>
      <c r="P94" s="101">
        <v>0.01716954291625167</v>
      </c>
      <c r="Q94" s="101">
        <v>0.001921131018607523</v>
      </c>
      <c r="R94" s="101">
        <v>-0.0008830778199602905</v>
      </c>
      <c r="S94" s="101">
        <v>0.00019626269441325815</v>
      </c>
      <c r="T94" s="101">
        <v>0.0002513082542635139</v>
      </c>
      <c r="U94" s="101">
        <v>4.3188936880516025E-05</v>
      </c>
      <c r="V94" s="101">
        <v>-3.260073553456574E-05</v>
      </c>
      <c r="W94" s="101">
        <v>1.2018974592043826E-05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2052</v>
      </c>
      <c r="B96" s="101">
        <v>126.68</v>
      </c>
      <c r="C96" s="101">
        <v>126.68</v>
      </c>
      <c r="D96" s="101">
        <v>8.78558124146118</v>
      </c>
      <c r="E96" s="101">
        <v>9.16450967641782</v>
      </c>
      <c r="F96" s="101">
        <v>24.356592016106752</v>
      </c>
      <c r="G96" s="101" t="s">
        <v>59</v>
      </c>
      <c r="H96" s="101">
        <v>6.8145953373878285</v>
      </c>
      <c r="I96" s="101">
        <v>65.99459533738784</v>
      </c>
      <c r="J96" s="101" t="s">
        <v>73</v>
      </c>
      <c r="K96" s="101">
        <v>0.5794764939135535</v>
      </c>
      <c r="M96" s="101" t="s">
        <v>68</v>
      </c>
      <c r="N96" s="101">
        <v>0.532082485786176</v>
      </c>
      <c r="X96" s="101">
        <v>67.5</v>
      </c>
    </row>
    <row r="97" spans="1:24" s="101" customFormat="1" ht="12.75" hidden="1">
      <c r="A97" s="101">
        <v>2051</v>
      </c>
      <c r="B97" s="101">
        <v>145.8800048828125</v>
      </c>
      <c r="C97" s="101">
        <v>131.8800048828125</v>
      </c>
      <c r="D97" s="101">
        <v>9.160663604736328</v>
      </c>
      <c r="E97" s="101">
        <v>9.527565956115723</v>
      </c>
      <c r="F97" s="101">
        <v>26.463225021489084</v>
      </c>
      <c r="G97" s="101" t="s">
        <v>56</v>
      </c>
      <c r="H97" s="101">
        <v>-9.557840391562763</v>
      </c>
      <c r="I97" s="101">
        <v>68.82216449124974</v>
      </c>
      <c r="J97" s="101" t="s">
        <v>62</v>
      </c>
      <c r="K97" s="101">
        <v>0.17816047664780682</v>
      </c>
      <c r="L97" s="101">
        <v>0.7385326464165181</v>
      </c>
      <c r="M97" s="101">
        <v>0.04217720116536589</v>
      </c>
      <c r="N97" s="101">
        <v>0.005002710318792419</v>
      </c>
      <c r="O97" s="101">
        <v>0.007155397150622608</v>
      </c>
      <c r="P97" s="101">
        <v>0.021186189452212182</v>
      </c>
      <c r="Q97" s="101">
        <v>0.000870964037283216</v>
      </c>
      <c r="R97" s="101">
        <v>7.704664407354937E-05</v>
      </c>
      <c r="S97" s="101">
        <v>9.385870361292291E-05</v>
      </c>
      <c r="T97" s="101">
        <v>0.0003117401710031325</v>
      </c>
      <c r="U97" s="101">
        <v>1.903392791489628E-05</v>
      </c>
      <c r="V97" s="101">
        <v>2.868045075919669E-06</v>
      </c>
      <c r="W97" s="101">
        <v>5.846557631145143E-06</v>
      </c>
      <c r="X97" s="101">
        <v>67.5</v>
      </c>
    </row>
    <row r="98" spans="1:24" s="101" customFormat="1" ht="12.75" hidden="1">
      <c r="A98" s="101">
        <v>2049</v>
      </c>
      <c r="B98" s="101">
        <v>108.63999938964844</v>
      </c>
      <c r="C98" s="101">
        <v>105.44000244140625</v>
      </c>
      <c r="D98" s="101">
        <v>9.587538719177246</v>
      </c>
      <c r="E98" s="101">
        <v>10.207527160644531</v>
      </c>
      <c r="F98" s="101">
        <v>21.188555193613233</v>
      </c>
      <c r="G98" s="101" t="s">
        <v>57</v>
      </c>
      <c r="H98" s="101">
        <v>11.428709771291146</v>
      </c>
      <c r="I98" s="101">
        <v>52.568709160939584</v>
      </c>
      <c r="J98" s="101" t="s">
        <v>60</v>
      </c>
      <c r="K98" s="101">
        <v>-0.17752856160615393</v>
      </c>
      <c r="L98" s="101">
        <v>0.004018241723130024</v>
      </c>
      <c r="M98" s="101">
        <v>0.04198453888250829</v>
      </c>
      <c r="N98" s="101">
        <v>5.14109344311163E-05</v>
      </c>
      <c r="O98" s="101">
        <v>-0.007136111894024267</v>
      </c>
      <c r="P98" s="101">
        <v>0.00045978331054449275</v>
      </c>
      <c r="Q98" s="101">
        <v>0.0008645036438602166</v>
      </c>
      <c r="R98" s="101">
        <v>4.151969295780213E-06</v>
      </c>
      <c r="S98" s="101">
        <v>-9.38572506416568E-05</v>
      </c>
      <c r="T98" s="101">
        <v>3.2744915008966745E-05</v>
      </c>
      <c r="U98" s="101">
        <v>1.8647553155909555E-05</v>
      </c>
      <c r="V98" s="101">
        <v>3.2720297026535424E-07</v>
      </c>
      <c r="W98" s="101">
        <v>-5.844241225217393E-06</v>
      </c>
      <c r="X98" s="101">
        <v>67.5</v>
      </c>
    </row>
    <row r="99" spans="1:24" s="101" customFormat="1" ht="12.75" hidden="1">
      <c r="A99" s="101">
        <v>2050</v>
      </c>
      <c r="B99" s="101">
        <v>131.60000610351562</v>
      </c>
      <c r="C99" s="101">
        <v>138</v>
      </c>
      <c r="D99" s="101">
        <v>9.042957305908203</v>
      </c>
      <c r="E99" s="101">
        <v>9.10846996307373</v>
      </c>
      <c r="F99" s="101">
        <v>20.56041875660279</v>
      </c>
      <c r="G99" s="101" t="s">
        <v>58</v>
      </c>
      <c r="H99" s="101">
        <v>-9.965575298134809</v>
      </c>
      <c r="I99" s="101">
        <v>54.13443080538082</v>
      </c>
      <c r="J99" s="101" t="s">
        <v>61</v>
      </c>
      <c r="K99" s="101">
        <v>-0.014992173072097542</v>
      </c>
      <c r="L99" s="101">
        <v>0.7385217150202424</v>
      </c>
      <c r="M99" s="101">
        <v>-0.00402675961126206</v>
      </c>
      <c r="N99" s="101">
        <v>0.005002446146593991</v>
      </c>
      <c r="O99" s="101">
        <v>-0.000524990875257396</v>
      </c>
      <c r="P99" s="101">
        <v>0.02118119974912591</v>
      </c>
      <c r="Q99" s="101">
        <v>-0.00010588580638162519</v>
      </c>
      <c r="R99" s="101">
        <v>7.693468992569671E-05</v>
      </c>
      <c r="S99" s="101">
        <v>-5.222507900649581E-07</v>
      </c>
      <c r="T99" s="101">
        <v>0.00031001565244051445</v>
      </c>
      <c r="U99" s="101">
        <v>-3.815648459566923E-06</v>
      </c>
      <c r="V99" s="101">
        <v>2.849319352715064E-06</v>
      </c>
      <c r="W99" s="101">
        <v>1.6456195116431443E-07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2052</v>
      </c>
      <c r="B101" s="101">
        <v>130.68</v>
      </c>
      <c r="C101" s="101">
        <v>120.98</v>
      </c>
      <c r="D101" s="101">
        <v>8.625353615978902</v>
      </c>
      <c r="E101" s="101">
        <v>9.036597772171184</v>
      </c>
      <c r="F101" s="101">
        <v>23.388317363546548</v>
      </c>
      <c r="G101" s="101" t="s">
        <v>59</v>
      </c>
      <c r="H101" s="101">
        <v>1.3790880837094193</v>
      </c>
      <c r="I101" s="101">
        <v>64.55908808370943</v>
      </c>
      <c r="J101" s="101" t="s">
        <v>73</v>
      </c>
      <c r="K101" s="101">
        <v>0.101333562470707</v>
      </c>
      <c r="M101" s="101" t="s">
        <v>68</v>
      </c>
      <c r="N101" s="101">
        <v>0.07644257681637778</v>
      </c>
      <c r="X101" s="101">
        <v>67.5</v>
      </c>
    </row>
    <row r="102" spans="1:24" s="101" customFormat="1" ht="12.75" hidden="1">
      <c r="A102" s="101">
        <v>2051</v>
      </c>
      <c r="B102" s="101">
        <v>120.5999984741211</v>
      </c>
      <c r="C102" s="101">
        <v>129.39999389648438</v>
      </c>
      <c r="D102" s="101">
        <v>9.431680679321289</v>
      </c>
      <c r="E102" s="101">
        <v>9.722237586975098</v>
      </c>
      <c r="F102" s="101">
        <v>20.667520897234596</v>
      </c>
      <c r="G102" s="101" t="s">
        <v>56</v>
      </c>
      <c r="H102" s="101">
        <v>-0.9504315499803084</v>
      </c>
      <c r="I102" s="101">
        <v>52.149566924140785</v>
      </c>
      <c r="J102" s="101" t="s">
        <v>62</v>
      </c>
      <c r="K102" s="101">
        <v>0.20588305691219003</v>
      </c>
      <c r="L102" s="101">
        <v>0.23759932041031326</v>
      </c>
      <c r="M102" s="101">
        <v>0.04874013519241636</v>
      </c>
      <c r="N102" s="101">
        <v>0.0009100835021680535</v>
      </c>
      <c r="O102" s="101">
        <v>0.008268633674709492</v>
      </c>
      <c r="P102" s="101">
        <v>0.006815964579220588</v>
      </c>
      <c r="Q102" s="101">
        <v>0.0010064937646664925</v>
      </c>
      <c r="R102" s="101">
        <v>1.4016391913374945E-05</v>
      </c>
      <c r="S102" s="101">
        <v>0.00010847433281529109</v>
      </c>
      <c r="T102" s="101">
        <v>0.00010028851754039671</v>
      </c>
      <c r="U102" s="101">
        <v>2.201323703998814E-05</v>
      </c>
      <c r="V102" s="101">
        <v>5.242637268623738E-07</v>
      </c>
      <c r="W102" s="101">
        <v>6.762093485101049E-06</v>
      </c>
      <c r="X102" s="101">
        <v>67.5</v>
      </c>
    </row>
    <row r="103" spans="1:24" s="101" customFormat="1" ht="12.75" hidden="1">
      <c r="A103" s="101">
        <v>2049</v>
      </c>
      <c r="B103" s="101">
        <v>123.12000274658203</v>
      </c>
      <c r="C103" s="101">
        <v>106.41999816894531</v>
      </c>
      <c r="D103" s="101">
        <v>9.254805564880371</v>
      </c>
      <c r="E103" s="101">
        <v>10.329919815063477</v>
      </c>
      <c r="F103" s="101">
        <v>23.40795533821434</v>
      </c>
      <c r="G103" s="101" t="s">
        <v>57</v>
      </c>
      <c r="H103" s="101">
        <v>4.579593032929473</v>
      </c>
      <c r="I103" s="101">
        <v>60.199595779511505</v>
      </c>
      <c r="J103" s="101" t="s">
        <v>60</v>
      </c>
      <c r="K103" s="101">
        <v>-0.1237393462332661</v>
      </c>
      <c r="L103" s="101">
        <v>0.0012927916663206952</v>
      </c>
      <c r="M103" s="101">
        <v>0.028849010779905288</v>
      </c>
      <c r="N103" s="101">
        <v>9.308320999067243E-06</v>
      </c>
      <c r="O103" s="101">
        <v>-0.005040630976880306</v>
      </c>
      <c r="P103" s="101">
        <v>0.000147940156532264</v>
      </c>
      <c r="Q103" s="101">
        <v>0.000574237698690899</v>
      </c>
      <c r="R103" s="101">
        <v>7.538587891805107E-07</v>
      </c>
      <c r="S103" s="101">
        <v>-7.17815019718618E-05</v>
      </c>
      <c r="T103" s="101">
        <v>1.0536247517218976E-05</v>
      </c>
      <c r="U103" s="101">
        <v>1.1080352707139429E-05</v>
      </c>
      <c r="V103" s="101">
        <v>5.8557522424696285E-08</v>
      </c>
      <c r="W103" s="101">
        <v>-4.6399657950587165E-06</v>
      </c>
      <c r="X103" s="101">
        <v>67.5</v>
      </c>
    </row>
    <row r="104" spans="1:24" s="101" customFormat="1" ht="12.75" hidden="1">
      <c r="A104" s="101">
        <v>2050</v>
      </c>
      <c r="B104" s="101">
        <v>122.91999816894531</v>
      </c>
      <c r="C104" s="101">
        <v>129.32000732421875</v>
      </c>
      <c r="D104" s="101">
        <v>9.09739875793457</v>
      </c>
      <c r="E104" s="101">
        <v>9.212519645690918</v>
      </c>
      <c r="F104" s="101">
        <v>19.17981615396881</v>
      </c>
      <c r="G104" s="101" t="s">
        <v>58</v>
      </c>
      <c r="H104" s="101">
        <v>-5.241119348001888</v>
      </c>
      <c r="I104" s="101">
        <v>50.178878820943424</v>
      </c>
      <c r="J104" s="101" t="s">
        <v>61</v>
      </c>
      <c r="K104" s="101">
        <v>-0.16454910305824208</v>
      </c>
      <c r="L104" s="101">
        <v>0.2375958033071085</v>
      </c>
      <c r="M104" s="101">
        <v>-0.039285307121059036</v>
      </c>
      <c r="N104" s="101">
        <v>0.0009100358982362442</v>
      </c>
      <c r="O104" s="101">
        <v>-0.006554566515144575</v>
      </c>
      <c r="P104" s="101">
        <v>0.00681435887338456</v>
      </c>
      <c r="Q104" s="101">
        <v>-0.0008266079867232767</v>
      </c>
      <c r="R104" s="101">
        <v>1.3996104429279522E-05</v>
      </c>
      <c r="S104" s="101">
        <v>-8.132709790952913E-05</v>
      </c>
      <c r="T104" s="101">
        <v>9.973351612525429E-05</v>
      </c>
      <c r="U104" s="101">
        <v>-1.9021261495076863E-05</v>
      </c>
      <c r="V104" s="101">
        <v>5.209831781076111E-07</v>
      </c>
      <c r="W104" s="101">
        <v>-4.919006578764781E-06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2052</v>
      </c>
      <c r="B106" s="101">
        <v>131.96</v>
      </c>
      <c r="C106" s="101">
        <v>135.96</v>
      </c>
      <c r="D106" s="101">
        <v>8.77925556496818</v>
      </c>
      <c r="E106" s="101">
        <v>8.915272592633126</v>
      </c>
      <c r="F106" s="101">
        <v>23.792977515304433</v>
      </c>
      <c r="G106" s="101" t="s">
        <v>59</v>
      </c>
      <c r="H106" s="101">
        <v>0.06823234589948868</v>
      </c>
      <c r="I106" s="101">
        <v>64.5282323458995</v>
      </c>
      <c r="J106" s="101" t="s">
        <v>73</v>
      </c>
      <c r="K106" s="101">
        <v>0.06429704991591263</v>
      </c>
      <c r="M106" s="101" t="s">
        <v>68</v>
      </c>
      <c r="N106" s="101">
        <v>0.036238266590191866</v>
      </c>
      <c r="X106" s="101">
        <v>67.5</v>
      </c>
    </row>
    <row r="107" spans="1:24" s="101" customFormat="1" ht="12.75" hidden="1">
      <c r="A107" s="101">
        <v>2051</v>
      </c>
      <c r="B107" s="101">
        <v>135.17999267578125</v>
      </c>
      <c r="C107" s="101">
        <v>130.8800048828125</v>
      </c>
      <c r="D107" s="101">
        <v>9.28185749053955</v>
      </c>
      <c r="E107" s="101">
        <v>9.62500286102295</v>
      </c>
      <c r="F107" s="101">
        <v>25.997267058547703</v>
      </c>
      <c r="G107" s="101" t="s">
        <v>56</v>
      </c>
      <c r="H107" s="101">
        <v>-0.9823946557893919</v>
      </c>
      <c r="I107" s="101">
        <v>66.69759801999186</v>
      </c>
      <c r="J107" s="101" t="s">
        <v>62</v>
      </c>
      <c r="K107" s="101">
        <v>0.23532824764578883</v>
      </c>
      <c r="L107" s="101">
        <v>0.07096376615294692</v>
      </c>
      <c r="M107" s="101">
        <v>0.05571074413066127</v>
      </c>
      <c r="N107" s="101">
        <v>0.026137127117939564</v>
      </c>
      <c r="O107" s="101">
        <v>0.009451272294298608</v>
      </c>
      <c r="P107" s="101">
        <v>0.002035730535471124</v>
      </c>
      <c r="Q107" s="101">
        <v>0.0011504174951776965</v>
      </c>
      <c r="R107" s="101">
        <v>0.0004023051763592688</v>
      </c>
      <c r="S107" s="101">
        <v>0.00012399479284835912</v>
      </c>
      <c r="T107" s="101">
        <v>2.9948256365234504E-05</v>
      </c>
      <c r="U107" s="101">
        <v>2.515585675054433E-05</v>
      </c>
      <c r="V107" s="101">
        <v>1.4927596028506995E-05</v>
      </c>
      <c r="W107" s="101">
        <v>7.731385149883838E-06</v>
      </c>
      <c r="X107" s="101">
        <v>67.5</v>
      </c>
    </row>
    <row r="108" spans="1:24" s="101" customFormat="1" ht="12.75" hidden="1">
      <c r="A108" s="101">
        <v>2049</v>
      </c>
      <c r="B108" s="101">
        <v>122.4000015258789</v>
      </c>
      <c r="C108" s="101">
        <v>116.0999984741211</v>
      </c>
      <c r="D108" s="101">
        <v>9.348764419555664</v>
      </c>
      <c r="E108" s="101">
        <v>10.247021675109863</v>
      </c>
      <c r="F108" s="101">
        <v>23.56418162117448</v>
      </c>
      <c r="G108" s="101" t="s">
        <v>57</v>
      </c>
      <c r="H108" s="101">
        <v>5.090487390432138</v>
      </c>
      <c r="I108" s="101">
        <v>59.990488916311044</v>
      </c>
      <c r="J108" s="101" t="s">
        <v>60</v>
      </c>
      <c r="K108" s="101">
        <v>-0.19264209104533891</v>
      </c>
      <c r="L108" s="101">
        <v>0.0003863066078382531</v>
      </c>
      <c r="M108" s="101">
        <v>0.045966209693429516</v>
      </c>
      <c r="N108" s="101">
        <v>-0.00027042522493136723</v>
      </c>
      <c r="O108" s="101">
        <v>-0.00767786107039499</v>
      </c>
      <c r="P108" s="101">
        <v>4.420882666283218E-05</v>
      </c>
      <c r="Q108" s="101">
        <v>0.0009659342918171464</v>
      </c>
      <c r="R108" s="101">
        <v>-2.174029284484273E-05</v>
      </c>
      <c r="S108" s="101">
        <v>-9.56117623802107E-05</v>
      </c>
      <c r="T108" s="101">
        <v>3.1491105552214664E-06</v>
      </c>
      <c r="U108" s="101">
        <v>2.2138139522974073E-05</v>
      </c>
      <c r="V108" s="101">
        <v>-1.7168127770913172E-06</v>
      </c>
      <c r="W108" s="101">
        <v>-5.793079750292066E-06</v>
      </c>
      <c r="X108" s="101">
        <v>67.5</v>
      </c>
    </row>
    <row r="109" spans="1:24" s="101" customFormat="1" ht="12.75" hidden="1">
      <c r="A109" s="101">
        <v>2050</v>
      </c>
      <c r="B109" s="101">
        <v>116.73999786376953</v>
      </c>
      <c r="C109" s="101">
        <v>129.83999633789062</v>
      </c>
      <c r="D109" s="101">
        <v>9.125703811645508</v>
      </c>
      <c r="E109" s="101">
        <v>9.096569061279297</v>
      </c>
      <c r="F109" s="101">
        <v>19.847886416436587</v>
      </c>
      <c r="G109" s="101" t="s">
        <v>58</v>
      </c>
      <c r="H109" s="101">
        <v>2.5122073944769596</v>
      </c>
      <c r="I109" s="101">
        <v>51.75220525824649</v>
      </c>
      <c r="J109" s="101" t="s">
        <v>61</v>
      </c>
      <c r="K109" s="101">
        <v>0.13516067807508614</v>
      </c>
      <c r="L109" s="101">
        <v>0.07096271467337531</v>
      </c>
      <c r="M109" s="101">
        <v>0.031476889586038774</v>
      </c>
      <c r="N109" s="101">
        <v>-0.0261357281164511</v>
      </c>
      <c r="O109" s="101">
        <v>0.005511533122887821</v>
      </c>
      <c r="P109" s="101">
        <v>0.002035250449623988</v>
      </c>
      <c r="Q109" s="101">
        <v>0.0006248450664785896</v>
      </c>
      <c r="R109" s="101">
        <v>-0.0004017173317053707</v>
      </c>
      <c r="S109" s="101">
        <v>7.894998130498584E-05</v>
      </c>
      <c r="T109" s="101">
        <v>2.978222896340705E-05</v>
      </c>
      <c r="U109" s="101">
        <v>1.1946543739309715E-05</v>
      </c>
      <c r="V109" s="101">
        <v>-1.4828542648511142E-05</v>
      </c>
      <c r="W109" s="101">
        <v>5.120013998281678E-06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2052</v>
      </c>
      <c r="B111" s="101">
        <v>143.08</v>
      </c>
      <c r="C111" s="101">
        <v>141.48</v>
      </c>
      <c r="D111" s="101">
        <v>8.456843612993886</v>
      </c>
      <c r="E111" s="101">
        <v>8.925786394489293</v>
      </c>
      <c r="F111" s="101">
        <v>27.21696711805346</v>
      </c>
      <c r="G111" s="101" t="s">
        <v>59</v>
      </c>
      <c r="H111" s="101">
        <v>1.0842474126344683</v>
      </c>
      <c r="I111" s="101">
        <v>76.66424741263448</v>
      </c>
      <c r="J111" s="101" t="s">
        <v>73</v>
      </c>
      <c r="K111" s="101">
        <v>0.28415913745085647</v>
      </c>
      <c r="M111" s="101" t="s">
        <v>68</v>
      </c>
      <c r="N111" s="101">
        <v>0.18034055947710392</v>
      </c>
      <c r="X111" s="101">
        <v>67.5</v>
      </c>
    </row>
    <row r="112" spans="1:24" s="101" customFormat="1" ht="12.75" hidden="1">
      <c r="A112" s="101">
        <v>2051</v>
      </c>
      <c r="B112" s="101">
        <v>134.8800048828125</v>
      </c>
      <c r="C112" s="101">
        <v>140.3800048828125</v>
      </c>
      <c r="D112" s="101">
        <v>9.259711265563965</v>
      </c>
      <c r="E112" s="101">
        <v>9.405943870544434</v>
      </c>
      <c r="F112" s="101">
        <v>26.975660447258804</v>
      </c>
      <c r="G112" s="101" t="s">
        <v>56</v>
      </c>
      <c r="H112" s="101">
        <v>1.9923704386456222</v>
      </c>
      <c r="I112" s="101">
        <v>69.37237532145812</v>
      </c>
      <c r="J112" s="101" t="s">
        <v>62</v>
      </c>
      <c r="K112" s="101">
        <v>0.4446424148412545</v>
      </c>
      <c r="L112" s="101">
        <v>0.27051554156655677</v>
      </c>
      <c r="M112" s="101">
        <v>0.10526337535228862</v>
      </c>
      <c r="N112" s="101">
        <v>0.042530979563158086</v>
      </c>
      <c r="O112" s="101">
        <v>0.017857615186480828</v>
      </c>
      <c r="P112" s="101">
        <v>0.007760200786161844</v>
      </c>
      <c r="Q112" s="101">
        <v>0.0021737176976357572</v>
      </c>
      <c r="R112" s="101">
        <v>0.0006546501066687676</v>
      </c>
      <c r="S112" s="101">
        <v>0.0002342720882252462</v>
      </c>
      <c r="T112" s="101">
        <v>0.00011417020819518368</v>
      </c>
      <c r="U112" s="101">
        <v>4.753566560550793E-05</v>
      </c>
      <c r="V112" s="101">
        <v>2.4287159846201965E-05</v>
      </c>
      <c r="W112" s="101">
        <v>1.4603202516813981E-05</v>
      </c>
      <c r="X112" s="101">
        <v>67.5</v>
      </c>
    </row>
    <row r="113" spans="1:24" s="101" customFormat="1" ht="12.75" hidden="1">
      <c r="A113" s="101">
        <v>2049</v>
      </c>
      <c r="B113" s="101">
        <v>118.58000183105469</v>
      </c>
      <c r="C113" s="101">
        <v>105.9800033569336</v>
      </c>
      <c r="D113" s="101">
        <v>9.284494400024414</v>
      </c>
      <c r="E113" s="101">
        <v>9.891860008239746</v>
      </c>
      <c r="F113" s="101">
        <v>24.32823549399684</v>
      </c>
      <c r="G113" s="101" t="s">
        <v>57</v>
      </c>
      <c r="H113" s="101">
        <v>11.274368508676389</v>
      </c>
      <c r="I113" s="101">
        <v>62.35437033973108</v>
      </c>
      <c r="J113" s="101" t="s">
        <v>60</v>
      </c>
      <c r="K113" s="101">
        <v>-0.3927474537279538</v>
      </c>
      <c r="L113" s="101">
        <v>0.0014723148389192153</v>
      </c>
      <c r="M113" s="101">
        <v>0.09241088781863044</v>
      </c>
      <c r="N113" s="101">
        <v>-0.0004400531337579174</v>
      </c>
      <c r="O113" s="101">
        <v>-0.015862866162760603</v>
      </c>
      <c r="P113" s="101">
        <v>0.0001684922283139523</v>
      </c>
      <c r="Q113" s="101">
        <v>0.0018803149397829733</v>
      </c>
      <c r="R113" s="101">
        <v>-3.5372759898339165E-05</v>
      </c>
      <c r="S113" s="101">
        <v>-0.00021489183833767726</v>
      </c>
      <c r="T113" s="101">
        <v>1.1999960299007122E-05</v>
      </c>
      <c r="U113" s="101">
        <v>3.909171409358049E-05</v>
      </c>
      <c r="V113" s="101">
        <v>-2.7943478815209426E-06</v>
      </c>
      <c r="W113" s="101">
        <v>-1.3581344390451616E-05</v>
      </c>
      <c r="X113" s="101">
        <v>67.5</v>
      </c>
    </row>
    <row r="114" spans="1:24" s="101" customFormat="1" ht="12.75" hidden="1">
      <c r="A114" s="101">
        <v>2050</v>
      </c>
      <c r="B114" s="101">
        <v>117.05999755859375</v>
      </c>
      <c r="C114" s="101">
        <v>138.66000366210938</v>
      </c>
      <c r="D114" s="101">
        <v>9.006392478942871</v>
      </c>
      <c r="E114" s="101">
        <v>9.250235557556152</v>
      </c>
      <c r="F114" s="101">
        <v>17.446037572713053</v>
      </c>
      <c r="G114" s="101" t="s">
        <v>58</v>
      </c>
      <c r="H114" s="101">
        <v>-3.4672349199512666</v>
      </c>
      <c r="I114" s="101">
        <v>46.092762638642476</v>
      </c>
      <c r="J114" s="101" t="s">
        <v>61</v>
      </c>
      <c r="K114" s="101">
        <v>-0.20846178226732856</v>
      </c>
      <c r="L114" s="101">
        <v>0.2705115349075943</v>
      </c>
      <c r="M114" s="101">
        <v>-0.05040442444001623</v>
      </c>
      <c r="N114" s="101">
        <v>-0.04252870296448318</v>
      </c>
      <c r="O114" s="101">
        <v>-0.00820145701999196</v>
      </c>
      <c r="P114" s="101">
        <v>0.0077583713890574165</v>
      </c>
      <c r="Q114" s="101">
        <v>-0.001090625671916745</v>
      </c>
      <c r="R114" s="101">
        <v>-0.0006536937585892978</v>
      </c>
      <c r="S114" s="101">
        <v>-9.33001025576667E-05</v>
      </c>
      <c r="T114" s="101">
        <v>0.00011353782361906467</v>
      </c>
      <c r="U114" s="101">
        <v>-2.704583875172722E-05</v>
      </c>
      <c r="V114" s="101">
        <v>-2.4125873109838006E-05</v>
      </c>
      <c r="W114" s="101">
        <v>-5.366619820243523E-06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2052</v>
      </c>
      <c r="B116" s="101">
        <v>133.92</v>
      </c>
      <c r="C116" s="101">
        <v>139.32</v>
      </c>
      <c r="D116" s="101">
        <v>8.662132869460004</v>
      </c>
      <c r="E116" s="101">
        <v>9.040619425130739</v>
      </c>
      <c r="F116" s="101">
        <v>22.592752558724676</v>
      </c>
      <c r="G116" s="101" t="s">
        <v>59</v>
      </c>
      <c r="H116" s="101">
        <v>-4.313262015769027</v>
      </c>
      <c r="I116" s="101">
        <v>62.10673798423097</v>
      </c>
      <c r="J116" s="101" t="s">
        <v>73</v>
      </c>
      <c r="K116" s="101">
        <v>0.5751464523078125</v>
      </c>
      <c r="M116" s="101" t="s">
        <v>68</v>
      </c>
      <c r="N116" s="101">
        <v>0.3053457284899596</v>
      </c>
      <c r="X116" s="101">
        <v>67.5</v>
      </c>
    </row>
    <row r="117" spans="1:24" s="101" customFormat="1" ht="12.75" hidden="1">
      <c r="A117" s="101">
        <v>2051</v>
      </c>
      <c r="B117" s="101">
        <v>148.89999389648438</v>
      </c>
      <c r="C117" s="101">
        <v>151.3000030517578</v>
      </c>
      <c r="D117" s="101">
        <v>8.689332962036133</v>
      </c>
      <c r="E117" s="101">
        <v>9.015043258666992</v>
      </c>
      <c r="F117" s="101">
        <v>28.49774802315943</v>
      </c>
      <c r="G117" s="101" t="s">
        <v>56</v>
      </c>
      <c r="H117" s="101">
        <v>-3.2567123390043946</v>
      </c>
      <c r="I117" s="101">
        <v>78.14328155747998</v>
      </c>
      <c r="J117" s="101" t="s">
        <v>62</v>
      </c>
      <c r="K117" s="101">
        <v>0.7271810454434525</v>
      </c>
      <c r="L117" s="101">
        <v>0.11924274845068461</v>
      </c>
      <c r="M117" s="101">
        <v>0.17215008653842578</v>
      </c>
      <c r="N117" s="101">
        <v>0.04027260842716395</v>
      </c>
      <c r="O117" s="101">
        <v>0.029204996317278884</v>
      </c>
      <c r="P117" s="101">
        <v>0.003420730645954415</v>
      </c>
      <c r="Q117" s="101">
        <v>0.00355488234526939</v>
      </c>
      <c r="R117" s="101">
        <v>0.0006198661276311684</v>
      </c>
      <c r="S117" s="101">
        <v>0.000383154596721823</v>
      </c>
      <c r="T117" s="101">
        <v>5.031552682813506E-05</v>
      </c>
      <c r="U117" s="101">
        <v>7.774042115979198E-05</v>
      </c>
      <c r="V117" s="101">
        <v>2.299666758676713E-05</v>
      </c>
      <c r="W117" s="101">
        <v>2.388985203849873E-05</v>
      </c>
      <c r="X117" s="101">
        <v>67.5</v>
      </c>
    </row>
    <row r="118" spans="1:24" s="101" customFormat="1" ht="12.75" hidden="1">
      <c r="A118" s="101">
        <v>2049</v>
      </c>
      <c r="B118" s="101">
        <v>125.63999938964844</v>
      </c>
      <c r="C118" s="101">
        <v>111.33999633789062</v>
      </c>
      <c r="D118" s="101">
        <v>9.08562183380127</v>
      </c>
      <c r="E118" s="101">
        <v>9.888020515441895</v>
      </c>
      <c r="F118" s="101">
        <v>26.968354132160265</v>
      </c>
      <c r="G118" s="101" t="s">
        <v>57</v>
      </c>
      <c r="H118" s="101">
        <v>12.515042706618999</v>
      </c>
      <c r="I118" s="101">
        <v>70.65504209626744</v>
      </c>
      <c r="J118" s="101" t="s">
        <v>60</v>
      </c>
      <c r="K118" s="101">
        <v>-0.6459575830465104</v>
      </c>
      <c r="L118" s="101">
        <v>0.0006489908693242973</v>
      </c>
      <c r="M118" s="101">
        <v>0.1538105125612093</v>
      </c>
      <c r="N118" s="101">
        <v>-0.0004168428366476682</v>
      </c>
      <c r="O118" s="101">
        <v>-0.025796628608673426</v>
      </c>
      <c r="P118" s="101">
        <v>7.432628324213356E-05</v>
      </c>
      <c r="Q118" s="101">
        <v>0.0032169878442411294</v>
      </c>
      <c r="R118" s="101">
        <v>-3.351625285866924E-05</v>
      </c>
      <c r="S118" s="101">
        <v>-0.00032553056745184493</v>
      </c>
      <c r="T118" s="101">
        <v>5.298368589946981E-06</v>
      </c>
      <c r="U118" s="101">
        <v>7.275141915028351E-05</v>
      </c>
      <c r="V118" s="101">
        <v>-2.6497013283020854E-06</v>
      </c>
      <c r="W118" s="101">
        <v>-1.9864480898926015E-05</v>
      </c>
      <c r="X118" s="101">
        <v>67.5</v>
      </c>
    </row>
    <row r="119" spans="1:24" s="101" customFormat="1" ht="12.75" hidden="1">
      <c r="A119" s="101">
        <v>2050</v>
      </c>
      <c r="B119" s="101">
        <v>103</v>
      </c>
      <c r="C119" s="101">
        <v>121.19999694824219</v>
      </c>
      <c r="D119" s="101">
        <v>9.308450698852539</v>
      </c>
      <c r="E119" s="101">
        <v>9.268388748168945</v>
      </c>
      <c r="F119" s="101">
        <v>15.993870483827946</v>
      </c>
      <c r="G119" s="101" t="s">
        <v>58</v>
      </c>
      <c r="H119" s="101">
        <v>5.36074538943398</v>
      </c>
      <c r="I119" s="101">
        <v>40.86074538943398</v>
      </c>
      <c r="J119" s="101" t="s">
        <v>61</v>
      </c>
      <c r="K119" s="101">
        <v>0.33396268318023653</v>
      </c>
      <c r="L119" s="101">
        <v>0.11924098233797296</v>
      </c>
      <c r="M119" s="101">
        <v>0.07731738821795237</v>
      </c>
      <c r="N119" s="101">
        <v>-0.04027045109726501</v>
      </c>
      <c r="O119" s="101">
        <v>0.013691813697185804</v>
      </c>
      <c r="P119" s="101">
        <v>0.0034199230628467535</v>
      </c>
      <c r="Q119" s="101">
        <v>0.0015126723699178243</v>
      </c>
      <c r="R119" s="101">
        <v>-0.0006189593500212867</v>
      </c>
      <c r="S119" s="101">
        <v>0.00020208239567944222</v>
      </c>
      <c r="T119" s="101">
        <v>5.0035782498906143E-05</v>
      </c>
      <c r="U119" s="101">
        <v>2.7400804618142013E-05</v>
      </c>
      <c r="V119" s="101">
        <v>-2.284350680099402E-05</v>
      </c>
      <c r="W119" s="101">
        <v>1.3271300954976698E-05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15.993870483827946</v>
      </c>
      <c r="G120" s="102"/>
      <c r="H120" s="102"/>
      <c r="I120" s="115"/>
      <c r="J120" s="115" t="s">
        <v>158</v>
      </c>
      <c r="K120" s="102">
        <f>AVERAGE(K118,K113,K108,K103,K98,K93)</f>
        <v>-0.22716027873459432</v>
      </c>
      <c r="L120" s="102">
        <f>AVERAGE(L118,L113,L108,L103,L98,L93)</f>
        <v>0.0018460693783290873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30.3443439617519</v>
      </c>
      <c r="G121" s="102"/>
      <c r="H121" s="102"/>
      <c r="I121" s="115"/>
      <c r="J121" s="115" t="s">
        <v>159</v>
      </c>
      <c r="K121" s="102">
        <f>AVERAGE(K119,K114,K109,K104,K99,K94)</f>
        <v>0.07800027971272977</v>
      </c>
      <c r="L121" s="102">
        <f>AVERAGE(L119,L114,L109,L104,L99,L94)</f>
        <v>0.33924682547050194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0.14197517420912145</v>
      </c>
      <c r="L122" s="102">
        <f>ABS(L120/$H$33)</f>
        <v>0.005127970495358576</v>
      </c>
      <c r="M122" s="115" t="s">
        <v>111</v>
      </c>
      <c r="N122" s="102">
        <f>K122+L122+L123+K123</f>
        <v>0.40345075136941294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0.04431834074586919</v>
      </c>
      <c r="L123" s="102">
        <f>ABS(L121/$H$34)</f>
        <v>0.2120292659190637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2052</v>
      </c>
      <c r="B126" s="101">
        <v>121.78</v>
      </c>
      <c r="C126" s="101">
        <v>136.48</v>
      </c>
      <c r="D126" s="101">
        <v>8.98887420888195</v>
      </c>
      <c r="E126" s="101">
        <v>9.265077485115334</v>
      </c>
      <c r="F126" s="101">
        <v>21.059896376598214</v>
      </c>
      <c r="G126" s="101" t="s">
        <v>59</v>
      </c>
      <c r="H126" s="101">
        <v>1.4801418084787201</v>
      </c>
      <c r="I126" s="101">
        <v>55.76014180847873</v>
      </c>
      <c r="J126" s="101" t="s">
        <v>73</v>
      </c>
      <c r="K126" s="101">
        <v>0.1926963960148582</v>
      </c>
      <c r="M126" s="101" t="s">
        <v>68</v>
      </c>
      <c r="N126" s="101">
        <v>0.1643712935785287</v>
      </c>
      <c r="X126" s="101">
        <v>67.5</v>
      </c>
    </row>
    <row r="127" spans="1:24" s="101" customFormat="1" ht="12.75" hidden="1">
      <c r="A127" s="101">
        <v>2050</v>
      </c>
      <c r="B127" s="101">
        <v>122.19999694824219</v>
      </c>
      <c r="C127" s="101">
        <v>147.5</v>
      </c>
      <c r="D127" s="101">
        <v>9.065338134765625</v>
      </c>
      <c r="E127" s="101">
        <v>9.175949096679688</v>
      </c>
      <c r="F127" s="101">
        <v>23.804044979961933</v>
      </c>
      <c r="G127" s="101" t="s">
        <v>56</v>
      </c>
      <c r="H127" s="101">
        <v>7.795303595127251</v>
      </c>
      <c r="I127" s="101">
        <v>62.49530054336944</v>
      </c>
      <c r="J127" s="101" t="s">
        <v>62</v>
      </c>
      <c r="K127" s="101">
        <v>0.2108289669695296</v>
      </c>
      <c r="L127" s="101">
        <v>0.3772491844433082</v>
      </c>
      <c r="M127" s="101">
        <v>0.04991084432463381</v>
      </c>
      <c r="N127" s="101">
        <v>0.05699839973927189</v>
      </c>
      <c r="O127" s="101">
        <v>0.008467327051922937</v>
      </c>
      <c r="P127" s="101">
        <v>0.010822136178077566</v>
      </c>
      <c r="Q127" s="101">
        <v>0.0010306406369532145</v>
      </c>
      <c r="R127" s="101">
        <v>0.000877377119669632</v>
      </c>
      <c r="S127" s="101">
        <v>0.0001110870174419342</v>
      </c>
      <c r="T127" s="101">
        <v>0.00015924154280966835</v>
      </c>
      <c r="U127" s="101">
        <v>2.2537474891560695E-05</v>
      </c>
      <c r="V127" s="101">
        <v>3.256621736115939E-05</v>
      </c>
      <c r="W127" s="101">
        <v>6.925169766803093E-06</v>
      </c>
      <c r="X127" s="101">
        <v>67.5</v>
      </c>
    </row>
    <row r="128" spans="1:24" s="101" customFormat="1" ht="12.75" hidden="1">
      <c r="A128" s="101">
        <v>2051</v>
      </c>
      <c r="B128" s="101">
        <v>157.47999572753906</v>
      </c>
      <c r="C128" s="101">
        <v>141.0800018310547</v>
      </c>
      <c r="D128" s="101">
        <v>8.933204650878906</v>
      </c>
      <c r="E128" s="101">
        <v>9.491656303405762</v>
      </c>
      <c r="F128" s="101">
        <v>32.28670649816959</v>
      </c>
      <c r="G128" s="101" t="s">
        <v>57</v>
      </c>
      <c r="H128" s="101">
        <v>-3.83295477854071</v>
      </c>
      <c r="I128" s="101">
        <v>86.14704094899835</v>
      </c>
      <c r="J128" s="101" t="s">
        <v>60</v>
      </c>
      <c r="K128" s="101">
        <v>0.20455334602685518</v>
      </c>
      <c r="L128" s="101">
        <v>-0.0020519721269297176</v>
      </c>
      <c r="M128" s="101">
        <v>-0.04828461936273544</v>
      </c>
      <c r="N128" s="101">
        <v>-0.0005892493115292529</v>
      </c>
      <c r="O128" s="101">
        <v>0.00823693449322146</v>
      </c>
      <c r="P128" s="101">
        <v>-0.00023485878436414675</v>
      </c>
      <c r="Q128" s="101">
        <v>-0.000989877012008596</v>
      </c>
      <c r="R128" s="101">
        <v>-4.737753909468891E-05</v>
      </c>
      <c r="S128" s="101">
        <v>0.00010955811307429489</v>
      </c>
      <c r="T128" s="101">
        <v>-1.673053994668169E-05</v>
      </c>
      <c r="U128" s="101">
        <v>-2.1080088605334663E-05</v>
      </c>
      <c r="V128" s="101">
        <v>-3.7369498644395913E-06</v>
      </c>
      <c r="W128" s="101">
        <v>6.863950066964873E-06</v>
      </c>
      <c r="X128" s="101">
        <v>67.5</v>
      </c>
    </row>
    <row r="129" spans="1:24" s="101" customFormat="1" ht="12.75" hidden="1">
      <c r="A129" s="101">
        <v>2049</v>
      </c>
      <c r="B129" s="101">
        <v>121.72000122070312</v>
      </c>
      <c r="C129" s="101">
        <v>118.41999816894531</v>
      </c>
      <c r="D129" s="101">
        <v>9.644560813903809</v>
      </c>
      <c r="E129" s="101">
        <v>10.136561393737793</v>
      </c>
      <c r="F129" s="101">
        <v>25.677300994860484</v>
      </c>
      <c r="G129" s="101" t="s">
        <v>58</v>
      </c>
      <c r="H129" s="101">
        <v>9.143441226956298</v>
      </c>
      <c r="I129" s="101">
        <v>63.36344244765942</v>
      </c>
      <c r="J129" s="101" t="s">
        <v>61</v>
      </c>
      <c r="K129" s="101">
        <v>0.05105665424463932</v>
      </c>
      <c r="L129" s="101">
        <v>-0.3772436037543002</v>
      </c>
      <c r="M129" s="101">
        <v>0.012636768344540668</v>
      </c>
      <c r="N129" s="101">
        <v>-0.0569953538289455</v>
      </c>
      <c r="O129" s="101">
        <v>0.001961768987063588</v>
      </c>
      <c r="P129" s="101">
        <v>-0.010819587460169741</v>
      </c>
      <c r="Q129" s="101">
        <v>0.00028699063335980426</v>
      </c>
      <c r="R129" s="101">
        <v>-0.0008760970145532462</v>
      </c>
      <c r="S129" s="101">
        <v>1.8366962289518875E-05</v>
      </c>
      <c r="T129" s="101">
        <v>-0.0001583602159303148</v>
      </c>
      <c r="U129" s="101">
        <v>7.972931636416332E-06</v>
      </c>
      <c r="V129" s="101">
        <v>-3.235110073745474E-05</v>
      </c>
      <c r="W129" s="101">
        <v>9.187849461416542E-07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2052</v>
      </c>
      <c r="B131" s="101">
        <v>126.68</v>
      </c>
      <c r="C131" s="101">
        <v>126.68</v>
      </c>
      <c r="D131" s="101">
        <v>8.78558124146118</v>
      </c>
      <c r="E131" s="101">
        <v>9.16450967641782</v>
      </c>
      <c r="F131" s="101">
        <v>19.271726196890835</v>
      </c>
      <c r="G131" s="101" t="s">
        <v>59</v>
      </c>
      <c r="H131" s="101">
        <v>-6.9629340420162436</v>
      </c>
      <c r="I131" s="101">
        <v>52.21706595798376</v>
      </c>
      <c r="J131" s="101" t="s">
        <v>73</v>
      </c>
      <c r="K131" s="101">
        <v>0.4571195614237563</v>
      </c>
      <c r="M131" s="101" t="s">
        <v>68</v>
      </c>
      <c r="N131" s="101">
        <v>0.3047545142945388</v>
      </c>
      <c r="X131" s="101">
        <v>67.5</v>
      </c>
    </row>
    <row r="132" spans="1:24" s="101" customFormat="1" ht="12.75" hidden="1">
      <c r="A132" s="101">
        <v>2050</v>
      </c>
      <c r="B132" s="101">
        <v>131.60000610351562</v>
      </c>
      <c r="C132" s="101">
        <v>138</v>
      </c>
      <c r="D132" s="101">
        <v>9.042957305908203</v>
      </c>
      <c r="E132" s="101">
        <v>9.10846996307373</v>
      </c>
      <c r="F132" s="101">
        <v>23.569767861037445</v>
      </c>
      <c r="G132" s="101" t="s">
        <v>56</v>
      </c>
      <c r="H132" s="101">
        <v>-2.042127687860045</v>
      </c>
      <c r="I132" s="101">
        <v>62.05787841565558</v>
      </c>
      <c r="J132" s="101" t="s">
        <v>62</v>
      </c>
      <c r="K132" s="101">
        <v>0.5293698990839525</v>
      </c>
      <c r="L132" s="101">
        <v>0.40068163094323567</v>
      </c>
      <c r="M132" s="101">
        <v>0.12532102224965816</v>
      </c>
      <c r="N132" s="101">
        <v>0.0067083127980589975</v>
      </c>
      <c r="O132" s="101">
        <v>0.02126044945089776</v>
      </c>
      <c r="P132" s="101">
        <v>0.011494230691921957</v>
      </c>
      <c r="Q132" s="101">
        <v>0.0025879090742556344</v>
      </c>
      <c r="R132" s="101">
        <v>0.00010326298842384835</v>
      </c>
      <c r="S132" s="101">
        <v>0.000278927392023584</v>
      </c>
      <c r="T132" s="101">
        <v>0.00016912927052375318</v>
      </c>
      <c r="U132" s="101">
        <v>5.661247105639459E-05</v>
      </c>
      <c r="V132" s="101">
        <v>3.8279856960796315E-06</v>
      </c>
      <c r="W132" s="101">
        <v>1.7391804577272675E-05</v>
      </c>
      <c r="X132" s="101">
        <v>67.5</v>
      </c>
    </row>
    <row r="133" spans="1:24" s="101" customFormat="1" ht="12.75" hidden="1">
      <c r="A133" s="101">
        <v>2051</v>
      </c>
      <c r="B133" s="101">
        <v>145.8800048828125</v>
      </c>
      <c r="C133" s="101">
        <v>131.8800048828125</v>
      </c>
      <c r="D133" s="101">
        <v>9.160663604736328</v>
      </c>
      <c r="E133" s="101">
        <v>9.527565956115723</v>
      </c>
      <c r="F133" s="101">
        <v>28.546333237764234</v>
      </c>
      <c r="G133" s="101" t="s">
        <v>57</v>
      </c>
      <c r="H133" s="101">
        <v>-4.140359483731402</v>
      </c>
      <c r="I133" s="101">
        <v>74.2396453990811</v>
      </c>
      <c r="J133" s="101" t="s">
        <v>60</v>
      </c>
      <c r="K133" s="101">
        <v>-0.10654550147279242</v>
      </c>
      <c r="L133" s="101">
        <v>-0.0021803584681157344</v>
      </c>
      <c r="M133" s="101">
        <v>0.026616679988090586</v>
      </c>
      <c r="N133" s="101">
        <v>6.937952609405126E-05</v>
      </c>
      <c r="O133" s="101">
        <v>-0.004054087369388372</v>
      </c>
      <c r="P133" s="101">
        <v>-0.00024945260119829953</v>
      </c>
      <c r="Q133" s="101">
        <v>0.0006158014822502792</v>
      </c>
      <c r="R133" s="101">
        <v>5.562883974088891E-06</v>
      </c>
      <c r="S133" s="101">
        <v>-3.4588698180535434E-05</v>
      </c>
      <c r="T133" s="101">
        <v>-1.7761448026428262E-05</v>
      </c>
      <c r="U133" s="101">
        <v>1.779418968630789E-05</v>
      </c>
      <c r="V133" s="101">
        <v>4.379656047364756E-07</v>
      </c>
      <c r="W133" s="101">
        <v>-1.5846896195775403E-06</v>
      </c>
      <c r="X133" s="101">
        <v>67.5</v>
      </c>
    </row>
    <row r="134" spans="1:24" s="101" customFormat="1" ht="12.75" hidden="1">
      <c r="A134" s="101">
        <v>2049</v>
      </c>
      <c r="B134" s="101">
        <v>108.63999938964844</v>
      </c>
      <c r="C134" s="101">
        <v>105.44000244140625</v>
      </c>
      <c r="D134" s="101">
        <v>9.587538719177246</v>
      </c>
      <c r="E134" s="101">
        <v>10.207527160644531</v>
      </c>
      <c r="F134" s="101">
        <v>21.188555193613233</v>
      </c>
      <c r="G134" s="101" t="s">
        <v>58</v>
      </c>
      <c r="H134" s="101">
        <v>11.428709771291146</v>
      </c>
      <c r="I134" s="101">
        <v>52.568709160939584</v>
      </c>
      <c r="J134" s="101" t="s">
        <v>61</v>
      </c>
      <c r="K134" s="101">
        <v>0.5185369284555008</v>
      </c>
      <c r="L134" s="101">
        <v>-0.40067569855468127</v>
      </c>
      <c r="M134" s="101">
        <v>0.12246187555362238</v>
      </c>
      <c r="N134" s="101">
        <v>0.00670795401579059</v>
      </c>
      <c r="O134" s="101">
        <v>0.020870339873982516</v>
      </c>
      <c r="P134" s="101">
        <v>-0.011491523510782899</v>
      </c>
      <c r="Q134" s="101">
        <v>0.00251357552324831</v>
      </c>
      <c r="R134" s="101">
        <v>0.00010311304039797616</v>
      </c>
      <c r="S134" s="101">
        <v>0.0002767744785547503</v>
      </c>
      <c r="T134" s="101">
        <v>-0.00016819405789712482</v>
      </c>
      <c r="U134" s="101">
        <v>5.3743266485382227E-05</v>
      </c>
      <c r="V134" s="101">
        <v>3.80284901336591E-06</v>
      </c>
      <c r="W134" s="101">
        <v>1.73194579956662E-05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2052</v>
      </c>
      <c r="B136" s="101">
        <v>130.68</v>
      </c>
      <c r="C136" s="101">
        <v>120.98</v>
      </c>
      <c r="D136" s="101">
        <v>8.625353615978902</v>
      </c>
      <c r="E136" s="101">
        <v>9.036597772171184</v>
      </c>
      <c r="F136" s="101">
        <v>20.16673702631658</v>
      </c>
      <c r="G136" s="101" t="s">
        <v>59</v>
      </c>
      <c r="H136" s="101">
        <v>-7.51348360185105</v>
      </c>
      <c r="I136" s="101">
        <v>55.66651639814896</v>
      </c>
      <c r="J136" s="101" t="s">
        <v>73</v>
      </c>
      <c r="K136" s="101">
        <v>0.2674290782254653</v>
      </c>
      <c r="M136" s="101" t="s">
        <v>68</v>
      </c>
      <c r="N136" s="101">
        <v>0.146825532796874</v>
      </c>
      <c r="X136" s="101">
        <v>67.5</v>
      </c>
    </row>
    <row r="137" spans="1:24" s="101" customFormat="1" ht="12.75" hidden="1">
      <c r="A137" s="101">
        <v>2050</v>
      </c>
      <c r="B137" s="101">
        <v>122.91999816894531</v>
      </c>
      <c r="C137" s="101">
        <v>129.32000732421875</v>
      </c>
      <c r="D137" s="101">
        <v>9.09739875793457</v>
      </c>
      <c r="E137" s="101">
        <v>9.212519645690918</v>
      </c>
      <c r="F137" s="101">
        <v>20.74342864922765</v>
      </c>
      <c r="G137" s="101" t="s">
        <v>56</v>
      </c>
      <c r="H137" s="101">
        <v>-1.1503438529369419</v>
      </c>
      <c r="I137" s="101">
        <v>54.26965431600836</v>
      </c>
      <c r="J137" s="101" t="s">
        <v>62</v>
      </c>
      <c r="K137" s="101">
        <v>0.4834508964936547</v>
      </c>
      <c r="L137" s="101">
        <v>0.1421394218362697</v>
      </c>
      <c r="M137" s="101">
        <v>0.11445021261712066</v>
      </c>
      <c r="N137" s="101">
        <v>0.0016028001902135601</v>
      </c>
      <c r="O137" s="101">
        <v>0.019416228831679778</v>
      </c>
      <c r="P137" s="101">
        <v>0.004077492604878865</v>
      </c>
      <c r="Q137" s="101">
        <v>0.002363390435971225</v>
      </c>
      <c r="R137" s="101">
        <v>2.4683154184757193E-05</v>
      </c>
      <c r="S137" s="101">
        <v>0.00025473615515967795</v>
      </c>
      <c r="T137" s="101">
        <v>6.000839910723208E-05</v>
      </c>
      <c r="U137" s="101">
        <v>5.169322230165219E-05</v>
      </c>
      <c r="V137" s="101">
        <v>9.187838868330087E-07</v>
      </c>
      <c r="W137" s="101">
        <v>1.5883828265292473E-05</v>
      </c>
      <c r="X137" s="101">
        <v>67.5</v>
      </c>
    </row>
    <row r="138" spans="1:24" s="101" customFormat="1" ht="12.75" hidden="1">
      <c r="A138" s="101">
        <v>2051</v>
      </c>
      <c r="B138" s="101">
        <v>120.5999984741211</v>
      </c>
      <c r="C138" s="101">
        <v>129.39999389648438</v>
      </c>
      <c r="D138" s="101">
        <v>9.431680679321289</v>
      </c>
      <c r="E138" s="101">
        <v>9.722237586975098</v>
      </c>
      <c r="F138" s="101">
        <v>22.50025771279678</v>
      </c>
      <c r="G138" s="101" t="s">
        <v>57</v>
      </c>
      <c r="H138" s="101">
        <v>3.6740433298435917</v>
      </c>
      <c r="I138" s="101">
        <v>56.774041803964685</v>
      </c>
      <c r="J138" s="101" t="s">
        <v>60</v>
      </c>
      <c r="K138" s="101">
        <v>-0.42943509707835575</v>
      </c>
      <c r="L138" s="101">
        <v>-0.0007735437994857218</v>
      </c>
      <c r="M138" s="101">
        <v>0.10225380513205726</v>
      </c>
      <c r="N138" s="101">
        <v>1.641268113192247E-05</v>
      </c>
      <c r="O138" s="101">
        <v>-0.017149621867267057</v>
      </c>
      <c r="P138" s="101">
        <v>-8.843486746005233E-05</v>
      </c>
      <c r="Q138" s="101">
        <v>0.0021386637701594864</v>
      </c>
      <c r="R138" s="101">
        <v>1.3085669856927534E-06</v>
      </c>
      <c r="S138" s="101">
        <v>-0.00021642237018372351</v>
      </c>
      <c r="T138" s="101">
        <v>-6.292518076591877E-06</v>
      </c>
      <c r="U138" s="101">
        <v>4.837356383463015E-05</v>
      </c>
      <c r="V138" s="101">
        <v>9.945043721186174E-08</v>
      </c>
      <c r="W138" s="101">
        <v>-1.320901031356729E-05</v>
      </c>
      <c r="X138" s="101">
        <v>67.5</v>
      </c>
    </row>
    <row r="139" spans="1:24" s="101" customFormat="1" ht="12.75" hidden="1">
      <c r="A139" s="101">
        <v>2049</v>
      </c>
      <c r="B139" s="101">
        <v>123.12000274658203</v>
      </c>
      <c r="C139" s="101">
        <v>106.41999816894531</v>
      </c>
      <c r="D139" s="101">
        <v>9.254805564880371</v>
      </c>
      <c r="E139" s="101">
        <v>10.329919815063477</v>
      </c>
      <c r="F139" s="101">
        <v>23.40795533821434</v>
      </c>
      <c r="G139" s="101" t="s">
        <v>58</v>
      </c>
      <c r="H139" s="101">
        <v>4.579593032929473</v>
      </c>
      <c r="I139" s="101">
        <v>60.199595779511505</v>
      </c>
      <c r="J139" s="101" t="s">
        <v>61</v>
      </c>
      <c r="K139" s="101">
        <v>0.22205915139399596</v>
      </c>
      <c r="L139" s="101">
        <v>-0.14213731695068435</v>
      </c>
      <c r="M139" s="101">
        <v>0.051410217896050436</v>
      </c>
      <c r="N139" s="101">
        <v>0.0016027161550463908</v>
      </c>
      <c r="O139" s="101">
        <v>0.009103867961142048</v>
      </c>
      <c r="P139" s="101">
        <v>-0.004076533480429072</v>
      </c>
      <c r="Q139" s="101">
        <v>0.0010058487118088232</v>
      </c>
      <c r="R139" s="101">
        <v>2.4648443215595818E-05</v>
      </c>
      <c r="S139" s="101">
        <v>0.00013435723437759078</v>
      </c>
      <c r="T139" s="101">
        <v>-5.967756847986198E-05</v>
      </c>
      <c r="U139" s="101">
        <v>1.82260131094267E-05</v>
      </c>
      <c r="V139" s="101">
        <v>9.133857023417547E-07</v>
      </c>
      <c r="W139" s="101">
        <v>8.821453785934443E-06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2052</v>
      </c>
      <c r="B141" s="101">
        <v>131.96</v>
      </c>
      <c r="C141" s="101">
        <v>135.96</v>
      </c>
      <c r="D141" s="101">
        <v>8.77925556496818</v>
      </c>
      <c r="E141" s="101">
        <v>8.915272592633126</v>
      </c>
      <c r="F141" s="101">
        <v>22.458737584534685</v>
      </c>
      <c r="G141" s="101" t="s">
        <v>59</v>
      </c>
      <c r="H141" s="101">
        <v>-3.5503204057477973</v>
      </c>
      <c r="I141" s="101">
        <v>60.90967959425221</v>
      </c>
      <c r="J141" s="101" t="s">
        <v>73</v>
      </c>
      <c r="K141" s="101">
        <v>0.19007946967535977</v>
      </c>
      <c r="M141" s="101" t="s">
        <v>68</v>
      </c>
      <c r="N141" s="101">
        <v>0.17015629014957737</v>
      </c>
      <c r="X141" s="101">
        <v>67.5</v>
      </c>
    </row>
    <row r="142" spans="1:24" s="101" customFormat="1" ht="12.75" hidden="1">
      <c r="A142" s="101">
        <v>2050</v>
      </c>
      <c r="B142" s="101">
        <v>116.73999786376953</v>
      </c>
      <c r="C142" s="101">
        <v>129.83999633789062</v>
      </c>
      <c r="D142" s="101">
        <v>9.125703811645508</v>
      </c>
      <c r="E142" s="101">
        <v>9.096569061279297</v>
      </c>
      <c r="F142" s="101">
        <v>22.297647215582614</v>
      </c>
      <c r="G142" s="101" t="s">
        <v>56</v>
      </c>
      <c r="H142" s="101">
        <v>8.899815679358142</v>
      </c>
      <c r="I142" s="101">
        <v>58.13981354312767</v>
      </c>
      <c r="J142" s="101" t="s">
        <v>62</v>
      </c>
      <c r="K142" s="101">
        <v>0.14678675918384404</v>
      </c>
      <c r="L142" s="101">
        <v>0.40789534407981237</v>
      </c>
      <c r="M142" s="101">
        <v>0.03474981054395668</v>
      </c>
      <c r="N142" s="101">
        <v>0.027830683755140178</v>
      </c>
      <c r="O142" s="101">
        <v>0.005895300725413258</v>
      </c>
      <c r="P142" s="101">
        <v>0.01170127196469838</v>
      </c>
      <c r="Q142" s="101">
        <v>0.000717607138458226</v>
      </c>
      <c r="R142" s="101">
        <v>0.00042841497122494276</v>
      </c>
      <c r="S142" s="101">
        <v>7.736556219720939E-05</v>
      </c>
      <c r="T142" s="101">
        <v>0.0001721832452840308</v>
      </c>
      <c r="U142" s="101">
        <v>1.569304588358682E-05</v>
      </c>
      <c r="V142" s="101">
        <v>1.590202319343135E-05</v>
      </c>
      <c r="W142" s="101">
        <v>4.825149189641112E-06</v>
      </c>
      <c r="X142" s="101">
        <v>67.5</v>
      </c>
    </row>
    <row r="143" spans="1:24" s="101" customFormat="1" ht="12.75" hidden="1">
      <c r="A143" s="101">
        <v>2051</v>
      </c>
      <c r="B143" s="101">
        <v>135.17999267578125</v>
      </c>
      <c r="C143" s="101">
        <v>130.8800048828125</v>
      </c>
      <c r="D143" s="101">
        <v>9.28185749053955</v>
      </c>
      <c r="E143" s="101">
        <v>9.62500286102295</v>
      </c>
      <c r="F143" s="101">
        <v>25.086848584867386</v>
      </c>
      <c r="G143" s="101" t="s">
        <v>57</v>
      </c>
      <c r="H143" s="101">
        <v>-3.318129610188734</v>
      </c>
      <c r="I143" s="101">
        <v>64.36186306559252</v>
      </c>
      <c r="J143" s="101" t="s">
        <v>60</v>
      </c>
      <c r="K143" s="101">
        <v>-0.009500213680299692</v>
      </c>
      <c r="L143" s="101">
        <v>-0.0022189955801598473</v>
      </c>
      <c r="M143" s="101">
        <v>0.0018547841847680248</v>
      </c>
      <c r="N143" s="101">
        <v>-0.0002876499830551444</v>
      </c>
      <c r="O143" s="101">
        <v>-0.0004448768607376493</v>
      </c>
      <c r="P143" s="101">
        <v>-0.0002539052667166085</v>
      </c>
      <c r="Q143" s="101">
        <v>1.948348110009779E-05</v>
      </c>
      <c r="R143" s="101">
        <v>-2.3135676208049768E-05</v>
      </c>
      <c r="S143" s="101">
        <v>-1.1036325567280016E-05</v>
      </c>
      <c r="T143" s="101">
        <v>-1.8083447205712565E-05</v>
      </c>
      <c r="U143" s="101">
        <v>-8.128272490641578E-07</v>
      </c>
      <c r="V143" s="101">
        <v>-1.8264079774822688E-06</v>
      </c>
      <c r="W143" s="101">
        <v>-8.489581924381297E-07</v>
      </c>
      <c r="X143" s="101">
        <v>67.5</v>
      </c>
    </row>
    <row r="144" spans="1:24" s="101" customFormat="1" ht="12.75" hidden="1">
      <c r="A144" s="101">
        <v>2049</v>
      </c>
      <c r="B144" s="101">
        <v>122.4000015258789</v>
      </c>
      <c r="C144" s="101">
        <v>116.0999984741211</v>
      </c>
      <c r="D144" s="101">
        <v>9.348764419555664</v>
      </c>
      <c r="E144" s="101">
        <v>10.247021675109863</v>
      </c>
      <c r="F144" s="101">
        <v>23.56418162117448</v>
      </c>
      <c r="G144" s="101" t="s">
        <v>58</v>
      </c>
      <c r="H144" s="101">
        <v>5.090487390432138</v>
      </c>
      <c r="I144" s="101">
        <v>59.990488916311044</v>
      </c>
      <c r="J144" s="101" t="s">
        <v>61</v>
      </c>
      <c r="K144" s="101">
        <v>-0.14647900399621944</v>
      </c>
      <c r="L144" s="101">
        <v>-0.40788930824502345</v>
      </c>
      <c r="M144" s="101">
        <v>-0.03470027533707502</v>
      </c>
      <c r="N144" s="101">
        <v>-0.027829197181483186</v>
      </c>
      <c r="O144" s="101">
        <v>-0.005878490896636508</v>
      </c>
      <c r="P144" s="101">
        <v>-0.01169851690204232</v>
      </c>
      <c r="Q144" s="101">
        <v>-0.0007173425953687859</v>
      </c>
      <c r="R144" s="101">
        <v>-0.00042778981761615694</v>
      </c>
      <c r="S144" s="101">
        <v>-7.657434121207493E-05</v>
      </c>
      <c r="T144" s="101">
        <v>-0.0001712310103155936</v>
      </c>
      <c r="U144" s="101">
        <v>-1.567198139890231E-05</v>
      </c>
      <c r="V144" s="101">
        <v>-1.579679003925221E-05</v>
      </c>
      <c r="W144" s="101">
        <v>-4.749877334183111E-06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2052</v>
      </c>
      <c r="B146" s="101">
        <v>143.08</v>
      </c>
      <c r="C146" s="101">
        <v>141.48</v>
      </c>
      <c r="D146" s="101">
        <v>8.456843612993886</v>
      </c>
      <c r="E146" s="101">
        <v>8.925786394489293</v>
      </c>
      <c r="F146" s="101">
        <v>21.845634577903297</v>
      </c>
      <c r="G146" s="101" t="s">
        <v>59</v>
      </c>
      <c r="H146" s="101">
        <v>-14.045622311919075</v>
      </c>
      <c r="I146" s="101">
        <v>61.53437768808094</v>
      </c>
      <c r="J146" s="101" t="s">
        <v>73</v>
      </c>
      <c r="K146" s="101">
        <v>0.8765870569478341</v>
      </c>
      <c r="M146" s="101" t="s">
        <v>68</v>
      </c>
      <c r="N146" s="101">
        <v>0.659355763564327</v>
      </c>
      <c r="X146" s="101">
        <v>67.5</v>
      </c>
    </row>
    <row r="147" spans="1:24" s="101" customFormat="1" ht="12.75" hidden="1">
      <c r="A147" s="101">
        <v>2050</v>
      </c>
      <c r="B147" s="101">
        <v>117.05999755859375</v>
      </c>
      <c r="C147" s="101">
        <v>138.66000366210938</v>
      </c>
      <c r="D147" s="101">
        <v>9.006392478942871</v>
      </c>
      <c r="E147" s="101">
        <v>9.250235557556152</v>
      </c>
      <c r="F147" s="101">
        <v>23.262762437869913</v>
      </c>
      <c r="G147" s="101" t="s">
        <v>56</v>
      </c>
      <c r="H147" s="101">
        <v>11.90066265716434</v>
      </c>
      <c r="I147" s="101">
        <v>61.46066021575809</v>
      </c>
      <c r="J147" s="101" t="s">
        <v>62</v>
      </c>
      <c r="K147" s="101">
        <v>0.6118160596384611</v>
      </c>
      <c r="L147" s="101">
        <v>0.6916951509711909</v>
      </c>
      <c r="M147" s="101">
        <v>0.1448391595102331</v>
      </c>
      <c r="N147" s="101">
        <v>0.04290155723913873</v>
      </c>
      <c r="O147" s="101">
        <v>0.024571418632182335</v>
      </c>
      <c r="P147" s="101">
        <v>0.019842572834899094</v>
      </c>
      <c r="Q147" s="101">
        <v>0.002990919140355805</v>
      </c>
      <c r="R147" s="101">
        <v>0.0006603914348170689</v>
      </c>
      <c r="S147" s="101">
        <v>0.0003223769506066511</v>
      </c>
      <c r="T147" s="101">
        <v>0.0002919963068235617</v>
      </c>
      <c r="U147" s="101">
        <v>6.542233294006609E-05</v>
      </c>
      <c r="V147" s="101">
        <v>2.4507192832572095E-05</v>
      </c>
      <c r="W147" s="101">
        <v>2.0104363038712515E-05</v>
      </c>
      <c r="X147" s="101">
        <v>67.5</v>
      </c>
    </row>
    <row r="148" spans="1:24" s="101" customFormat="1" ht="12.75" hidden="1">
      <c r="A148" s="101">
        <v>2051</v>
      </c>
      <c r="B148" s="101">
        <v>134.8800048828125</v>
      </c>
      <c r="C148" s="101">
        <v>140.3800048828125</v>
      </c>
      <c r="D148" s="101">
        <v>9.259711265563965</v>
      </c>
      <c r="E148" s="101">
        <v>9.405943870544434</v>
      </c>
      <c r="F148" s="101">
        <v>26.919926314210837</v>
      </c>
      <c r="G148" s="101" t="s">
        <v>57</v>
      </c>
      <c r="H148" s="101">
        <v>1.8490408914940701</v>
      </c>
      <c r="I148" s="101">
        <v>69.22904577430657</v>
      </c>
      <c r="J148" s="101" t="s">
        <v>60</v>
      </c>
      <c r="K148" s="101">
        <v>-0.6114308026175678</v>
      </c>
      <c r="L148" s="101">
        <v>-0.003763127339755283</v>
      </c>
      <c r="M148" s="101">
        <v>0.14468016574239687</v>
      </c>
      <c r="N148" s="101">
        <v>-0.0004436728046217698</v>
      </c>
      <c r="O148" s="101">
        <v>-0.02456392059408208</v>
      </c>
      <c r="P148" s="101">
        <v>-0.00043048941198074926</v>
      </c>
      <c r="Q148" s="101">
        <v>0.002982927580883242</v>
      </c>
      <c r="R148" s="101">
        <v>-3.56954478922968E-05</v>
      </c>
      <c r="S148" s="101">
        <v>-0.00032208216598105725</v>
      </c>
      <c r="T148" s="101">
        <v>-3.065282498516894E-05</v>
      </c>
      <c r="U148" s="101">
        <v>6.46643617268216E-05</v>
      </c>
      <c r="V148" s="101">
        <v>-2.823107375019732E-06</v>
      </c>
      <c r="W148" s="101">
        <v>-2.0046395165656007E-05</v>
      </c>
      <c r="X148" s="101">
        <v>67.5</v>
      </c>
    </row>
    <row r="149" spans="1:24" s="101" customFormat="1" ht="12.75" hidden="1">
      <c r="A149" s="101">
        <v>2049</v>
      </c>
      <c r="B149" s="101">
        <v>118.58000183105469</v>
      </c>
      <c r="C149" s="101">
        <v>105.9800033569336</v>
      </c>
      <c r="D149" s="101">
        <v>9.284494400024414</v>
      </c>
      <c r="E149" s="101">
        <v>9.891860008239746</v>
      </c>
      <c r="F149" s="101">
        <v>24.32823549399684</v>
      </c>
      <c r="G149" s="101" t="s">
        <v>58</v>
      </c>
      <c r="H149" s="101">
        <v>11.274368508676389</v>
      </c>
      <c r="I149" s="101">
        <v>62.35437033973108</v>
      </c>
      <c r="J149" s="101" t="s">
        <v>61</v>
      </c>
      <c r="K149" s="101">
        <v>-0.021708625980698382</v>
      </c>
      <c r="L149" s="101">
        <v>-0.6916849143574575</v>
      </c>
      <c r="M149" s="101">
        <v>-0.006784671575199639</v>
      </c>
      <c r="N149" s="101">
        <v>-0.04289926302380422</v>
      </c>
      <c r="O149" s="101">
        <v>-0.0006069749958502838</v>
      </c>
      <c r="P149" s="101">
        <v>-0.019837902499368423</v>
      </c>
      <c r="Q149" s="101">
        <v>-0.00021849565522627032</v>
      </c>
      <c r="R149" s="101">
        <v>-0.0006594260247969558</v>
      </c>
      <c r="S149" s="101">
        <v>1.3783201347795182E-05</v>
      </c>
      <c r="T149" s="101">
        <v>-0.0002903829325546324</v>
      </c>
      <c r="U149" s="101">
        <v>-9.929852455279814E-06</v>
      </c>
      <c r="V149" s="101">
        <v>-2.4344045787049905E-05</v>
      </c>
      <c r="W149" s="101">
        <v>1.525599572205418E-06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2052</v>
      </c>
      <c r="B151" s="101">
        <v>133.92</v>
      </c>
      <c r="C151" s="101">
        <v>139.32</v>
      </c>
      <c r="D151" s="101">
        <v>8.662132869460004</v>
      </c>
      <c r="E151" s="101">
        <v>9.040619425130739</v>
      </c>
      <c r="F151" s="101">
        <v>21.389596981139597</v>
      </c>
      <c r="G151" s="101" t="s">
        <v>59</v>
      </c>
      <c r="H151" s="101">
        <v>-7.620697354473961</v>
      </c>
      <c r="I151" s="101">
        <v>58.799302645526026</v>
      </c>
      <c r="J151" s="101" t="s">
        <v>73</v>
      </c>
      <c r="K151" s="101">
        <v>0.9860757808354357</v>
      </c>
      <c r="M151" s="101" t="s">
        <v>68</v>
      </c>
      <c r="N151" s="101">
        <v>0.9049429440859047</v>
      </c>
      <c r="X151" s="101">
        <v>67.5</v>
      </c>
    </row>
    <row r="152" spans="1:24" s="101" customFormat="1" ht="12.75" hidden="1">
      <c r="A152" s="101">
        <v>2050</v>
      </c>
      <c r="B152" s="101">
        <v>103</v>
      </c>
      <c r="C152" s="101">
        <v>121.19999694824219</v>
      </c>
      <c r="D152" s="101">
        <v>9.308450698852539</v>
      </c>
      <c r="E152" s="101">
        <v>9.268388748168945</v>
      </c>
      <c r="F152" s="101">
        <v>20.681199698341572</v>
      </c>
      <c r="G152" s="101" t="s">
        <v>56</v>
      </c>
      <c r="H152" s="101">
        <v>17.33581832655438</v>
      </c>
      <c r="I152" s="101">
        <v>52.83581832655438</v>
      </c>
      <c r="J152" s="101" t="s">
        <v>62</v>
      </c>
      <c r="K152" s="101">
        <v>0.24122548101226401</v>
      </c>
      <c r="L152" s="101">
        <v>0.9602370328645925</v>
      </c>
      <c r="M152" s="101">
        <v>0.0571068232790104</v>
      </c>
      <c r="N152" s="101">
        <v>0.04141329506519493</v>
      </c>
      <c r="O152" s="101">
        <v>0.009688364481362033</v>
      </c>
      <c r="P152" s="101">
        <v>0.027546239548809068</v>
      </c>
      <c r="Q152" s="101">
        <v>0.0011792756698110489</v>
      </c>
      <c r="R152" s="101">
        <v>0.0006375212280628346</v>
      </c>
      <c r="S152" s="101">
        <v>0.00012713368846252685</v>
      </c>
      <c r="T152" s="101">
        <v>0.00040533158960030726</v>
      </c>
      <c r="U152" s="101">
        <v>2.577471912266267E-05</v>
      </c>
      <c r="V152" s="101">
        <v>2.3668886417736807E-05</v>
      </c>
      <c r="W152" s="101">
        <v>7.925504819781143E-06</v>
      </c>
      <c r="X152" s="101">
        <v>67.5</v>
      </c>
    </row>
    <row r="153" spans="1:24" s="101" customFormat="1" ht="12.75" hidden="1">
      <c r="A153" s="101">
        <v>2051</v>
      </c>
      <c r="B153" s="101">
        <v>148.89999389648438</v>
      </c>
      <c r="C153" s="101">
        <v>151.3000030517578</v>
      </c>
      <c r="D153" s="101">
        <v>8.689332962036133</v>
      </c>
      <c r="E153" s="101">
        <v>9.015043258666992</v>
      </c>
      <c r="F153" s="101">
        <v>25.4431919439793</v>
      </c>
      <c r="G153" s="101" t="s">
        <v>57</v>
      </c>
      <c r="H153" s="101">
        <v>-11.632568407859551</v>
      </c>
      <c r="I153" s="101">
        <v>69.76742548862482</v>
      </c>
      <c r="J153" s="101" t="s">
        <v>60</v>
      </c>
      <c r="K153" s="101">
        <v>0.15358303494302794</v>
      </c>
      <c r="L153" s="101">
        <v>-0.00522407398267151</v>
      </c>
      <c r="M153" s="101">
        <v>-0.036856904330870216</v>
      </c>
      <c r="N153" s="101">
        <v>-0.00042785147481478914</v>
      </c>
      <c r="O153" s="101">
        <v>0.006087452553486079</v>
      </c>
      <c r="P153" s="101">
        <v>-0.0005977705035938364</v>
      </c>
      <c r="Q153" s="101">
        <v>-0.000784472215352463</v>
      </c>
      <c r="R153" s="101">
        <v>-3.4420086060225975E-05</v>
      </c>
      <c r="S153" s="101">
        <v>7.298934466812495E-05</v>
      </c>
      <c r="T153" s="101">
        <v>-4.2573938456076874E-05</v>
      </c>
      <c r="U153" s="101">
        <v>-1.861200683852945E-05</v>
      </c>
      <c r="V153" s="101">
        <v>-2.716274255475268E-06</v>
      </c>
      <c r="W153" s="101">
        <v>4.3261560972868795E-06</v>
      </c>
      <c r="X153" s="101">
        <v>67.5</v>
      </c>
    </row>
    <row r="154" spans="1:24" s="101" customFormat="1" ht="12.75" hidden="1">
      <c r="A154" s="101">
        <v>2049</v>
      </c>
      <c r="B154" s="101">
        <v>125.63999938964844</v>
      </c>
      <c r="C154" s="101">
        <v>111.33999633789062</v>
      </c>
      <c r="D154" s="101">
        <v>9.08562183380127</v>
      </c>
      <c r="E154" s="101">
        <v>9.888020515441895</v>
      </c>
      <c r="F154" s="101">
        <v>26.968354132160265</v>
      </c>
      <c r="G154" s="101" t="s">
        <v>58</v>
      </c>
      <c r="H154" s="101">
        <v>12.515042706618999</v>
      </c>
      <c r="I154" s="101">
        <v>70.65504209626744</v>
      </c>
      <c r="J154" s="101" t="s">
        <v>61</v>
      </c>
      <c r="K154" s="101">
        <v>-0.18601608550683676</v>
      </c>
      <c r="L154" s="101">
        <v>-0.9602228222322254</v>
      </c>
      <c r="M154" s="101">
        <v>-0.0436206128815862</v>
      </c>
      <c r="N154" s="101">
        <v>-0.04141108488403072</v>
      </c>
      <c r="O154" s="101">
        <v>-0.007537063601481231</v>
      </c>
      <c r="P154" s="101">
        <v>-0.02753975278947518</v>
      </c>
      <c r="Q154" s="101">
        <v>-0.0008805080628525199</v>
      </c>
      <c r="R154" s="101">
        <v>-0.0006365913712157521</v>
      </c>
      <c r="S154" s="101">
        <v>-0.00010409385335842118</v>
      </c>
      <c r="T154" s="101">
        <v>-0.0004030895152348298</v>
      </c>
      <c r="U154" s="101">
        <v>-1.78305733865932E-05</v>
      </c>
      <c r="V154" s="101">
        <v>-2.351250812705374E-05</v>
      </c>
      <c r="W154" s="101">
        <v>-6.640632505287556E-06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19.271726196890835</v>
      </c>
      <c r="G155" s="102"/>
      <c r="H155" s="102"/>
      <c r="I155" s="115"/>
      <c r="J155" s="115" t="s">
        <v>158</v>
      </c>
      <c r="K155" s="102">
        <f>AVERAGE(K153,K148,K143,K138,K133,K128)</f>
        <v>-0.1331292056465221</v>
      </c>
      <c r="L155" s="102">
        <f>AVERAGE(L153,L148,L143,L138,L133,L128)</f>
        <v>-0.002702011882852969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32.28670649816959</v>
      </c>
      <c r="G156" s="102"/>
      <c r="H156" s="102"/>
      <c r="I156" s="115"/>
      <c r="J156" s="115" t="s">
        <v>159</v>
      </c>
      <c r="K156" s="102">
        <f>AVERAGE(K154,K149,K144,K139,K134,K129)</f>
        <v>0.07290816976839691</v>
      </c>
      <c r="L156" s="102">
        <f>AVERAGE(L154,L149,L144,L139,L134,L129)</f>
        <v>-0.496642277349062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0.0832057535290763</v>
      </c>
      <c r="L157" s="102">
        <f>ABS(L155/$H$33)</f>
        <v>0.007505588563480469</v>
      </c>
      <c r="M157" s="115" t="s">
        <v>111</v>
      </c>
      <c r="N157" s="102">
        <f>K157+L157+L158+K158</f>
        <v>0.4425378618950369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0.04142509645931643</v>
      </c>
      <c r="L158" s="102">
        <f>ABS(L156/$H$34)</f>
        <v>0.31040142334316373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2052</v>
      </c>
      <c r="B161" s="101">
        <v>121.78</v>
      </c>
      <c r="C161" s="101">
        <v>136.48</v>
      </c>
      <c r="D161" s="101">
        <v>8.98887420888195</v>
      </c>
      <c r="E161" s="101">
        <v>9.265077485115334</v>
      </c>
      <c r="F161" s="101">
        <v>24.792673965260118</v>
      </c>
      <c r="G161" s="101" t="s">
        <v>59</v>
      </c>
      <c r="H161" s="101">
        <v>11.363391182610727</v>
      </c>
      <c r="I161" s="101">
        <v>65.64339118261073</v>
      </c>
      <c r="J161" s="101" t="s">
        <v>73</v>
      </c>
      <c r="K161" s="101">
        <v>1.1579542314473088</v>
      </c>
      <c r="M161" s="101" t="s">
        <v>68</v>
      </c>
      <c r="N161" s="101">
        <v>0.7475377467510919</v>
      </c>
      <c r="X161" s="101">
        <v>67.5</v>
      </c>
    </row>
    <row r="162" spans="1:24" s="101" customFormat="1" ht="12.75" hidden="1">
      <c r="A162" s="101">
        <v>2050</v>
      </c>
      <c r="B162" s="101">
        <v>122.19999694824219</v>
      </c>
      <c r="C162" s="101">
        <v>147.5</v>
      </c>
      <c r="D162" s="101">
        <v>9.065338134765625</v>
      </c>
      <c r="E162" s="101">
        <v>9.175949096679688</v>
      </c>
      <c r="F162" s="101">
        <v>23.804044979961933</v>
      </c>
      <c r="G162" s="101" t="s">
        <v>56</v>
      </c>
      <c r="H162" s="101">
        <v>7.795303595127251</v>
      </c>
      <c r="I162" s="101">
        <v>62.49530054336944</v>
      </c>
      <c r="J162" s="101" t="s">
        <v>62</v>
      </c>
      <c r="K162" s="101">
        <v>0.8778188744164487</v>
      </c>
      <c r="L162" s="101">
        <v>0.5823054255428631</v>
      </c>
      <c r="M162" s="101">
        <v>0.2078116973979367</v>
      </c>
      <c r="N162" s="101">
        <v>0.05984530846696372</v>
      </c>
      <c r="O162" s="101">
        <v>0.03525475959554732</v>
      </c>
      <c r="P162" s="101">
        <v>0.01670437201962043</v>
      </c>
      <c r="Q162" s="101">
        <v>0.004291406781456098</v>
      </c>
      <c r="R162" s="101">
        <v>0.0009211852391153093</v>
      </c>
      <c r="S162" s="101">
        <v>0.00046252892253627624</v>
      </c>
      <c r="T162" s="101">
        <v>0.00024578236161752114</v>
      </c>
      <c r="U162" s="101">
        <v>9.38785579144353E-05</v>
      </c>
      <c r="V162" s="101">
        <v>3.417787034706882E-05</v>
      </c>
      <c r="W162" s="101">
        <v>2.8836998715379206E-05</v>
      </c>
      <c r="X162" s="101">
        <v>67.5</v>
      </c>
    </row>
    <row r="163" spans="1:24" s="101" customFormat="1" ht="12.75" hidden="1">
      <c r="A163" s="101">
        <v>2049</v>
      </c>
      <c r="B163" s="101">
        <v>121.72000122070312</v>
      </c>
      <c r="C163" s="101">
        <v>118.41999816894531</v>
      </c>
      <c r="D163" s="101">
        <v>9.644560813903809</v>
      </c>
      <c r="E163" s="101">
        <v>10.136561393737793</v>
      </c>
      <c r="F163" s="101">
        <v>26.5036966168295</v>
      </c>
      <c r="G163" s="101" t="s">
        <v>57</v>
      </c>
      <c r="H163" s="101">
        <v>11.18272376066622</v>
      </c>
      <c r="I163" s="101">
        <v>65.40272498136935</v>
      </c>
      <c r="J163" s="101" t="s">
        <v>60</v>
      </c>
      <c r="K163" s="101">
        <v>0.0035337638130009986</v>
      </c>
      <c r="L163" s="101">
        <v>0.003169233442551471</v>
      </c>
      <c r="M163" s="101">
        <v>-0.003198122258454166</v>
      </c>
      <c r="N163" s="101">
        <v>-0.0006189415514008699</v>
      </c>
      <c r="O163" s="101">
        <v>-0.00023848011369488275</v>
      </c>
      <c r="P163" s="101">
        <v>0.0003625767058928428</v>
      </c>
      <c r="Q163" s="101">
        <v>-0.00017860525444864808</v>
      </c>
      <c r="R163" s="101">
        <v>-4.973707078028942E-05</v>
      </c>
      <c r="S163" s="101">
        <v>-3.432831161871295E-05</v>
      </c>
      <c r="T163" s="101">
        <v>2.581434399498386E-05</v>
      </c>
      <c r="U163" s="101">
        <v>-1.1348822669848167E-05</v>
      </c>
      <c r="V163" s="101">
        <v>-3.924512127522651E-06</v>
      </c>
      <c r="W163" s="101">
        <v>-3.089630664333278E-06</v>
      </c>
      <c r="X163" s="101">
        <v>67.5</v>
      </c>
    </row>
    <row r="164" spans="1:24" s="101" customFormat="1" ht="12.75" hidden="1">
      <c r="A164" s="101">
        <v>2051</v>
      </c>
      <c r="B164" s="101">
        <v>157.47999572753906</v>
      </c>
      <c r="C164" s="101">
        <v>141.0800018310547</v>
      </c>
      <c r="D164" s="101">
        <v>8.933204650878906</v>
      </c>
      <c r="E164" s="101">
        <v>9.491656303405762</v>
      </c>
      <c r="F164" s="101">
        <v>28.09138585938658</v>
      </c>
      <c r="G164" s="101" t="s">
        <v>58</v>
      </c>
      <c r="H164" s="101">
        <v>-15.026863915228517</v>
      </c>
      <c r="I164" s="101">
        <v>74.95313181231055</v>
      </c>
      <c r="J164" s="101" t="s">
        <v>61</v>
      </c>
      <c r="K164" s="101">
        <v>-0.8778117615953177</v>
      </c>
      <c r="L164" s="101">
        <v>0.5822968011040774</v>
      </c>
      <c r="M164" s="101">
        <v>-0.20778708715757963</v>
      </c>
      <c r="N164" s="101">
        <v>-0.05984210772409332</v>
      </c>
      <c r="O164" s="101">
        <v>-0.0352539529893487</v>
      </c>
      <c r="P164" s="101">
        <v>0.016700436602143723</v>
      </c>
      <c r="Q164" s="101">
        <v>-0.004287688459649409</v>
      </c>
      <c r="R164" s="101">
        <v>-0.000919841545351223</v>
      </c>
      <c r="S164" s="101">
        <v>-0.0004612532614561952</v>
      </c>
      <c r="T164" s="101">
        <v>0.0002444229713557925</v>
      </c>
      <c r="U164" s="101">
        <v>-9.319006309742645E-05</v>
      </c>
      <c r="V164" s="101">
        <v>-3.395180445899707E-05</v>
      </c>
      <c r="W164" s="101">
        <v>-2.8671007608188334E-05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2052</v>
      </c>
      <c r="B166" s="101">
        <v>126.68</v>
      </c>
      <c r="C166" s="101">
        <v>126.68</v>
      </c>
      <c r="D166" s="101">
        <v>8.78558124146118</v>
      </c>
      <c r="E166" s="101">
        <v>9.16450967641782</v>
      </c>
      <c r="F166" s="101">
        <v>23.7224497562932</v>
      </c>
      <c r="G166" s="101" t="s">
        <v>59</v>
      </c>
      <c r="H166" s="101">
        <v>5.096376228776208</v>
      </c>
      <c r="I166" s="101">
        <v>64.27637622877621</v>
      </c>
      <c r="J166" s="101" t="s">
        <v>73</v>
      </c>
      <c r="K166" s="101">
        <v>0.9892783422250013</v>
      </c>
      <c r="M166" s="101" t="s">
        <v>68</v>
      </c>
      <c r="N166" s="101">
        <v>0.7391201219838013</v>
      </c>
      <c r="X166" s="101">
        <v>67.5</v>
      </c>
    </row>
    <row r="167" spans="1:24" s="101" customFormat="1" ht="12.75" hidden="1">
      <c r="A167" s="101">
        <v>2050</v>
      </c>
      <c r="B167" s="101">
        <v>131.60000610351562</v>
      </c>
      <c r="C167" s="101">
        <v>138</v>
      </c>
      <c r="D167" s="101">
        <v>9.042957305908203</v>
      </c>
      <c r="E167" s="101">
        <v>9.10846996307373</v>
      </c>
      <c r="F167" s="101">
        <v>23.569767861037445</v>
      </c>
      <c r="G167" s="101" t="s">
        <v>56</v>
      </c>
      <c r="H167" s="101">
        <v>-2.042127687860045</v>
      </c>
      <c r="I167" s="101">
        <v>62.05787841565558</v>
      </c>
      <c r="J167" s="101" t="s">
        <v>62</v>
      </c>
      <c r="K167" s="101">
        <v>0.6555149474279927</v>
      </c>
      <c r="L167" s="101">
        <v>0.7309884816029945</v>
      </c>
      <c r="M167" s="101">
        <v>0.1551845844590602</v>
      </c>
      <c r="N167" s="101">
        <v>0.0029609843890662764</v>
      </c>
      <c r="O167" s="101">
        <v>0.026326655864738032</v>
      </c>
      <c r="P167" s="101">
        <v>0.02096971170786752</v>
      </c>
      <c r="Q167" s="101">
        <v>0.003204597313843181</v>
      </c>
      <c r="R167" s="101">
        <v>4.5596868690553825E-05</v>
      </c>
      <c r="S167" s="101">
        <v>0.0003453759858695536</v>
      </c>
      <c r="T167" s="101">
        <v>0.0003085446661845601</v>
      </c>
      <c r="U167" s="101">
        <v>7.009221450790209E-05</v>
      </c>
      <c r="V167" s="101">
        <v>1.7042534601699257E-06</v>
      </c>
      <c r="W167" s="101">
        <v>2.153107430824542E-05</v>
      </c>
      <c r="X167" s="101">
        <v>67.5</v>
      </c>
    </row>
    <row r="168" spans="1:24" s="101" customFormat="1" ht="12.75" hidden="1">
      <c r="A168" s="101">
        <v>2049</v>
      </c>
      <c r="B168" s="101">
        <v>108.63999938964844</v>
      </c>
      <c r="C168" s="101">
        <v>105.44000244140625</v>
      </c>
      <c r="D168" s="101">
        <v>9.587538719177246</v>
      </c>
      <c r="E168" s="101">
        <v>10.207527160644531</v>
      </c>
      <c r="F168" s="101">
        <v>21.908648052749662</v>
      </c>
      <c r="G168" s="101" t="s">
        <v>57</v>
      </c>
      <c r="H168" s="101">
        <v>13.21525688292349</v>
      </c>
      <c r="I168" s="101">
        <v>54.35525627257193</v>
      </c>
      <c r="J168" s="101" t="s">
        <v>60</v>
      </c>
      <c r="K168" s="101">
        <v>-0.3145094179422782</v>
      </c>
      <c r="L168" s="101">
        <v>0.003977384481669947</v>
      </c>
      <c r="M168" s="101">
        <v>0.0729036443153665</v>
      </c>
      <c r="N168" s="101">
        <v>3.0341973276734047E-05</v>
      </c>
      <c r="O168" s="101">
        <v>-0.012879813629538953</v>
      </c>
      <c r="P168" s="101">
        <v>0.00045514069376378837</v>
      </c>
      <c r="Q168" s="101">
        <v>0.0014307043108202752</v>
      </c>
      <c r="R168" s="101">
        <v>2.457417613712694E-06</v>
      </c>
      <c r="S168" s="101">
        <v>-0.0001889169536026241</v>
      </c>
      <c r="T168" s="101">
        <v>3.2414086974166176E-05</v>
      </c>
      <c r="U168" s="101">
        <v>2.620216010090624E-05</v>
      </c>
      <c r="V168" s="101">
        <v>1.9156072022008136E-07</v>
      </c>
      <c r="W168" s="101">
        <v>-1.236654639516331E-05</v>
      </c>
      <c r="X168" s="101">
        <v>67.5</v>
      </c>
    </row>
    <row r="169" spans="1:24" s="101" customFormat="1" ht="12.75" hidden="1">
      <c r="A169" s="101">
        <v>2051</v>
      </c>
      <c r="B169" s="101">
        <v>145.8800048828125</v>
      </c>
      <c r="C169" s="101">
        <v>131.8800048828125</v>
      </c>
      <c r="D169" s="101">
        <v>9.160663604736328</v>
      </c>
      <c r="E169" s="101">
        <v>9.527565956115723</v>
      </c>
      <c r="F169" s="101">
        <v>23.591153072520544</v>
      </c>
      <c r="G169" s="101" t="s">
        <v>58</v>
      </c>
      <c r="H169" s="101">
        <v>-17.027157073188235</v>
      </c>
      <c r="I169" s="101">
        <v>61.352847809624265</v>
      </c>
      <c r="J169" s="101" t="s">
        <v>61</v>
      </c>
      <c r="K169" s="101">
        <v>-0.5751379593863836</v>
      </c>
      <c r="L169" s="101">
        <v>0.7309776608412437</v>
      </c>
      <c r="M169" s="101">
        <v>-0.13699384620949118</v>
      </c>
      <c r="N169" s="101">
        <v>0.0029608289239589415</v>
      </c>
      <c r="O169" s="101">
        <v>-0.022960906120810826</v>
      </c>
      <c r="P169" s="101">
        <v>0.02096477178649833</v>
      </c>
      <c r="Q169" s="101">
        <v>-0.002867495269201191</v>
      </c>
      <c r="R169" s="101">
        <v>4.5530599963710365E-05</v>
      </c>
      <c r="S169" s="101">
        <v>-0.000289127923689273</v>
      </c>
      <c r="T169" s="101">
        <v>0.00030683731519580995</v>
      </c>
      <c r="U169" s="101">
        <v>-6.501050177216168E-05</v>
      </c>
      <c r="V169" s="101">
        <v>1.6934533790364376E-06</v>
      </c>
      <c r="W169" s="101">
        <v>-1.76254274025755E-05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2052</v>
      </c>
      <c r="B171" s="101">
        <v>130.68</v>
      </c>
      <c r="C171" s="101">
        <v>120.98</v>
      </c>
      <c r="D171" s="101">
        <v>8.625353615978902</v>
      </c>
      <c r="E171" s="101">
        <v>9.036597772171184</v>
      </c>
      <c r="F171" s="101">
        <v>24.011959031432582</v>
      </c>
      <c r="G171" s="101" t="s">
        <v>59</v>
      </c>
      <c r="H171" s="101">
        <v>3.100534596679964</v>
      </c>
      <c r="I171" s="101">
        <v>66.28053459667997</v>
      </c>
      <c r="J171" s="101" t="s">
        <v>73</v>
      </c>
      <c r="K171" s="101">
        <v>0.07994513611451119</v>
      </c>
      <c r="M171" s="101" t="s">
        <v>68</v>
      </c>
      <c r="N171" s="101">
        <v>0.06556087275261159</v>
      </c>
      <c r="X171" s="101">
        <v>67.5</v>
      </c>
    </row>
    <row r="172" spans="1:24" s="101" customFormat="1" ht="12.75" hidden="1">
      <c r="A172" s="101">
        <v>2050</v>
      </c>
      <c r="B172" s="101">
        <v>122.91999816894531</v>
      </c>
      <c r="C172" s="101">
        <v>129.32000732421875</v>
      </c>
      <c r="D172" s="101">
        <v>9.09739875793457</v>
      </c>
      <c r="E172" s="101">
        <v>9.212519645690918</v>
      </c>
      <c r="F172" s="101">
        <v>20.74342864922765</v>
      </c>
      <c r="G172" s="101" t="s">
        <v>56</v>
      </c>
      <c r="H172" s="101">
        <v>-1.1503438529369419</v>
      </c>
      <c r="I172" s="101">
        <v>54.26965431600836</v>
      </c>
      <c r="J172" s="101" t="s">
        <v>62</v>
      </c>
      <c r="K172" s="101">
        <v>0.1475910981327296</v>
      </c>
      <c r="L172" s="101">
        <v>0.23845048635877789</v>
      </c>
      <c r="M172" s="101">
        <v>0.0349401767292804</v>
      </c>
      <c r="N172" s="101">
        <v>0.0003006126981771433</v>
      </c>
      <c r="O172" s="101">
        <v>0.005927499653002135</v>
      </c>
      <c r="P172" s="101">
        <v>0.006840378869297929</v>
      </c>
      <c r="Q172" s="101">
        <v>0.0007215241074515454</v>
      </c>
      <c r="R172" s="101">
        <v>4.6330179401948885E-06</v>
      </c>
      <c r="S172" s="101">
        <v>7.776059160438592E-05</v>
      </c>
      <c r="T172" s="101">
        <v>0.00010065162735931037</v>
      </c>
      <c r="U172" s="101">
        <v>1.5785228129938394E-05</v>
      </c>
      <c r="V172" s="101">
        <v>1.7455090956974173E-07</v>
      </c>
      <c r="W172" s="101">
        <v>4.847972493878464E-06</v>
      </c>
      <c r="X172" s="101">
        <v>67.5</v>
      </c>
    </row>
    <row r="173" spans="1:24" s="101" customFormat="1" ht="12.75" hidden="1">
      <c r="A173" s="101">
        <v>2049</v>
      </c>
      <c r="B173" s="101">
        <v>123.12000274658203</v>
      </c>
      <c r="C173" s="101">
        <v>106.41999816894531</v>
      </c>
      <c r="D173" s="101">
        <v>9.254805564880371</v>
      </c>
      <c r="E173" s="101">
        <v>10.329919815063477</v>
      </c>
      <c r="F173" s="101">
        <v>22.777377712853287</v>
      </c>
      <c r="G173" s="101" t="s">
        <v>57</v>
      </c>
      <c r="H173" s="101">
        <v>2.9578999971277824</v>
      </c>
      <c r="I173" s="101">
        <v>58.57790274370981</v>
      </c>
      <c r="J173" s="101" t="s">
        <v>60</v>
      </c>
      <c r="K173" s="101">
        <v>0.004912090835789944</v>
      </c>
      <c r="L173" s="101">
        <v>0.001297446313202649</v>
      </c>
      <c r="M173" s="101">
        <v>-0.0015596496349969836</v>
      </c>
      <c r="N173" s="101">
        <v>3.0540051261951903E-06</v>
      </c>
      <c r="O173" s="101">
        <v>0.00013331141473215793</v>
      </c>
      <c r="P173" s="101">
        <v>0.00014844996536366204</v>
      </c>
      <c r="Q173" s="101">
        <v>-5.11087598020084E-05</v>
      </c>
      <c r="R173" s="101">
        <v>2.5290443294856925E-07</v>
      </c>
      <c r="S173" s="101">
        <v>-3.4990336088683966E-06</v>
      </c>
      <c r="T173" s="101">
        <v>1.0571204609065316E-05</v>
      </c>
      <c r="U173" s="101">
        <v>-2.3677533804521562E-06</v>
      </c>
      <c r="V173" s="101">
        <v>2.0204938421522027E-08</v>
      </c>
      <c r="W173" s="101">
        <v>-3.773085874685751E-07</v>
      </c>
      <c r="X173" s="101">
        <v>67.5</v>
      </c>
    </row>
    <row r="174" spans="1:24" s="101" customFormat="1" ht="12.75" hidden="1">
      <c r="A174" s="101">
        <v>2051</v>
      </c>
      <c r="B174" s="101">
        <v>120.5999984741211</v>
      </c>
      <c r="C174" s="101">
        <v>129.39999389648438</v>
      </c>
      <c r="D174" s="101">
        <v>9.431680679321289</v>
      </c>
      <c r="E174" s="101">
        <v>9.722237586975098</v>
      </c>
      <c r="F174" s="101">
        <v>19.06857536503173</v>
      </c>
      <c r="G174" s="101" t="s">
        <v>58</v>
      </c>
      <c r="H174" s="101">
        <v>-4.984989804658369</v>
      </c>
      <c r="I174" s="101">
        <v>48.11500866946272</v>
      </c>
      <c r="J174" s="101" t="s">
        <v>61</v>
      </c>
      <c r="K174" s="101">
        <v>-0.1475093339814331</v>
      </c>
      <c r="L174" s="101">
        <v>0.23844695652870487</v>
      </c>
      <c r="M174" s="101">
        <v>-0.03490534977463199</v>
      </c>
      <c r="N174" s="101">
        <v>0.0003005971845477456</v>
      </c>
      <c r="O174" s="101">
        <v>-0.005926000354627271</v>
      </c>
      <c r="P174" s="101">
        <v>0.0068387678483277335</v>
      </c>
      <c r="Q174" s="101">
        <v>-0.0007197117008255805</v>
      </c>
      <c r="R174" s="101">
        <v>4.6261100918549975E-06</v>
      </c>
      <c r="S174" s="101">
        <v>-7.768182780076757E-05</v>
      </c>
      <c r="T174" s="101">
        <v>0.00010009495353508464</v>
      </c>
      <c r="U174" s="101">
        <v>-1.560663868498133E-05</v>
      </c>
      <c r="V174" s="101">
        <v>1.733775662968155E-07</v>
      </c>
      <c r="W174" s="101">
        <v>-4.833267583242691E-06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2052</v>
      </c>
      <c r="B176" s="101">
        <v>131.96</v>
      </c>
      <c r="C176" s="101">
        <v>135.96</v>
      </c>
      <c r="D176" s="101">
        <v>8.77925556496818</v>
      </c>
      <c r="E176" s="101">
        <v>8.915272592633126</v>
      </c>
      <c r="F176" s="101">
        <v>24.652317123905753</v>
      </c>
      <c r="G176" s="101" t="s">
        <v>59</v>
      </c>
      <c r="H176" s="101">
        <v>2.398821944960474</v>
      </c>
      <c r="I176" s="101">
        <v>66.85882194496048</v>
      </c>
      <c r="J176" s="101" t="s">
        <v>73</v>
      </c>
      <c r="K176" s="101">
        <v>0.3828542194610184</v>
      </c>
      <c r="M176" s="101" t="s">
        <v>68</v>
      </c>
      <c r="N176" s="101">
        <v>0.2004805221266439</v>
      </c>
      <c r="X176" s="101">
        <v>67.5</v>
      </c>
    </row>
    <row r="177" spans="1:24" s="101" customFormat="1" ht="12.75" hidden="1">
      <c r="A177" s="101">
        <v>2050</v>
      </c>
      <c r="B177" s="101">
        <v>116.73999786376953</v>
      </c>
      <c r="C177" s="101">
        <v>129.83999633789062</v>
      </c>
      <c r="D177" s="101">
        <v>9.125703811645508</v>
      </c>
      <c r="E177" s="101">
        <v>9.096569061279297</v>
      </c>
      <c r="F177" s="101">
        <v>22.297647215582614</v>
      </c>
      <c r="G177" s="101" t="s">
        <v>56</v>
      </c>
      <c r="H177" s="101">
        <v>8.899815679358142</v>
      </c>
      <c r="I177" s="101">
        <v>58.13981354312767</v>
      </c>
      <c r="J177" s="101" t="s">
        <v>62</v>
      </c>
      <c r="K177" s="101">
        <v>0.5981461660503168</v>
      </c>
      <c r="L177" s="101">
        <v>0.05967609997397864</v>
      </c>
      <c r="M177" s="101">
        <v>0.1416030369184968</v>
      </c>
      <c r="N177" s="101">
        <v>0.029560847081460798</v>
      </c>
      <c r="O177" s="101">
        <v>0.024022697519358774</v>
      </c>
      <c r="P177" s="101">
        <v>0.0017118325351102013</v>
      </c>
      <c r="Q177" s="101">
        <v>0.002924154818861862</v>
      </c>
      <c r="R177" s="101">
        <v>0.00045504206909707497</v>
      </c>
      <c r="S177" s="101">
        <v>0.00031518186854025495</v>
      </c>
      <c r="T177" s="101">
        <v>2.5179088051793383E-05</v>
      </c>
      <c r="U177" s="101">
        <v>6.396237526106951E-05</v>
      </c>
      <c r="V177" s="101">
        <v>1.6884263729284484E-05</v>
      </c>
      <c r="W177" s="101">
        <v>1.9652519634732007E-05</v>
      </c>
      <c r="X177" s="101">
        <v>67.5</v>
      </c>
    </row>
    <row r="178" spans="1:24" s="101" customFormat="1" ht="12.75" hidden="1">
      <c r="A178" s="101">
        <v>2049</v>
      </c>
      <c r="B178" s="101">
        <v>122.4000015258789</v>
      </c>
      <c r="C178" s="101">
        <v>116.0999984741211</v>
      </c>
      <c r="D178" s="101">
        <v>9.348764419555664</v>
      </c>
      <c r="E178" s="101">
        <v>10.247021675109863</v>
      </c>
      <c r="F178" s="101">
        <v>22.707434424130703</v>
      </c>
      <c r="G178" s="101" t="s">
        <v>57</v>
      </c>
      <c r="H178" s="101">
        <v>2.9093514590170173</v>
      </c>
      <c r="I178" s="101">
        <v>57.80935298489593</v>
      </c>
      <c r="J178" s="101" t="s">
        <v>60</v>
      </c>
      <c r="K178" s="101">
        <v>-0.021961581683985418</v>
      </c>
      <c r="L178" s="101">
        <v>0.00032521008190389245</v>
      </c>
      <c r="M178" s="101">
        <v>0.003590548165928794</v>
      </c>
      <c r="N178" s="101">
        <v>-0.00030563054412264206</v>
      </c>
      <c r="O178" s="101">
        <v>-0.0011409063724276088</v>
      </c>
      <c r="P178" s="101">
        <v>3.720011281933578E-05</v>
      </c>
      <c r="Q178" s="101">
        <v>-2.5876641086047706E-06</v>
      </c>
      <c r="R178" s="101">
        <v>-2.4566545545958067E-05</v>
      </c>
      <c r="S178" s="101">
        <v>-3.618542782484664E-05</v>
      </c>
      <c r="T178" s="101">
        <v>2.645979534257198E-06</v>
      </c>
      <c r="U178" s="101">
        <v>-5.1318929460114785E-06</v>
      </c>
      <c r="V178" s="101">
        <v>-1.939217342196958E-06</v>
      </c>
      <c r="W178" s="101">
        <v>-2.903008663246781E-06</v>
      </c>
      <c r="X178" s="101">
        <v>67.5</v>
      </c>
    </row>
    <row r="179" spans="1:24" s="101" customFormat="1" ht="12.75" hidden="1">
      <c r="A179" s="101">
        <v>2051</v>
      </c>
      <c r="B179" s="101">
        <v>135.17999267578125</v>
      </c>
      <c r="C179" s="101">
        <v>130.8800048828125</v>
      </c>
      <c r="D179" s="101">
        <v>9.28185749053955</v>
      </c>
      <c r="E179" s="101">
        <v>9.62500286102295</v>
      </c>
      <c r="F179" s="101">
        <v>23.79075624012492</v>
      </c>
      <c r="G179" s="101" t="s">
        <v>58</v>
      </c>
      <c r="H179" s="101">
        <v>-6.64333475624268</v>
      </c>
      <c r="I179" s="101">
        <v>61.03665791953857</v>
      </c>
      <c r="J179" s="101" t="s">
        <v>61</v>
      </c>
      <c r="K179" s="101">
        <v>-0.5977428585024088</v>
      </c>
      <c r="L179" s="101">
        <v>0.05967521383712773</v>
      </c>
      <c r="M179" s="101">
        <v>-0.14155750784896332</v>
      </c>
      <c r="N179" s="101">
        <v>-0.029559267077246834</v>
      </c>
      <c r="O179" s="101">
        <v>-0.02399558977720615</v>
      </c>
      <c r="P179" s="101">
        <v>0.0017114282865104361</v>
      </c>
      <c r="Q179" s="101">
        <v>-0.002924153673914473</v>
      </c>
      <c r="R179" s="101">
        <v>-0.0004543784430274895</v>
      </c>
      <c r="S179" s="101">
        <v>-0.00031309778834999675</v>
      </c>
      <c r="T179" s="101">
        <v>2.5039673868168818E-05</v>
      </c>
      <c r="U179" s="101">
        <v>-6.375616930014346E-05</v>
      </c>
      <c r="V179" s="101">
        <v>-1.6772531048704432E-05</v>
      </c>
      <c r="W179" s="101">
        <v>-1.943692539201201E-05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2052</v>
      </c>
      <c r="B181" s="101">
        <v>143.08</v>
      </c>
      <c r="C181" s="101">
        <v>141.48</v>
      </c>
      <c r="D181" s="101">
        <v>8.456843612993886</v>
      </c>
      <c r="E181" s="101">
        <v>8.925786394489293</v>
      </c>
      <c r="F181" s="101">
        <v>27.754459823101097</v>
      </c>
      <c r="G181" s="101" t="s">
        <v>59</v>
      </c>
      <c r="H181" s="101">
        <v>2.5982468800815752</v>
      </c>
      <c r="I181" s="101">
        <v>78.17824688008159</v>
      </c>
      <c r="J181" s="101" t="s">
        <v>73</v>
      </c>
      <c r="K181" s="101">
        <v>1.0976217634429397</v>
      </c>
      <c r="M181" s="101" t="s">
        <v>68</v>
      </c>
      <c r="N181" s="101">
        <v>0.5986147710394807</v>
      </c>
      <c r="X181" s="101">
        <v>67.5</v>
      </c>
    </row>
    <row r="182" spans="1:24" s="101" customFormat="1" ht="12.75" hidden="1">
      <c r="A182" s="101">
        <v>2050</v>
      </c>
      <c r="B182" s="101">
        <v>117.05999755859375</v>
      </c>
      <c r="C182" s="101">
        <v>138.66000366210938</v>
      </c>
      <c r="D182" s="101">
        <v>9.006392478942871</v>
      </c>
      <c r="E182" s="101">
        <v>9.250235557556152</v>
      </c>
      <c r="F182" s="101">
        <v>23.262762437869913</v>
      </c>
      <c r="G182" s="101" t="s">
        <v>56</v>
      </c>
      <c r="H182" s="101">
        <v>11.90066265716434</v>
      </c>
      <c r="I182" s="101">
        <v>61.46066021575809</v>
      </c>
      <c r="J182" s="101" t="s">
        <v>62</v>
      </c>
      <c r="K182" s="101">
        <v>0.9859311819933443</v>
      </c>
      <c r="L182" s="101">
        <v>0.2594894864908936</v>
      </c>
      <c r="M182" s="101">
        <v>0.23340617140804773</v>
      </c>
      <c r="N182" s="101">
        <v>0.04583547391179933</v>
      </c>
      <c r="O182" s="101">
        <v>0.03959682057734728</v>
      </c>
      <c r="P182" s="101">
        <v>0.007443809544525415</v>
      </c>
      <c r="Q182" s="101">
        <v>0.004819923907736329</v>
      </c>
      <c r="R182" s="101">
        <v>0.0007055505372456175</v>
      </c>
      <c r="S182" s="101">
        <v>0.000519506175189775</v>
      </c>
      <c r="T182" s="101">
        <v>0.00010950966505889505</v>
      </c>
      <c r="U182" s="101">
        <v>0.00010542769765638747</v>
      </c>
      <c r="V182" s="101">
        <v>2.6174966484215532E-05</v>
      </c>
      <c r="W182" s="101">
        <v>3.239118868909861E-05</v>
      </c>
      <c r="X182" s="101">
        <v>67.5</v>
      </c>
    </row>
    <row r="183" spans="1:24" s="101" customFormat="1" ht="12.75" hidden="1">
      <c r="A183" s="101">
        <v>2049</v>
      </c>
      <c r="B183" s="101">
        <v>118.58000183105469</v>
      </c>
      <c r="C183" s="101">
        <v>105.9800033569336</v>
      </c>
      <c r="D183" s="101">
        <v>9.284494400024414</v>
      </c>
      <c r="E183" s="101">
        <v>9.891860008239746</v>
      </c>
      <c r="F183" s="101">
        <v>23.792499574550234</v>
      </c>
      <c r="G183" s="101" t="s">
        <v>57</v>
      </c>
      <c r="H183" s="101">
        <v>9.901253062892714</v>
      </c>
      <c r="I183" s="101">
        <v>60.9812548939474</v>
      </c>
      <c r="J183" s="101" t="s">
        <v>60</v>
      </c>
      <c r="K183" s="101">
        <v>-0.28456349833469596</v>
      </c>
      <c r="L183" s="101">
        <v>0.0014126302346905866</v>
      </c>
      <c r="M183" s="101">
        <v>0.0648224645981632</v>
      </c>
      <c r="N183" s="101">
        <v>-0.00047405029837286656</v>
      </c>
      <c r="O183" s="101">
        <v>-0.011836863517324641</v>
      </c>
      <c r="P183" s="101">
        <v>0.00016165586712679444</v>
      </c>
      <c r="Q183" s="101">
        <v>0.0012166174782307709</v>
      </c>
      <c r="R183" s="101">
        <v>-3.810277064291334E-05</v>
      </c>
      <c r="S183" s="101">
        <v>-0.00018840195237944933</v>
      </c>
      <c r="T183" s="101">
        <v>1.1509763030257867E-05</v>
      </c>
      <c r="U183" s="101">
        <v>1.8425264575220602E-05</v>
      </c>
      <c r="V183" s="101">
        <v>-3.0097208958580167E-06</v>
      </c>
      <c r="W183" s="101">
        <v>-1.2741228362825154E-05</v>
      </c>
      <c r="X183" s="101">
        <v>67.5</v>
      </c>
    </row>
    <row r="184" spans="1:24" s="101" customFormat="1" ht="12.75" hidden="1">
      <c r="A184" s="101">
        <v>2051</v>
      </c>
      <c r="B184" s="101">
        <v>134.8800048828125</v>
      </c>
      <c r="C184" s="101">
        <v>140.3800048828125</v>
      </c>
      <c r="D184" s="101">
        <v>9.259711265563965</v>
      </c>
      <c r="E184" s="101">
        <v>9.405943870544434</v>
      </c>
      <c r="F184" s="101">
        <v>21.273840922806805</v>
      </c>
      <c r="G184" s="101" t="s">
        <v>58</v>
      </c>
      <c r="H184" s="101">
        <v>-12.67080212162793</v>
      </c>
      <c r="I184" s="101">
        <v>54.709202761184564</v>
      </c>
      <c r="J184" s="101" t="s">
        <v>61</v>
      </c>
      <c r="K184" s="101">
        <v>-0.9439724101065202</v>
      </c>
      <c r="L184" s="101">
        <v>0.2594856413660064</v>
      </c>
      <c r="M184" s="101">
        <v>-0.2242241934644494</v>
      </c>
      <c r="N184" s="101">
        <v>-0.045833022429617815</v>
      </c>
      <c r="O184" s="101">
        <v>-0.03778619935779281</v>
      </c>
      <c r="P184" s="101">
        <v>0.007442054011883491</v>
      </c>
      <c r="Q184" s="101">
        <v>-0.004663851239912316</v>
      </c>
      <c r="R184" s="101">
        <v>-0.0007045209290552786</v>
      </c>
      <c r="S184" s="101">
        <v>-0.0004841398252570438</v>
      </c>
      <c r="T184" s="101">
        <v>0.00010890313171024372</v>
      </c>
      <c r="U184" s="101">
        <v>-0.00010380514947949244</v>
      </c>
      <c r="V184" s="101">
        <v>-2.6001354783526993E-05</v>
      </c>
      <c r="W184" s="101">
        <v>-2.9780030297149287E-05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2052</v>
      </c>
      <c r="B186" s="101">
        <v>133.92</v>
      </c>
      <c r="C186" s="101">
        <v>139.32</v>
      </c>
      <c r="D186" s="101">
        <v>8.662132869460004</v>
      </c>
      <c r="E186" s="101">
        <v>9.040619425130739</v>
      </c>
      <c r="F186" s="101">
        <v>27.858505712925837</v>
      </c>
      <c r="G186" s="101" t="s">
        <v>59</v>
      </c>
      <c r="H186" s="101">
        <v>10.1621212111108</v>
      </c>
      <c r="I186" s="101">
        <v>76.58212121111079</v>
      </c>
      <c r="J186" s="101" t="s">
        <v>73</v>
      </c>
      <c r="K186" s="101">
        <v>1.838483028556523</v>
      </c>
      <c r="M186" s="101" t="s">
        <v>68</v>
      </c>
      <c r="N186" s="101">
        <v>0.9581208180778467</v>
      </c>
      <c r="X186" s="101">
        <v>67.5</v>
      </c>
    </row>
    <row r="187" spans="1:24" s="101" customFormat="1" ht="12.75" hidden="1">
      <c r="A187" s="101">
        <v>2050</v>
      </c>
      <c r="B187" s="101">
        <v>103</v>
      </c>
      <c r="C187" s="101">
        <v>121.19999694824219</v>
      </c>
      <c r="D187" s="101">
        <v>9.308450698852539</v>
      </c>
      <c r="E187" s="101">
        <v>9.268388748168945</v>
      </c>
      <c r="F187" s="101">
        <v>20.681199698341572</v>
      </c>
      <c r="G187" s="101" t="s">
        <v>56</v>
      </c>
      <c r="H187" s="101">
        <v>17.33581832655438</v>
      </c>
      <c r="I187" s="101">
        <v>52.83581832655438</v>
      </c>
      <c r="J187" s="101" t="s">
        <v>62</v>
      </c>
      <c r="K187" s="101">
        <v>1.3130138479999196</v>
      </c>
      <c r="L187" s="101">
        <v>0.11456621646783398</v>
      </c>
      <c r="M187" s="101">
        <v>0.3108377953962757</v>
      </c>
      <c r="N187" s="101">
        <v>0.04357022790755781</v>
      </c>
      <c r="O187" s="101">
        <v>0.052733201946255796</v>
      </c>
      <c r="P187" s="101">
        <v>0.003286360043168893</v>
      </c>
      <c r="Q187" s="101">
        <v>0.0064188728178794854</v>
      </c>
      <c r="R187" s="101">
        <v>0.0006707189421025319</v>
      </c>
      <c r="S187" s="101">
        <v>0.0006918673110512871</v>
      </c>
      <c r="T187" s="101">
        <v>4.83531848098568E-05</v>
      </c>
      <c r="U187" s="101">
        <v>0.0001404043105893605</v>
      </c>
      <c r="V187" s="101">
        <v>2.4890874073642093E-05</v>
      </c>
      <c r="W187" s="101">
        <v>4.314113485555081E-05</v>
      </c>
      <c r="X187" s="101">
        <v>67.5</v>
      </c>
    </row>
    <row r="188" spans="1:24" s="101" customFormat="1" ht="12.75" hidden="1">
      <c r="A188" s="101">
        <v>2049</v>
      </c>
      <c r="B188" s="101">
        <v>125.63999938964844</v>
      </c>
      <c r="C188" s="101">
        <v>111.33999633789062</v>
      </c>
      <c r="D188" s="101">
        <v>9.08562183380127</v>
      </c>
      <c r="E188" s="101">
        <v>9.888020515441895</v>
      </c>
      <c r="F188" s="101">
        <v>21.558661465048427</v>
      </c>
      <c r="G188" s="101" t="s">
        <v>57</v>
      </c>
      <c r="H188" s="101">
        <v>-1.6579417198517774</v>
      </c>
      <c r="I188" s="101">
        <v>56.48205766979665</v>
      </c>
      <c r="J188" s="101" t="s">
        <v>60</v>
      </c>
      <c r="K188" s="101">
        <v>0.4498289679297459</v>
      </c>
      <c r="L188" s="101">
        <v>0.0006243160772335902</v>
      </c>
      <c r="M188" s="101">
        <v>-0.10980293389975394</v>
      </c>
      <c r="N188" s="101">
        <v>-0.00045022694395521285</v>
      </c>
      <c r="O188" s="101">
        <v>0.01753047863930872</v>
      </c>
      <c r="P188" s="101">
        <v>7.134245180203554E-05</v>
      </c>
      <c r="Q188" s="101">
        <v>-0.0024242201629651773</v>
      </c>
      <c r="R188" s="101">
        <v>-3.6180655446451416E-05</v>
      </c>
      <c r="S188" s="101">
        <v>0.00018541959274323843</v>
      </c>
      <c r="T188" s="101">
        <v>5.069814145118001E-06</v>
      </c>
      <c r="U188" s="101">
        <v>-6.316570800133141E-05</v>
      </c>
      <c r="V188" s="101">
        <v>-2.8520851634874406E-06</v>
      </c>
      <c r="W188" s="101">
        <v>1.017419571618043E-05</v>
      </c>
      <c r="X188" s="101">
        <v>67.5</v>
      </c>
    </row>
    <row r="189" spans="1:24" s="101" customFormat="1" ht="12.75" hidden="1">
      <c r="A189" s="101">
        <v>2051</v>
      </c>
      <c r="B189" s="101">
        <v>148.89999389648438</v>
      </c>
      <c r="C189" s="101">
        <v>151.3000030517578</v>
      </c>
      <c r="D189" s="101">
        <v>8.689332962036133</v>
      </c>
      <c r="E189" s="101">
        <v>9.015043258666992</v>
      </c>
      <c r="F189" s="101">
        <v>24.328076444585577</v>
      </c>
      <c r="G189" s="101" t="s">
        <v>58</v>
      </c>
      <c r="H189" s="101">
        <v>-14.690311229061365</v>
      </c>
      <c r="I189" s="101">
        <v>66.70968266742301</v>
      </c>
      <c r="J189" s="101" t="s">
        <v>61</v>
      </c>
      <c r="K189" s="101">
        <v>-1.2335555377245142</v>
      </c>
      <c r="L189" s="101">
        <v>0.11456451538408523</v>
      </c>
      <c r="M189" s="101">
        <v>-0.2907979552091507</v>
      </c>
      <c r="N189" s="101">
        <v>-0.043567901666427156</v>
      </c>
      <c r="O189" s="101">
        <v>-0.04973402161681013</v>
      </c>
      <c r="P189" s="101">
        <v>0.0032855855776266004</v>
      </c>
      <c r="Q189" s="101">
        <v>-0.0059434909652144015</v>
      </c>
      <c r="R189" s="101">
        <v>-0.0006697423829104775</v>
      </c>
      <c r="S189" s="101">
        <v>-0.0006665582875700145</v>
      </c>
      <c r="T189" s="101">
        <v>4.808666619542395E-05</v>
      </c>
      <c r="U189" s="101">
        <v>-0.0001253932365192164</v>
      </c>
      <c r="V189" s="101">
        <v>-2.4726933137170954E-05</v>
      </c>
      <c r="W189" s="101">
        <v>-4.1924256202748274E-05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19.06857536503173</v>
      </c>
      <c r="G190" s="102"/>
      <c r="H190" s="102"/>
      <c r="I190" s="115"/>
      <c r="J190" s="115" t="s">
        <v>158</v>
      </c>
      <c r="K190" s="102">
        <f>AVERAGE(K188,K183,K178,K173,K168,K163)</f>
        <v>-0.027126612563737124</v>
      </c>
      <c r="L190" s="102">
        <f>AVERAGE(L188,L183,L178,L173,L168,L163)</f>
        <v>0.001801036771875356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28.09138585938658</v>
      </c>
      <c r="G191" s="102"/>
      <c r="H191" s="102"/>
      <c r="I191" s="115"/>
      <c r="J191" s="115" t="s">
        <v>159</v>
      </c>
      <c r="K191" s="102">
        <f>AVERAGE(K189,K184,K179,K174,K169,K164)</f>
        <v>-0.7292883102160963</v>
      </c>
      <c r="L191" s="102">
        <f>AVERAGE(L189,L184,L179,L174,L169,L164)</f>
        <v>0.33090779817687427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0.016954132852335702</v>
      </c>
      <c r="L192" s="102">
        <f>ABS(L190/$H$33)</f>
        <v>0.005002879921875989</v>
      </c>
      <c r="M192" s="115" t="s">
        <v>111</v>
      </c>
      <c r="N192" s="102">
        <f>K192+L192+L193+K193</f>
        <v>0.6431427447120855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0.41436835807732747</v>
      </c>
      <c r="L193" s="102">
        <f>ABS(L191/$H$34)</f>
        <v>0.2068173738605464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2052</v>
      </c>
      <c r="B196" s="101">
        <v>121.78</v>
      </c>
      <c r="C196" s="101">
        <v>136.48</v>
      </c>
      <c r="D196" s="101">
        <v>8.98887420888195</v>
      </c>
      <c r="E196" s="101">
        <v>9.265077485115334</v>
      </c>
      <c r="F196" s="101">
        <v>25.605385727984274</v>
      </c>
      <c r="G196" s="101" t="s">
        <v>59</v>
      </c>
      <c r="H196" s="101">
        <v>13.515202489207368</v>
      </c>
      <c r="I196" s="101">
        <v>67.79520248920737</v>
      </c>
      <c r="J196" s="101" t="s">
        <v>73</v>
      </c>
      <c r="K196" s="101">
        <v>1.4451576411250424</v>
      </c>
      <c r="M196" s="101" t="s">
        <v>68</v>
      </c>
      <c r="N196" s="101">
        <v>0.80744409852419</v>
      </c>
      <c r="X196" s="101">
        <v>67.5</v>
      </c>
    </row>
    <row r="197" spans="1:24" s="101" customFormat="1" ht="12.75" hidden="1">
      <c r="A197" s="101">
        <v>2049</v>
      </c>
      <c r="B197" s="101">
        <v>121.72000122070312</v>
      </c>
      <c r="C197" s="101">
        <v>118.41999816894531</v>
      </c>
      <c r="D197" s="101">
        <v>9.644560813903809</v>
      </c>
      <c r="E197" s="101">
        <v>10.136561393737793</v>
      </c>
      <c r="F197" s="101">
        <v>24.4539941533019</v>
      </c>
      <c r="G197" s="101" t="s">
        <v>56</v>
      </c>
      <c r="H197" s="101">
        <v>6.124707573195721</v>
      </c>
      <c r="I197" s="101">
        <v>60.344708793898846</v>
      </c>
      <c r="J197" s="101" t="s">
        <v>62</v>
      </c>
      <c r="K197" s="101">
        <v>1.1129709269345829</v>
      </c>
      <c r="L197" s="101">
        <v>0.3622500455081555</v>
      </c>
      <c r="M197" s="101">
        <v>0.263480803664193</v>
      </c>
      <c r="N197" s="101">
        <v>0.0605746666790071</v>
      </c>
      <c r="O197" s="101">
        <v>0.04469888078404108</v>
      </c>
      <c r="P197" s="101">
        <v>0.010391877227256074</v>
      </c>
      <c r="Q197" s="101">
        <v>0.005440849052726404</v>
      </c>
      <c r="R197" s="101">
        <v>0.0009324383876751891</v>
      </c>
      <c r="S197" s="101">
        <v>0.0005864360210719363</v>
      </c>
      <c r="T197" s="101">
        <v>0.00015288346600399487</v>
      </c>
      <c r="U197" s="101">
        <v>0.00011898974401287457</v>
      </c>
      <c r="V197" s="101">
        <v>3.461985916033169E-05</v>
      </c>
      <c r="W197" s="101">
        <v>3.6563458535448755E-05</v>
      </c>
      <c r="X197" s="101">
        <v>67.5</v>
      </c>
    </row>
    <row r="198" spans="1:24" s="101" customFormat="1" ht="12.75" hidden="1">
      <c r="A198" s="101">
        <v>2051</v>
      </c>
      <c r="B198" s="101">
        <v>157.47999572753906</v>
      </c>
      <c r="C198" s="101">
        <v>141.0800018310547</v>
      </c>
      <c r="D198" s="101">
        <v>8.933204650878906</v>
      </c>
      <c r="E198" s="101">
        <v>9.491656303405762</v>
      </c>
      <c r="F198" s="101">
        <v>28.09138585938658</v>
      </c>
      <c r="G198" s="101" t="s">
        <v>57</v>
      </c>
      <c r="H198" s="101">
        <v>-15.026863915228517</v>
      </c>
      <c r="I198" s="101">
        <v>74.95313181231055</v>
      </c>
      <c r="J198" s="101" t="s">
        <v>60</v>
      </c>
      <c r="K198" s="101">
        <v>1.0984925986898417</v>
      </c>
      <c r="L198" s="101">
        <v>-0.001970209522978535</v>
      </c>
      <c r="M198" s="101">
        <v>-0.25955481418909154</v>
      </c>
      <c r="N198" s="101">
        <v>-0.0006259008480883914</v>
      </c>
      <c r="O198" s="101">
        <v>0.044192367550992255</v>
      </c>
      <c r="P198" s="101">
        <v>-0.0002256616401719623</v>
      </c>
      <c r="Q198" s="101">
        <v>-0.005333377565715356</v>
      </c>
      <c r="R198" s="101">
        <v>-5.031100190609129E-05</v>
      </c>
      <c r="S198" s="101">
        <v>0.0005844124119298216</v>
      </c>
      <c r="T198" s="101">
        <v>-1.6084881647261183E-05</v>
      </c>
      <c r="U198" s="101">
        <v>-0.00011440660003561495</v>
      </c>
      <c r="V198" s="101">
        <v>-3.960223132745234E-06</v>
      </c>
      <c r="W198" s="101">
        <v>3.6517929823216045E-05</v>
      </c>
      <c r="X198" s="101">
        <v>67.5</v>
      </c>
    </row>
    <row r="199" spans="1:24" s="101" customFormat="1" ht="12.75" hidden="1">
      <c r="A199" s="101">
        <v>2050</v>
      </c>
      <c r="B199" s="101">
        <v>122.19999694824219</v>
      </c>
      <c r="C199" s="101">
        <v>147.5</v>
      </c>
      <c r="D199" s="101">
        <v>9.065338134765625</v>
      </c>
      <c r="E199" s="101">
        <v>9.175949096679688</v>
      </c>
      <c r="F199" s="101">
        <v>24.982071559822348</v>
      </c>
      <c r="G199" s="101" t="s">
        <v>58</v>
      </c>
      <c r="H199" s="101">
        <v>10.888102538266025</v>
      </c>
      <c r="I199" s="101">
        <v>65.58809948650821</v>
      </c>
      <c r="J199" s="101" t="s">
        <v>61</v>
      </c>
      <c r="K199" s="101">
        <v>0.1789365664845025</v>
      </c>
      <c r="L199" s="101">
        <v>-0.3622446876699454</v>
      </c>
      <c r="M199" s="101">
        <v>0.045314813591089506</v>
      </c>
      <c r="N199" s="101">
        <v>-0.06057143296473326</v>
      </c>
      <c r="O199" s="101">
        <v>0.006710036779625263</v>
      </c>
      <c r="P199" s="101">
        <v>-0.010389426795089241</v>
      </c>
      <c r="Q199" s="101">
        <v>0.00107606791424982</v>
      </c>
      <c r="R199" s="101">
        <v>-0.0009310800985401371</v>
      </c>
      <c r="S199" s="101">
        <v>4.867586253013927E-05</v>
      </c>
      <c r="T199" s="101">
        <v>-0.00015203496558288245</v>
      </c>
      <c r="U199" s="101">
        <v>3.270610109047315E-05</v>
      </c>
      <c r="V199" s="101">
        <v>-3.4392605033932384E-05</v>
      </c>
      <c r="W199" s="101">
        <v>1.8240892248320774E-06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2052</v>
      </c>
      <c r="B201" s="101">
        <v>126.68</v>
      </c>
      <c r="C201" s="101">
        <v>126.68</v>
      </c>
      <c r="D201" s="101">
        <v>8.78558124146118</v>
      </c>
      <c r="E201" s="101">
        <v>9.16450967641782</v>
      </c>
      <c r="F201" s="101">
        <v>24.356592016106752</v>
      </c>
      <c r="G201" s="101" t="s">
        <v>59</v>
      </c>
      <c r="H201" s="101">
        <v>6.8145953373878285</v>
      </c>
      <c r="I201" s="101">
        <v>65.99459533738784</v>
      </c>
      <c r="J201" s="101" t="s">
        <v>73</v>
      </c>
      <c r="K201" s="101">
        <v>1.0982713487864706</v>
      </c>
      <c r="M201" s="101" t="s">
        <v>68</v>
      </c>
      <c r="N201" s="101">
        <v>0.6321530221591982</v>
      </c>
      <c r="X201" s="101">
        <v>67.5</v>
      </c>
    </row>
    <row r="202" spans="1:24" s="101" customFormat="1" ht="12.75" hidden="1">
      <c r="A202" s="101">
        <v>2049</v>
      </c>
      <c r="B202" s="101">
        <v>108.63999938964844</v>
      </c>
      <c r="C202" s="101">
        <v>105.44000244140625</v>
      </c>
      <c r="D202" s="101">
        <v>9.587538719177246</v>
      </c>
      <c r="E202" s="101">
        <v>10.207527160644531</v>
      </c>
      <c r="F202" s="101">
        <v>19.753938708528576</v>
      </c>
      <c r="G202" s="101" t="s">
        <v>56</v>
      </c>
      <c r="H202" s="101">
        <v>7.869432790261442</v>
      </c>
      <c r="I202" s="101">
        <v>49.00943217990988</v>
      </c>
      <c r="J202" s="101" t="s">
        <v>62</v>
      </c>
      <c r="K202" s="101">
        <v>0.9461004333028723</v>
      </c>
      <c r="L202" s="101">
        <v>0.3891087741591245</v>
      </c>
      <c r="M202" s="101">
        <v>0.22397628073798379</v>
      </c>
      <c r="N202" s="101">
        <v>0.0020598138324775836</v>
      </c>
      <c r="O202" s="101">
        <v>0.03799718443767584</v>
      </c>
      <c r="P202" s="101">
        <v>0.011162364953484117</v>
      </c>
      <c r="Q202" s="101">
        <v>0.004625094930696052</v>
      </c>
      <c r="R202" s="101">
        <v>3.165512457701425E-05</v>
      </c>
      <c r="S202" s="101">
        <v>0.0004985057570932466</v>
      </c>
      <c r="T202" s="101">
        <v>0.00016422476015605708</v>
      </c>
      <c r="U202" s="101">
        <v>0.00010114323405466835</v>
      </c>
      <c r="V202" s="101">
        <v>1.1618465615084411E-06</v>
      </c>
      <c r="W202" s="101">
        <v>3.107974944169871E-05</v>
      </c>
      <c r="X202" s="101">
        <v>67.5</v>
      </c>
    </row>
    <row r="203" spans="1:24" s="101" customFormat="1" ht="12.75" hidden="1">
      <c r="A203" s="101">
        <v>2051</v>
      </c>
      <c r="B203" s="101">
        <v>145.8800048828125</v>
      </c>
      <c r="C203" s="101">
        <v>131.8800048828125</v>
      </c>
      <c r="D203" s="101">
        <v>9.160663604736328</v>
      </c>
      <c r="E203" s="101">
        <v>9.527565956115723</v>
      </c>
      <c r="F203" s="101">
        <v>23.591153072520544</v>
      </c>
      <c r="G203" s="101" t="s">
        <v>57</v>
      </c>
      <c r="H203" s="101">
        <v>-17.027157073188235</v>
      </c>
      <c r="I203" s="101">
        <v>61.352847809624265</v>
      </c>
      <c r="J203" s="101" t="s">
        <v>60</v>
      </c>
      <c r="K203" s="101">
        <v>0.9160913498598773</v>
      </c>
      <c r="L203" s="101">
        <v>-0.0021168997252914187</v>
      </c>
      <c r="M203" s="101">
        <v>-0.21749429274076637</v>
      </c>
      <c r="N203" s="101">
        <v>2.1847436870415328E-05</v>
      </c>
      <c r="O203" s="101">
        <v>0.036687355714964266</v>
      </c>
      <c r="P203" s="101">
        <v>-0.0002423562121053551</v>
      </c>
      <c r="Q203" s="101">
        <v>-0.004518686423092861</v>
      </c>
      <c r="R203" s="101">
        <v>1.7586080424859686E-06</v>
      </c>
      <c r="S203" s="101">
        <v>0.00047145495721493395</v>
      </c>
      <c r="T203" s="101">
        <v>-1.7269235087082393E-05</v>
      </c>
      <c r="U203" s="101">
        <v>-0.00010021522970250576</v>
      </c>
      <c r="V203" s="101">
        <v>1.4602780265303867E-07</v>
      </c>
      <c r="W203" s="101">
        <v>2.9040008030540825E-05</v>
      </c>
      <c r="X203" s="101">
        <v>67.5</v>
      </c>
    </row>
    <row r="204" spans="1:24" s="101" customFormat="1" ht="12.75" hidden="1">
      <c r="A204" s="101">
        <v>2050</v>
      </c>
      <c r="B204" s="101">
        <v>131.60000610351562</v>
      </c>
      <c r="C204" s="101">
        <v>138</v>
      </c>
      <c r="D204" s="101">
        <v>9.042957305908203</v>
      </c>
      <c r="E204" s="101">
        <v>9.10846996307373</v>
      </c>
      <c r="F204" s="101">
        <v>25.03509720266766</v>
      </c>
      <c r="G204" s="101" t="s">
        <v>58</v>
      </c>
      <c r="H204" s="101">
        <v>1.8160023818935542</v>
      </c>
      <c r="I204" s="101">
        <v>65.91600848540918</v>
      </c>
      <c r="J204" s="101" t="s">
        <v>61</v>
      </c>
      <c r="K204" s="101">
        <v>-0.23639515352009774</v>
      </c>
      <c r="L204" s="101">
        <v>-0.38910301574669093</v>
      </c>
      <c r="M204" s="101">
        <v>-0.05349398992797182</v>
      </c>
      <c r="N204" s="101">
        <v>0.002059697966685452</v>
      </c>
      <c r="O204" s="101">
        <v>-0.009890599366794416</v>
      </c>
      <c r="P204" s="101">
        <v>-0.011159733635764987</v>
      </c>
      <c r="Q204" s="101">
        <v>-0.0009863955229554545</v>
      </c>
      <c r="R204" s="101">
        <v>3.160623688038795E-05</v>
      </c>
      <c r="S204" s="101">
        <v>-0.00016198213843685277</v>
      </c>
      <c r="T204" s="101">
        <v>-0.00016331425341292643</v>
      </c>
      <c r="U204" s="101">
        <v>-1.3669730454966205E-05</v>
      </c>
      <c r="V204" s="101">
        <v>1.1526332085018689E-06</v>
      </c>
      <c r="W204" s="101">
        <v>-1.1073787019122928E-05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2052</v>
      </c>
      <c r="B206" s="101">
        <v>130.68</v>
      </c>
      <c r="C206" s="101">
        <v>120.98</v>
      </c>
      <c r="D206" s="101">
        <v>8.625353615978902</v>
      </c>
      <c r="E206" s="101">
        <v>9.036597772171184</v>
      </c>
      <c r="F206" s="101">
        <v>23.388317363546548</v>
      </c>
      <c r="G206" s="101" t="s">
        <v>59</v>
      </c>
      <c r="H206" s="101">
        <v>1.3790880837094193</v>
      </c>
      <c r="I206" s="101">
        <v>64.55908808370943</v>
      </c>
      <c r="J206" s="101" t="s">
        <v>73</v>
      </c>
      <c r="K206" s="101">
        <v>0.15693562520366647</v>
      </c>
      <c r="M206" s="101" t="s">
        <v>68</v>
      </c>
      <c r="N206" s="101">
        <v>0.08924892591009793</v>
      </c>
      <c r="X206" s="101">
        <v>67.5</v>
      </c>
    </row>
    <row r="207" spans="1:24" s="101" customFormat="1" ht="12.75" hidden="1">
      <c r="A207" s="101">
        <v>2049</v>
      </c>
      <c r="B207" s="101">
        <v>123.12000274658203</v>
      </c>
      <c r="C207" s="101">
        <v>106.41999816894531</v>
      </c>
      <c r="D207" s="101">
        <v>9.254805564880371</v>
      </c>
      <c r="E207" s="101">
        <v>10.329919815063477</v>
      </c>
      <c r="F207" s="101">
        <v>20.95908647665427</v>
      </c>
      <c r="G207" s="101" t="s">
        <v>56</v>
      </c>
      <c r="H207" s="101">
        <v>-1.7183049873336955</v>
      </c>
      <c r="I207" s="101">
        <v>53.901697759248336</v>
      </c>
      <c r="J207" s="101" t="s">
        <v>62</v>
      </c>
      <c r="K207" s="101">
        <v>0.3609765299863084</v>
      </c>
      <c r="L207" s="101">
        <v>0.13820054092122452</v>
      </c>
      <c r="M207" s="101">
        <v>0.0854564912660899</v>
      </c>
      <c r="N207" s="101">
        <v>0.0005650143645412538</v>
      </c>
      <c r="O207" s="101">
        <v>0.014497466642293535</v>
      </c>
      <c r="P207" s="101">
        <v>0.003964517883414537</v>
      </c>
      <c r="Q207" s="101">
        <v>0.0017646885555177628</v>
      </c>
      <c r="R207" s="101">
        <v>8.696189672913238E-06</v>
      </c>
      <c r="S207" s="101">
        <v>0.00019020087577904164</v>
      </c>
      <c r="T207" s="101">
        <v>5.832604432842206E-05</v>
      </c>
      <c r="U207" s="101">
        <v>3.8595365460307334E-05</v>
      </c>
      <c r="V207" s="101">
        <v>3.1785455620396597E-07</v>
      </c>
      <c r="W207" s="101">
        <v>1.185874667750738E-05</v>
      </c>
      <c r="X207" s="101">
        <v>67.5</v>
      </c>
    </row>
    <row r="208" spans="1:24" s="101" customFormat="1" ht="12.75" hidden="1">
      <c r="A208" s="101">
        <v>2051</v>
      </c>
      <c r="B208" s="101">
        <v>120.5999984741211</v>
      </c>
      <c r="C208" s="101">
        <v>129.39999389648438</v>
      </c>
      <c r="D208" s="101">
        <v>9.431680679321289</v>
      </c>
      <c r="E208" s="101">
        <v>9.722237586975098</v>
      </c>
      <c r="F208" s="101">
        <v>19.06857536503173</v>
      </c>
      <c r="G208" s="101" t="s">
        <v>57</v>
      </c>
      <c r="H208" s="101">
        <v>-4.984989804658369</v>
      </c>
      <c r="I208" s="101">
        <v>48.11500866946272</v>
      </c>
      <c r="J208" s="101" t="s">
        <v>60</v>
      </c>
      <c r="K208" s="101">
        <v>0.24580616000644281</v>
      </c>
      <c r="L208" s="101">
        <v>-0.0007519958904509641</v>
      </c>
      <c r="M208" s="101">
        <v>-0.05747624584565358</v>
      </c>
      <c r="N208" s="101">
        <v>5.943749487061377E-06</v>
      </c>
      <c r="O208" s="101">
        <v>0.00998596655853517</v>
      </c>
      <c r="P208" s="101">
        <v>-8.608627944997027E-05</v>
      </c>
      <c r="Q208" s="101">
        <v>-0.001152202018639634</v>
      </c>
      <c r="R208" s="101">
        <v>4.7665652157248486E-07</v>
      </c>
      <c r="S208" s="101">
        <v>0.00014002086490820073</v>
      </c>
      <c r="T208" s="101">
        <v>-6.13234323056443E-06</v>
      </c>
      <c r="U208" s="101">
        <v>-2.2798377670726826E-05</v>
      </c>
      <c r="V208" s="101">
        <v>3.9913454160520314E-08</v>
      </c>
      <c r="W208" s="101">
        <v>8.9913968633695E-06</v>
      </c>
      <c r="X208" s="101">
        <v>67.5</v>
      </c>
    </row>
    <row r="209" spans="1:24" s="101" customFormat="1" ht="12.75" hidden="1">
      <c r="A209" s="101">
        <v>2050</v>
      </c>
      <c r="B209" s="101">
        <v>122.91999816894531</v>
      </c>
      <c r="C209" s="101">
        <v>129.32000732421875</v>
      </c>
      <c r="D209" s="101">
        <v>9.09739875793457</v>
      </c>
      <c r="E209" s="101">
        <v>9.212519645690918</v>
      </c>
      <c r="F209" s="101">
        <v>23.1629228561913</v>
      </c>
      <c r="G209" s="101" t="s">
        <v>58</v>
      </c>
      <c r="H209" s="101">
        <v>5.179618105227142</v>
      </c>
      <c r="I209" s="101">
        <v>60.599616274172455</v>
      </c>
      <c r="J209" s="101" t="s">
        <v>61</v>
      </c>
      <c r="K209" s="101">
        <v>0.2643546612107365</v>
      </c>
      <c r="L209" s="101">
        <v>-0.13819849497407632</v>
      </c>
      <c r="M209" s="101">
        <v>0.063239964128716</v>
      </c>
      <c r="N209" s="101">
        <v>0.0005649831006145157</v>
      </c>
      <c r="O209" s="101">
        <v>0.010509853040658134</v>
      </c>
      <c r="P209" s="101">
        <v>-0.003963583126465766</v>
      </c>
      <c r="Q209" s="101">
        <v>0.0013366211902473045</v>
      </c>
      <c r="R209" s="101">
        <v>8.68311657112383E-06</v>
      </c>
      <c r="S209" s="101">
        <v>0.00012872657277141275</v>
      </c>
      <c r="T209" s="101">
        <v>-5.8002774187995576E-05</v>
      </c>
      <c r="U209" s="101">
        <v>3.114219341339959E-05</v>
      </c>
      <c r="V209" s="101">
        <v>3.153386038476675E-07</v>
      </c>
      <c r="W209" s="101">
        <v>7.732053750891897E-06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2052</v>
      </c>
      <c r="B211" s="101">
        <v>131.96</v>
      </c>
      <c r="C211" s="101">
        <v>135.96</v>
      </c>
      <c r="D211" s="101">
        <v>8.77925556496818</v>
      </c>
      <c r="E211" s="101">
        <v>8.915272592633126</v>
      </c>
      <c r="F211" s="101">
        <v>23.792977515304433</v>
      </c>
      <c r="G211" s="101" t="s">
        <v>59</v>
      </c>
      <c r="H211" s="101">
        <v>0.06823234589948868</v>
      </c>
      <c r="I211" s="101">
        <v>64.5282323458995</v>
      </c>
      <c r="J211" s="101" t="s">
        <v>73</v>
      </c>
      <c r="K211" s="101">
        <v>0.2475423685244452</v>
      </c>
      <c r="M211" s="101" t="s">
        <v>68</v>
      </c>
      <c r="N211" s="101">
        <v>0.1969848818445563</v>
      </c>
      <c r="X211" s="101">
        <v>67.5</v>
      </c>
    </row>
    <row r="212" spans="1:24" s="101" customFormat="1" ht="12.75" hidden="1">
      <c r="A212" s="101">
        <v>2049</v>
      </c>
      <c r="B212" s="101">
        <v>122.4000015258789</v>
      </c>
      <c r="C212" s="101">
        <v>116.0999984741211</v>
      </c>
      <c r="D212" s="101">
        <v>9.348764419555664</v>
      </c>
      <c r="E212" s="101">
        <v>10.247021675109863</v>
      </c>
      <c r="F212" s="101">
        <v>23.645883151397708</v>
      </c>
      <c r="G212" s="101" t="s">
        <v>56</v>
      </c>
      <c r="H212" s="101">
        <v>5.298485903688302</v>
      </c>
      <c r="I212" s="101">
        <v>60.19848742956721</v>
      </c>
      <c r="J212" s="101" t="s">
        <v>62</v>
      </c>
      <c r="K212" s="101">
        <v>0.28688530865959916</v>
      </c>
      <c r="L212" s="101">
        <v>0.3994394081217685</v>
      </c>
      <c r="M212" s="101">
        <v>0.0679162943190239</v>
      </c>
      <c r="N212" s="101">
        <v>0.028433407709417068</v>
      </c>
      <c r="O212" s="101">
        <v>0.011521866501295832</v>
      </c>
      <c r="P212" s="101">
        <v>0.011458677182133864</v>
      </c>
      <c r="Q212" s="101">
        <v>0.0014024634615408932</v>
      </c>
      <c r="R212" s="101">
        <v>0.0004376858998372333</v>
      </c>
      <c r="S212" s="101">
        <v>0.00015115411161227096</v>
      </c>
      <c r="T212" s="101">
        <v>0.00016860295501196196</v>
      </c>
      <c r="U212" s="101">
        <v>3.06684698330312E-05</v>
      </c>
      <c r="V212" s="101">
        <v>1.6249896809406464E-05</v>
      </c>
      <c r="W212" s="101">
        <v>9.42245989798478E-06</v>
      </c>
      <c r="X212" s="101">
        <v>67.5</v>
      </c>
    </row>
    <row r="213" spans="1:24" s="101" customFormat="1" ht="12.75" hidden="1">
      <c r="A213" s="101">
        <v>2051</v>
      </c>
      <c r="B213" s="101">
        <v>135.17999267578125</v>
      </c>
      <c r="C213" s="101">
        <v>130.8800048828125</v>
      </c>
      <c r="D213" s="101">
        <v>9.28185749053955</v>
      </c>
      <c r="E213" s="101">
        <v>9.62500286102295</v>
      </c>
      <c r="F213" s="101">
        <v>23.79075624012492</v>
      </c>
      <c r="G213" s="101" t="s">
        <v>57</v>
      </c>
      <c r="H213" s="101">
        <v>-6.64333475624268</v>
      </c>
      <c r="I213" s="101">
        <v>61.03665791953857</v>
      </c>
      <c r="J213" s="101" t="s">
        <v>60</v>
      </c>
      <c r="K213" s="101">
        <v>0.2586262083276828</v>
      </c>
      <c r="L213" s="101">
        <v>-0.0021730263370637196</v>
      </c>
      <c r="M213" s="101">
        <v>-0.060888199987892515</v>
      </c>
      <c r="N213" s="101">
        <v>-0.0002938254497529779</v>
      </c>
      <c r="O213" s="101">
        <v>0.010440143270937174</v>
      </c>
      <c r="P213" s="101">
        <v>-0.0002486969083847819</v>
      </c>
      <c r="Q213" s="101">
        <v>-0.0012405983479445287</v>
      </c>
      <c r="R213" s="101">
        <v>-2.3628683358339124E-05</v>
      </c>
      <c r="S213" s="101">
        <v>0.00014097183098917584</v>
      </c>
      <c r="T213" s="101">
        <v>-1.771466709455718E-05</v>
      </c>
      <c r="U213" s="101">
        <v>-2.5906207197699396E-05</v>
      </c>
      <c r="V213" s="101">
        <v>-1.8625563158958938E-06</v>
      </c>
      <c r="W213" s="101">
        <v>8.895564292693441E-06</v>
      </c>
      <c r="X213" s="101">
        <v>67.5</v>
      </c>
    </row>
    <row r="214" spans="1:24" s="101" customFormat="1" ht="12.75" hidden="1">
      <c r="A214" s="101">
        <v>2050</v>
      </c>
      <c r="B214" s="101">
        <v>116.73999786376953</v>
      </c>
      <c r="C214" s="101">
        <v>129.83999633789062</v>
      </c>
      <c r="D214" s="101">
        <v>9.125703811645508</v>
      </c>
      <c r="E214" s="101">
        <v>9.096569061279297</v>
      </c>
      <c r="F214" s="101">
        <v>22.16453277554852</v>
      </c>
      <c r="G214" s="101" t="s">
        <v>58</v>
      </c>
      <c r="H214" s="101">
        <v>8.552727547204377</v>
      </c>
      <c r="I214" s="101">
        <v>57.79272541097391</v>
      </c>
      <c r="J214" s="101" t="s">
        <v>61</v>
      </c>
      <c r="K214" s="101">
        <v>0.12415983525584878</v>
      </c>
      <c r="L214" s="101">
        <v>-0.39943349723978727</v>
      </c>
      <c r="M214" s="101">
        <v>0.03008737503111038</v>
      </c>
      <c r="N214" s="101">
        <v>-0.02843188950061208</v>
      </c>
      <c r="O214" s="101">
        <v>0.004874096445084799</v>
      </c>
      <c r="P214" s="101">
        <v>-0.011455978029488147</v>
      </c>
      <c r="Q214" s="101">
        <v>0.0006540791236804387</v>
      </c>
      <c r="R214" s="101">
        <v>-0.0004370476315449838</v>
      </c>
      <c r="S214" s="101">
        <v>5.4539053208266326E-05</v>
      </c>
      <c r="T214" s="101">
        <v>-0.00016766975579541674</v>
      </c>
      <c r="U214" s="101">
        <v>1.6414124117034483E-05</v>
      </c>
      <c r="V214" s="101">
        <v>-1.6142801190824184E-05</v>
      </c>
      <c r="W214" s="101">
        <v>3.1067163442594503E-06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2052</v>
      </c>
      <c r="B216" s="101">
        <v>143.08</v>
      </c>
      <c r="C216" s="101">
        <v>141.48</v>
      </c>
      <c r="D216" s="101">
        <v>8.456843612993886</v>
      </c>
      <c r="E216" s="101">
        <v>8.925786394489293</v>
      </c>
      <c r="F216" s="101">
        <v>27.21696711805346</v>
      </c>
      <c r="G216" s="101" t="s">
        <v>59</v>
      </c>
      <c r="H216" s="101">
        <v>1.0842474126344683</v>
      </c>
      <c r="I216" s="101">
        <v>76.66424741263448</v>
      </c>
      <c r="J216" s="101" t="s">
        <v>73</v>
      </c>
      <c r="K216" s="101">
        <v>0.7717980910243689</v>
      </c>
      <c r="M216" s="101" t="s">
        <v>68</v>
      </c>
      <c r="N216" s="101">
        <v>0.598157921256889</v>
      </c>
      <c r="X216" s="101">
        <v>67.5</v>
      </c>
    </row>
    <row r="217" spans="1:24" s="101" customFormat="1" ht="12.75" hidden="1">
      <c r="A217" s="101">
        <v>2049</v>
      </c>
      <c r="B217" s="101">
        <v>118.58000183105469</v>
      </c>
      <c r="C217" s="101">
        <v>105.9800033569336</v>
      </c>
      <c r="D217" s="101">
        <v>9.284494400024414</v>
      </c>
      <c r="E217" s="101">
        <v>9.891860008239746</v>
      </c>
      <c r="F217" s="101">
        <v>23.904461289324992</v>
      </c>
      <c r="G217" s="101" t="s">
        <v>56</v>
      </c>
      <c r="H217" s="101">
        <v>10.18821601294551</v>
      </c>
      <c r="I217" s="101">
        <v>61.2682178440002</v>
      </c>
      <c r="J217" s="101" t="s">
        <v>62</v>
      </c>
      <c r="K217" s="101">
        <v>0.5396717100629482</v>
      </c>
      <c r="L217" s="101">
        <v>0.6792143498961373</v>
      </c>
      <c r="M217" s="101">
        <v>0.12776002922742766</v>
      </c>
      <c r="N217" s="101">
        <v>0.0451746024522732</v>
      </c>
      <c r="O217" s="101">
        <v>0.02167427119123986</v>
      </c>
      <c r="P217" s="101">
        <v>0.019484564888152152</v>
      </c>
      <c r="Q217" s="101">
        <v>0.002638231770027859</v>
      </c>
      <c r="R217" s="101">
        <v>0.0006953983063164871</v>
      </c>
      <c r="S217" s="101">
        <v>0.00028434790389617417</v>
      </c>
      <c r="T217" s="101">
        <v>0.000286694086152045</v>
      </c>
      <c r="U217" s="101">
        <v>5.7689480726857216E-05</v>
      </c>
      <c r="V217" s="101">
        <v>2.581936385416978E-05</v>
      </c>
      <c r="W217" s="101">
        <v>1.7725166513163068E-05</v>
      </c>
      <c r="X217" s="101">
        <v>67.5</v>
      </c>
    </row>
    <row r="218" spans="1:24" s="101" customFormat="1" ht="12.75" hidden="1">
      <c r="A218" s="101">
        <v>2051</v>
      </c>
      <c r="B218" s="101">
        <v>134.8800048828125</v>
      </c>
      <c r="C218" s="101">
        <v>140.3800048828125</v>
      </c>
      <c r="D218" s="101">
        <v>9.259711265563965</v>
      </c>
      <c r="E218" s="101">
        <v>9.405943870544434</v>
      </c>
      <c r="F218" s="101">
        <v>21.273840922806805</v>
      </c>
      <c r="G218" s="101" t="s">
        <v>57</v>
      </c>
      <c r="H218" s="101">
        <v>-12.67080212162793</v>
      </c>
      <c r="I218" s="101">
        <v>54.709202761184564</v>
      </c>
      <c r="J218" s="101" t="s">
        <v>60</v>
      </c>
      <c r="K218" s="101">
        <v>0.5294590503646062</v>
      </c>
      <c r="L218" s="101">
        <v>-0.0036950361587159823</v>
      </c>
      <c r="M218" s="101">
        <v>-0.12505296990440085</v>
      </c>
      <c r="N218" s="101">
        <v>-0.0004667462479227783</v>
      </c>
      <c r="O218" s="101">
        <v>0.02130816844634086</v>
      </c>
      <c r="P218" s="101">
        <v>-0.000422897547575584</v>
      </c>
      <c r="Q218" s="101">
        <v>-0.0025672675993667414</v>
      </c>
      <c r="R218" s="101">
        <v>-3.7533912356944586E-05</v>
      </c>
      <c r="S218" s="101">
        <v>0.0002824235877223312</v>
      </c>
      <c r="T218" s="101">
        <v>-3.0124018847152932E-05</v>
      </c>
      <c r="U218" s="101">
        <v>-5.490504117942725E-05</v>
      </c>
      <c r="V218" s="101">
        <v>-2.9577778374826053E-06</v>
      </c>
      <c r="W218" s="101">
        <v>1.7663901107717253E-05</v>
      </c>
      <c r="X218" s="101">
        <v>67.5</v>
      </c>
    </row>
    <row r="219" spans="1:24" s="101" customFormat="1" ht="12.75" hidden="1">
      <c r="A219" s="101">
        <v>2050</v>
      </c>
      <c r="B219" s="101">
        <v>117.05999755859375</v>
      </c>
      <c r="C219" s="101">
        <v>138.66000366210938</v>
      </c>
      <c r="D219" s="101">
        <v>9.006392478942871</v>
      </c>
      <c r="E219" s="101">
        <v>9.250235557556152</v>
      </c>
      <c r="F219" s="101">
        <v>23.663159601498304</v>
      </c>
      <c r="G219" s="101" t="s">
        <v>58</v>
      </c>
      <c r="H219" s="101">
        <v>12.958519568648626</v>
      </c>
      <c r="I219" s="101">
        <v>62.518517127242376</v>
      </c>
      <c r="J219" s="101" t="s">
        <v>61</v>
      </c>
      <c r="K219" s="101">
        <v>0.1044924333589582</v>
      </c>
      <c r="L219" s="101">
        <v>-0.6792042990239522</v>
      </c>
      <c r="M219" s="101">
        <v>0.02616065339937412</v>
      </c>
      <c r="N219" s="101">
        <v>-0.04517219116515135</v>
      </c>
      <c r="O219" s="101">
        <v>0.003966861370627152</v>
      </c>
      <c r="P219" s="101">
        <v>-0.01947997501396925</v>
      </c>
      <c r="Q219" s="101">
        <v>0.0006077861018697779</v>
      </c>
      <c r="R219" s="101">
        <v>-0.0006943846267386829</v>
      </c>
      <c r="S219" s="101">
        <v>3.302495341699357E-05</v>
      </c>
      <c r="T219" s="101">
        <v>-0.0002851070720326884</v>
      </c>
      <c r="U219" s="101">
        <v>1.7706288137829114E-05</v>
      </c>
      <c r="V219" s="101">
        <v>-2.5649387908839183E-05</v>
      </c>
      <c r="W219" s="101">
        <v>1.4724556279027622E-06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2052</v>
      </c>
      <c r="B221" s="101">
        <v>133.92</v>
      </c>
      <c r="C221" s="101">
        <v>139.32</v>
      </c>
      <c r="D221" s="101">
        <v>8.662132869460004</v>
      </c>
      <c r="E221" s="101">
        <v>9.040619425130739</v>
      </c>
      <c r="F221" s="101">
        <v>22.592752558724676</v>
      </c>
      <c r="G221" s="101" t="s">
        <v>59</v>
      </c>
      <c r="H221" s="101">
        <v>-4.313262015769027</v>
      </c>
      <c r="I221" s="101">
        <v>62.10673798423097</v>
      </c>
      <c r="J221" s="101" t="s">
        <v>73</v>
      </c>
      <c r="K221" s="101">
        <v>1.5062669237245083</v>
      </c>
      <c r="M221" s="101" t="s">
        <v>68</v>
      </c>
      <c r="N221" s="101">
        <v>1.1689693720276737</v>
      </c>
      <c r="X221" s="101">
        <v>67.5</v>
      </c>
    </row>
    <row r="222" spans="1:24" s="101" customFormat="1" ht="12.75" hidden="1">
      <c r="A222" s="101">
        <v>2049</v>
      </c>
      <c r="B222" s="101">
        <v>125.63999938964844</v>
      </c>
      <c r="C222" s="101">
        <v>111.33999633789062</v>
      </c>
      <c r="D222" s="101">
        <v>9.08562183380127</v>
      </c>
      <c r="E222" s="101">
        <v>9.888020515441895</v>
      </c>
      <c r="F222" s="101">
        <v>24.733542778923884</v>
      </c>
      <c r="G222" s="101" t="s">
        <v>56</v>
      </c>
      <c r="H222" s="101">
        <v>6.660006486524509</v>
      </c>
      <c r="I222" s="101">
        <v>64.80000587617295</v>
      </c>
      <c r="J222" s="101" t="s">
        <v>62</v>
      </c>
      <c r="K222" s="101">
        <v>0.7488647947687634</v>
      </c>
      <c r="L222" s="101">
        <v>0.9542497811869181</v>
      </c>
      <c r="M222" s="101">
        <v>0.17728392350939615</v>
      </c>
      <c r="N222" s="101">
        <v>0.04216809759826629</v>
      </c>
      <c r="O222" s="101">
        <v>0.030075786101947926</v>
      </c>
      <c r="P222" s="101">
        <v>0.027374401757792623</v>
      </c>
      <c r="Q222" s="101">
        <v>0.0036609236782050134</v>
      </c>
      <c r="R222" s="101">
        <v>0.0006491084455395997</v>
      </c>
      <c r="S222" s="101">
        <v>0.0003945569620057531</v>
      </c>
      <c r="T222" s="101">
        <v>0.0004027872266228058</v>
      </c>
      <c r="U222" s="101">
        <v>8.007001998898753E-05</v>
      </c>
      <c r="V222" s="101">
        <v>2.41043527377483E-05</v>
      </c>
      <c r="W222" s="101">
        <v>2.459776023395695E-05</v>
      </c>
      <c r="X222" s="101">
        <v>67.5</v>
      </c>
    </row>
    <row r="223" spans="1:24" s="101" customFormat="1" ht="12.75" hidden="1">
      <c r="A223" s="101">
        <v>2051</v>
      </c>
      <c r="B223" s="101">
        <v>148.89999389648438</v>
      </c>
      <c r="C223" s="101">
        <v>151.3000030517578</v>
      </c>
      <c r="D223" s="101">
        <v>8.689332962036133</v>
      </c>
      <c r="E223" s="101">
        <v>9.015043258666992</v>
      </c>
      <c r="F223" s="101">
        <v>24.328076444585577</v>
      </c>
      <c r="G223" s="101" t="s">
        <v>57</v>
      </c>
      <c r="H223" s="101">
        <v>-14.690311229061365</v>
      </c>
      <c r="I223" s="101">
        <v>66.70968266742301</v>
      </c>
      <c r="J223" s="101" t="s">
        <v>60</v>
      </c>
      <c r="K223" s="101">
        <v>0.4015857126391344</v>
      </c>
      <c r="L223" s="101">
        <v>-0.005191727288750728</v>
      </c>
      <c r="M223" s="101">
        <v>-0.09336315008228672</v>
      </c>
      <c r="N223" s="101">
        <v>-0.0004357030229813806</v>
      </c>
      <c r="O223" s="101">
        <v>0.016401458068720894</v>
      </c>
      <c r="P223" s="101">
        <v>-0.0005941275758040248</v>
      </c>
      <c r="Q223" s="101">
        <v>-0.0018456101811835763</v>
      </c>
      <c r="R223" s="101">
        <v>-3.504950977156865E-05</v>
      </c>
      <c r="S223" s="101">
        <v>0.00023700839840420595</v>
      </c>
      <c r="T223" s="101">
        <v>-4.231493387215159E-05</v>
      </c>
      <c r="U223" s="101">
        <v>-3.473636533522132E-05</v>
      </c>
      <c r="V223" s="101">
        <v>-2.762687558907315E-06</v>
      </c>
      <c r="W223" s="101">
        <v>1.541733450000987E-05</v>
      </c>
      <c r="X223" s="101">
        <v>67.5</v>
      </c>
    </row>
    <row r="224" spans="1:24" s="101" customFormat="1" ht="12.75" hidden="1">
      <c r="A224" s="101">
        <v>2050</v>
      </c>
      <c r="B224" s="101">
        <v>103</v>
      </c>
      <c r="C224" s="101">
        <v>121.19999694824219</v>
      </c>
      <c r="D224" s="101">
        <v>9.308450698852539</v>
      </c>
      <c r="E224" s="101">
        <v>9.268388748168945</v>
      </c>
      <c r="F224" s="101">
        <v>22.95088337571545</v>
      </c>
      <c r="G224" s="101" t="s">
        <v>58</v>
      </c>
      <c r="H224" s="101">
        <v>23.134350142196027</v>
      </c>
      <c r="I224" s="101">
        <v>58.63435014219603</v>
      </c>
      <c r="J224" s="101" t="s">
        <v>61</v>
      </c>
      <c r="K224" s="101">
        <v>0.6320817955361322</v>
      </c>
      <c r="L224" s="101">
        <v>-0.9542356579289207</v>
      </c>
      <c r="M224" s="101">
        <v>0.15070803476124897</v>
      </c>
      <c r="N224" s="101">
        <v>-0.04216584658147725</v>
      </c>
      <c r="O224" s="101">
        <v>0.025210019493648043</v>
      </c>
      <c r="P224" s="101">
        <v>-0.027367953595778937</v>
      </c>
      <c r="Q224" s="101">
        <v>0.0031616586211597308</v>
      </c>
      <c r="R224" s="101">
        <v>-0.000648161481372974</v>
      </c>
      <c r="S224" s="101">
        <v>0.0003154397174629132</v>
      </c>
      <c r="T224" s="101">
        <v>-0.0004005583556760325</v>
      </c>
      <c r="U224" s="101">
        <v>7.214286537374917E-05</v>
      </c>
      <c r="V224" s="101">
        <v>-2.394550852159237E-05</v>
      </c>
      <c r="W224" s="101">
        <v>1.9166523039978827E-05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19.06857536503173</v>
      </c>
      <c r="G225" s="102"/>
      <c r="H225" s="102"/>
      <c r="I225" s="115"/>
      <c r="J225" s="115" t="s">
        <v>158</v>
      </c>
      <c r="K225" s="102">
        <f>AVERAGE(K223,K218,K213,K208,K203,K198)</f>
        <v>0.5750101799812642</v>
      </c>
      <c r="L225" s="102">
        <f>AVERAGE(L223,L218,L213,L208,L203,L198)</f>
        <v>-0.0026498158205418916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28.09138585938658</v>
      </c>
      <c r="G226" s="102"/>
      <c r="H226" s="102"/>
      <c r="I226" s="115"/>
      <c r="J226" s="115" t="s">
        <v>159</v>
      </c>
      <c r="K226" s="102">
        <f>AVERAGE(K224,K219,K214,K209,K204,K199)</f>
        <v>0.17793835638768005</v>
      </c>
      <c r="L226" s="102">
        <f>AVERAGE(L224,L219,L214,L209,L204,L199)</f>
        <v>-0.48706994209722887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0.3593813624882901</v>
      </c>
      <c r="L227" s="102">
        <f>ABS(L225/$H$33)</f>
        <v>0.007360599501505255</v>
      </c>
      <c r="M227" s="115" t="s">
        <v>111</v>
      </c>
      <c r="N227" s="102">
        <f>K227+L227+L228+K228</f>
        <v>0.7722620146571998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0.10110133885663639</v>
      </c>
      <c r="L228" s="102">
        <f>ABS(L226/$H$34)</f>
        <v>0.304418713810768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2052</v>
      </c>
      <c r="B231" s="116">
        <v>121.78</v>
      </c>
      <c r="C231" s="116">
        <v>136.48</v>
      </c>
      <c r="D231" s="116">
        <v>8.98887420888195</v>
      </c>
      <c r="E231" s="116">
        <v>9.265077485115334</v>
      </c>
      <c r="F231" s="116">
        <v>24.792673965260118</v>
      </c>
      <c r="G231" s="116" t="s">
        <v>59</v>
      </c>
      <c r="H231" s="116">
        <v>11.363391182610727</v>
      </c>
      <c r="I231" s="116">
        <v>65.64339118261073</v>
      </c>
      <c r="J231" s="116" t="s">
        <v>73</v>
      </c>
      <c r="K231" s="116">
        <v>0.36383571195613196</v>
      </c>
      <c r="M231" s="116" t="s">
        <v>68</v>
      </c>
      <c r="N231" s="116">
        <v>0.2089425340925616</v>
      </c>
      <c r="X231" s="116">
        <v>67.5</v>
      </c>
    </row>
    <row r="232" spans="1:24" s="116" customFormat="1" ht="12.75">
      <c r="A232" s="116">
        <v>2049</v>
      </c>
      <c r="B232" s="116">
        <v>121.72000122070312</v>
      </c>
      <c r="C232" s="116">
        <v>118.41999816894531</v>
      </c>
      <c r="D232" s="116">
        <v>9.644560813903809</v>
      </c>
      <c r="E232" s="116">
        <v>10.136561393737793</v>
      </c>
      <c r="F232" s="116">
        <v>24.4539941533019</v>
      </c>
      <c r="G232" s="116" t="s">
        <v>56</v>
      </c>
      <c r="H232" s="116">
        <v>6.124707573195721</v>
      </c>
      <c r="I232" s="116">
        <v>60.344708793898846</v>
      </c>
      <c r="J232" s="116" t="s">
        <v>62</v>
      </c>
      <c r="K232" s="116">
        <v>0.551109112774495</v>
      </c>
      <c r="L232" s="116">
        <v>0.19813051562064887</v>
      </c>
      <c r="M232" s="116">
        <v>0.13046717460373916</v>
      </c>
      <c r="N232" s="116">
        <v>0.057504259339879675</v>
      </c>
      <c r="O232" s="116">
        <v>0.02213348084140822</v>
      </c>
      <c r="P232" s="116">
        <v>0.005683644099041041</v>
      </c>
      <c r="Q232" s="116">
        <v>0.002694173250126533</v>
      </c>
      <c r="R232" s="116">
        <v>0.0008851570791362424</v>
      </c>
      <c r="S232" s="116">
        <v>0.00029039498399541534</v>
      </c>
      <c r="T232" s="116">
        <v>8.363426451241545E-05</v>
      </c>
      <c r="U232" s="116">
        <v>5.893838817993076E-05</v>
      </c>
      <c r="V232" s="116">
        <v>3.285035192553755E-05</v>
      </c>
      <c r="W232" s="116">
        <v>1.810667965907574E-05</v>
      </c>
      <c r="X232" s="116">
        <v>67.5</v>
      </c>
    </row>
    <row r="233" spans="1:24" s="116" customFormat="1" ht="12.75">
      <c r="A233" s="116">
        <v>2050</v>
      </c>
      <c r="B233" s="116">
        <v>122.19999694824219</v>
      </c>
      <c r="C233" s="116">
        <v>147.5</v>
      </c>
      <c r="D233" s="116">
        <v>9.065338134765625</v>
      </c>
      <c r="E233" s="116">
        <v>9.175949096679688</v>
      </c>
      <c r="F233" s="116">
        <v>21.23873134897851</v>
      </c>
      <c r="G233" s="116" t="s">
        <v>57</v>
      </c>
      <c r="H233" s="116">
        <v>1.0603118535443627</v>
      </c>
      <c r="I233" s="116">
        <v>55.76030880178654</v>
      </c>
      <c r="J233" s="116" t="s">
        <v>60</v>
      </c>
      <c r="K233" s="116">
        <v>0.39478514875390913</v>
      </c>
      <c r="L233" s="116">
        <v>0.0010788308676631271</v>
      </c>
      <c r="M233" s="116">
        <v>-0.09448841813771613</v>
      </c>
      <c r="N233" s="116">
        <v>-0.0005945270564517654</v>
      </c>
      <c r="O233" s="116">
        <v>0.01568769954320815</v>
      </c>
      <c r="P233" s="116">
        <v>0.00012332847190693526</v>
      </c>
      <c r="Q233" s="116">
        <v>-0.0019992480420225555</v>
      </c>
      <c r="R233" s="116">
        <v>-4.7781223394343296E-05</v>
      </c>
      <c r="S233" s="116">
        <v>0.0001915306347334722</v>
      </c>
      <c r="T233" s="116">
        <v>8.773998273992828E-06</v>
      </c>
      <c r="U233" s="116">
        <v>-4.672853878567328E-05</v>
      </c>
      <c r="V233" s="116">
        <v>-3.766701117664414E-06</v>
      </c>
      <c r="W233" s="116">
        <v>1.1485818809457963E-05</v>
      </c>
      <c r="X233" s="116">
        <v>67.5</v>
      </c>
    </row>
    <row r="234" spans="1:24" s="116" customFormat="1" ht="12.75">
      <c r="A234" s="116">
        <v>2051</v>
      </c>
      <c r="B234" s="116">
        <v>157.47999572753906</v>
      </c>
      <c r="C234" s="116">
        <v>141.0800018310547</v>
      </c>
      <c r="D234" s="116">
        <v>8.933204650878906</v>
      </c>
      <c r="E234" s="116">
        <v>9.491656303405762</v>
      </c>
      <c r="F234" s="116">
        <v>32.28670649816959</v>
      </c>
      <c r="G234" s="116" t="s">
        <v>58</v>
      </c>
      <c r="H234" s="116">
        <v>-3.83295477854071</v>
      </c>
      <c r="I234" s="116">
        <v>86.14704094899835</v>
      </c>
      <c r="J234" s="116" t="s">
        <v>61</v>
      </c>
      <c r="K234" s="116">
        <v>-0.3845334062294782</v>
      </c>
      <c r="L234" s="116">
        <v>0.1981275784540435</v>
      </c>
      <c r="M234" s="116">
        <v>-0.08996456239494904</v>
      </c>
      <c r="N234" s="116">
        <v>-0.05750118589913851</v>
      </c>
      <c r="O234" s="116">
        <v>-0.015613681731065594</v>
      </c>
      <c r="P234" s="116">
        <v>0.005682305899243822</v>
      </c>
      <c r="Q234" s="116">
        <v>-0.0018059836013005059</v>
      </c>
      <c r="R234" s="116">
        <v>-0.0008838665110953938</v>
      </c>
      <c r="S234" s="116">
        <v>-0.0002182779482409773</v>
      </c>
      <c r="T234" s="116">
        <v>8.31727548829582E-05</v>
      </c>
      <c r="U234" s="116">
        <v>-3.591903762914633E-05</v>
      </c>
      <c r="V234" s="116">
        <v>-3.263368787498364E-05</v>
      </c>
      <c r="W234" s="116">
        <v>-1.3997421710896931E-05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2052</v>
      </c>
      <c r="B236" s="116">
        <v>126.68</v>
      </c>
      <c r="C236" s="116">
        <v>126.68</v>
      </c>
      <c r="D236" s="116">
        <v>8.78558124146118</v>
      </c>
      <c r="E236" s="116">
        <v>9.16450967641782</v>
      </c>
      <c r="F236" s="116">
        <v>23.7224497562932</v>
      </c>
      <c r="G236" s="116" t="s">
        <v>59</v>
      </c>
      <c r="H236" s="116">
        <v>5.096376228776208</v>
      </c>
      <c r="I236" s="116">
        <v>64.27637622877621</v>
      </c>
      <c r="J236" s="116" t="s">
        <v>73</v>
      </c>
      <c r="K236" s="116">
        <v>0.608958914955329</v>
      </c>
      <c r="M236" s="116" t="s">
        <v>68</v>
      </c>
      <c r="N236" s="116">
        <v>0.32679029273921395</v>
      </c>
      <c r="X236" s="116">
        <v>67.5</v>
      </c>
    </row>
    <row r="237" spans="1:24" s="116" customFormat="1" ht="12.75">
      <c r="A237" s="116">
        <v>2049</v>
      </c>
      <c r="B237" s="116">
        <v>108.63999938964844</v>
      </c>
      <c r="C237" s="116">
        <v>105.44000244140625</v>
      </c>
      <c r="D237" s="116">
        <v>9.587538719177246</v>
      </c>
      <c r="E237" s="116">
        <v>10.207527160644531</v>
      </c>
      <c r="F237" s="116">
        <v>19.753938708528576</v>
      </c>
      <c r="G237" s="116" t="s">
        <v>56</v>
      </c>
      <c r="H237" s="116">
        <v>7.869432790261442</v>
      </c>
      <c r="I237" s="116">
        <v>49.00943217990988</v>
      </c>
      <c r="J237" s="116" t="s">
        <v>62</v>
      </c>
      <c r="K237" s="116">
        <v>0.7409309835433047</v>
      </c>
      <c r="L237" s="116">
        <v>0.16814089614140568</v>
      </c>
      <c r="M237" s="116">
        <v>0.17540505289810068</v>
      </c>
      <c r="N237" s="116">
        <v>0.004455297428736132</v>
      </c>
      <c r="O237" s="116">
        <v>0.029757259209125905</v>
      </c>
      <c r="P237" s="116">
        <v>0.0048235027706997596</v>
      </c>
      <c r="Q237" s="116">
        <v>0.003622110669165642</v>
      </c>
      <c r="R237" s="116">
        <v>6.853673189803005E-05</v>
      </c>
      <c r="S237" s="116">
        <v>0.0003904110013160863</v>
      </c>
      <c r="T237" s="116">
        <v>7.096336551339178E-05</v>
      </c>
      <c r="U237" s="116">
        <v>7.921562873699956E-05</v>
      </c>
      <c r="V237" s="116">
        <v>2.537058490934371E-06</v>
      </c>
      <c r="W237" s="116">
        <v>2.434292589222468E-05</v>
      </c>
      <c r="X237" s="116">
        <v>67.5</v>
      </c>
    </row>
    <row r="238" spans="1:24" s="116" customFormat="1" ht="12.75">
      <c r="A238" s="116">
        <v>2050</v>
      </c>
      <c r="B238" s="116">
        <v>131.60000610351562</v>
      </c>
      <c r="C238" s="116">
        <v>138</v>
      </c>
      <c r="D238" s="116">
        <v>9.042957305908203</v>
      </c>
      <c r="E238" s="116">
        <v>9.10846996307373</v>
      </c>
      <c r="F238" s="116">
        <v>20.56041875660279</v>
      </c>
      <c r="G238" s="116" t="s">
        <v>57</v>
      </c>
      <c r="H238" s="116">
        <v>-9.965575298134809</v>
      </c>
      <c r="I238" s="116">
        <v>54.13443080538082</v>
      </c>
      <c r="J238" s="116" t="s">
        <v>60</v>
      </c>
      <c r="K238" s="116">
        <v>0.5775129516464188</v>
      </c>
      <c r="L238" s="116">
        <v>-0.0009146311585787119</v>
      </c>
      <c r="M238" s="116">
        <v>-0.13795848077851056</v>
      </c>
      <c r="N238" s="116">
        <v>4.644740350388219E-05</v>
      </c>
      <c r="O238" s="116">
        <v>0.022991537395768143</v>
      </c>
      <c r="P238" s="116">
        <v>-0.00010473427622364274</v>
      </c>
      <c r="Q238" s="116">
        <v>-0.0029065559003876203</v>
      </c>
      <c r="R238" s="116">
        <v>3.738341599385713E-06</v>
      </c>
      <c r="S238" s="116">
        <v>0.0002842116201615323</v>
      </c>
      <c r="T238" s="116">
        <v>-7.465600318874046E-06</v>
      </c>
      <c r="U238" s="116">
        <v>-6.711105927354693E-05</v>
      </c>
      <c r="V238" s="116">
        <v>2.9928138157036514E-07</v>
      </c>
      <c r="W238" s="116">
        <v>1.7154264972120233E-05</v>
      </c>
      <c r="X238" s="116">
        <v>67.5</v>
      </c>
    </row>
    <row r="239" spans="1:24" s="116" customFormat="1" ht="12.75">
      <c r="A239" s="116">
        <v>2051</v>
      </c>
      <c r="B239" s="116">
        <v>145.8800048828125</v>
      </c>
      <c r="C239" s="116">
        <v>131.8800048828125</v>
      </c>
      <c r="D239" s="116">
        <v>9.160663604736328</v>
      </c>
      <c r="E239" s="116">
        <v>9.527565956115723</v>
      </c>
      <c r="F239" s="116">
        <v>28.546333237764234</v>
      </c>
      <c r="G239" s="116" t="s">
        <v>58</v>
      </c>
      <c r="H239" s="116">
        <v>-4.140359483731402</v>
      </c>
      <c r="I239" s="116">
        <v>74.2396453990811</v>
      </c>
      <c r="J239" s="116" t="s">
        <v>61</v>
      </c>
      <c r="K239" s="116">
        <v>-0.4641740116110444</v>
      </c>
      <c r="L239" s="116">
        <v>-0.16813840847670328</v>
      </c>
      <c r="M239" s="116">
        <v>-0.10832539020687086</v>
      </c>
      <c r="N239" s="116">
        <v>0.004455055310230226</v>
      </c>
      <c r="O239" s="116">
        <v>-0.01889136532435132</v>
      </c>
      <c r="P239" s="116">
        <v>-0.004822365572033312</v>
      </c>
      <c r="Q239" s="116">
        <v>-0.0021613927217434335</v>
      </c>
      <c r="R239" s="116">
        <v>6.843470187959287E-05</v>
      </c>
      <c r="S239" s="116">
        <v>-0.0002676649116223231</v>
      </c>
      <c r="T239" s="116">
        <v>-7.05695689151214E-05</v>
      </c>
      <c r="U239" s="116">
        <v>-4.208588313651765E-05</v>
      </c>
      <c r="V239" s="116">
        <v>2.5193444466899564E-06</v>
      </c>
      <c r="W239" s="116">
        <v>-1.7271630909113118E-05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2052</v>
      </c>
      <c r="B241" s="116">
        <v>130.68</v>
      </c>
      <c r="C241" s="116">
        <v>120.98</v>
      </c>
      <c r="D241" s="116">
        <v>8.625353615978902</v>
      </c>
      <c r="E241" s="116">
        <v>9.036597772171184</v>
      </c>
      <c r="F241" s="116">
        <v>24.011959031432582</v>
      </c>
      <c r="G241" s="116" t="s">
        <v>59</v>
      </c>
      <c r="H241" s="116">
        <v>3.100534596679964</v>
      </c>
      <c r="I241" s="116">
        <v>66.28053459667997</v>
      </c>
      <c r="J241" s="116" t="s">
        <v>73</v>
      </c>
      <c r="K241" s="116">
        <v>0.16079320847178877</v>
      </c>
      <c r="M241" s="116" t="s">
        <v>68</v>
      </c>
      <c r="N241" s="116">
        <v>0.08583475271340725</v>
      </c>
      <c r="X241" s="116">
        <v>67.5</v>
      </c>
    </row>
    <row r="242" spans="1:24" s="116" customFormat="1" ht="12.75">
      <c r="A242" s="116">
        <v>2049</v>
      </c>
      <c r="B242" s="116">
        <v>123.12000274658203</v>
      </c>
      <c r="C242" s="116">
        <v>106.41999816894531</v>
      </c>
      <c r="D242" s="116">
        <v>9.254805564880371</v>
      </c>
      <c r="E242" s="116">
        <v>10.329919815063477</v>
      </c>
      <c r="F242" s="116">
        <v>20.95908647665427</v>
      </c>
      <c r="G242" s="116" t="s">
        <v>56</v>
      </c>
      <c r="H242" s="116">
        <v>-1.7183049873336955</v>
      </c>
      <c r="I242" s="116">
        <v>53.901697759248336</v>
      </c>
      <c r="J242" s="116" t="s">
        <v>62</v>
      </c>
      <c r="K242" s="116">
        <v>0.3820365689909915</v>
      </c>
      <c r="L242" s="116">
        <v>0.08010452772437068</v>
      </c>
      <c r="M242" s="116">
        <v>0.0904421556532095</v>
      </c>
      <c r="N242" s="116">
        <v>0.0007223694952926093</v>
      </c>
      <c r="O242" s="116">
        <v>0.015343257341749614</v>
      </c>
      <c r="P242" s="116">
        <v>0.002297934805830509</v>
      </c>
      <c r="Q242" s="116">
        <v>0.0018676357073446849</v>
      </c>
      <c r="R242" s="116">
        <v>1.1117092507481058E-05</v>
      </c>
      <c r="S242" s="116">
        <v>0.00020129831420789525</v>
      </c>
      <c r="T242" s="116">
        <v>3.380144248529917E-05</v>
      </c>
      <c r="U242" s="116">
        <v>4.084555816400007E-05</v>
      </c>
      <c r="V242" s="116">
        <v>4.0758241159417944E-07</v>
      </c>
      <c r="W242" s="116">
        <v>1.2550774619243517E-05</v>
      </c>
      <c r="X242" s="116">
        <v>67.5</v>
      </c>
    </row>
    <row r="243" spans="1:24" s="116" customFormat="1" ht="12.75">
      <c r="A243" s="116">
        <v>2050</v>
      </c>
      <c r="B243" s="116">
        <v>122.91999816894531</v>
      </c>
      <c r="C243" s="116">
        <v>129.32000732421875</v>
      </c>
      <c r="D243" s="116">
        <v>9.09739875793457</v>
      </c>
      <c r="E243" s="116">
        <v>9.212519645690918</v>
      </c>
      <c r="F243" s="116">
        <v>19.17981615396881</v>
      </c>
      <c r="G243" s="116" t="s">
        <v>57</v>
      </c>
      <c r="H243" s="116">
        <v>-5.241119348001888</v>
      </c>
      <c r="I243" s="116">
        <v>50.178878820943424</v>
      </c>
      <c r="J243" s="116" t="s">
        <v>60</v>
      </c>
      <c r="K243" s="116">
        <v>0.3216420064842673</v>
      </c>
      <c r="L243" s="116">
        <v>-0.0004358663487095244</v>
      </c>
      <c r="M243" s="116">
        <v>-0.07558478632856061</v>
      </c>
      <c r="N243" s="116">
        <v>7.5916941837300105E-06</v>
      </c>
      <c r="O243" s="116">
        <v>0.013006260798910898</v>
      </c>
      <c r="P243" s="116">
        <v>-4.992792966916208E-05</v>
      </c>
      <c r="Q243" s="116">
        <v>-0.0015333683977707246</v>
      </c>
      <c r="R243" s="116">
        <v>6.120573585687243E-07</v>
      </c>
      <c r="S243" s="116">
        <v>0.00017745723514477483</v>
      </c>
      <c r="T243" s="116">
        <v>-3.5583312439963676E-06</v>
      </c>
      <c r="U243" s="116">
        <v>-3.157855079548844E-05</v>
      </c>
      <c r="V243" s="116">
        <v>5.129821135566491E-08</v>
      </c>
      <c r="W243" s="116">
        <v>1.1254824136711455E-05</v>
      </c>
      <c r="X243" s="116">
        <v>67.5</v>
      </c>
    </row>
    <row r="244" spans="1:24" s="116" customFormat="1" ht="12.75">
      <c r="A244" s="116">
        <v>2051</v>
      </c>
      <c r="B244" s="116">
        <v>120.5999984741211</v>
      </c>
      <c r="C244" s="116">
        <v>129.39999389648438</v>
      </c>
      <c r="D244" s="116">
        <v>9.431680679321289</v>
      </c>
      <c r="E244" s="116">
        <v>9.722237586975098</v>
      </c>
      <c r="F244" s="116">
        <v>22.50025771279678</v>
      </c>
      <c r="G244" s="116" t="s">
        <v>58</v>
      </c>
      <c r="H244" s="116">
        <v>3.6740433298435917</v>
      </c>
      <c r="I244" s="116">
        <v>56.774041803964685</v>
      </c>
      <c r="J244" s="116" t="s">
        <v>61</v>
      </c>
      <c r="K244" s="116">
        <v>0.20615130295776252</v>
      </c>
      <c r="L244" s="116">
        <v>-0.08010334189327269</v>
      </c>
      <c r="M244" s="116">
        <v>0.049666121198108586</v>
      </c>
      <c r="N244" s="116">
        <v>0.0007223296019883995</v>
      </c>
      <c r="O244" s="116">
        <v>0.008139577746165161</v>
      </c>
      <c r="P244" s="116">
        <v>-0.0022973923421318898</v>
      </c>
      <c r="Q244" s="116">
        <v>0.001066229099240366</v>
      </c>
      <c r="R244" s="116">
        <v>1.1100231151183896E-05</v>
      </c>
      <c r="S244" s="116">
        <v>9.502600169276098E-05</v>
      </c>
      <c r="T244" s="116">
        <v>-3.361362510716431E-05</v>
      </c>
      <c r="U244" s="116">
        <v>2.5906654577260056E-05</v>
      </c>
      <c r="V244" s="116">
        <v>4.0434133569626125E-07</v>
      </c>
      <c r="W244" s="116">
        <v>5.5543565959294085E-06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2052</v>
      </c>
      <c r="B246" s="116">
        <v>131.96</v>
      </c>
      <c r="C246" s="116">
        <v>135.96</v>
      </c>
      <c r="D246" s="116">
        <v>8.77925556496818</v>
      </c>
      <c r="E246" s="116">
        <v>8.915272592633126</v>
      </c>
      <c r="F246" s="116">
        <v>24.652317123905753</v>
      </c>
      <c r="G246" s="116" t="s">
        <v>59</v>
      </c>
      <c r="H246" s="116">
        <v>2.398821944960474</v>
      </c>
      <c r="I246" s="116">
        <v>66.85882194496048</v>
      </c>
      <c r="J246" s="116" t="s">
        <v>73</v>
      </c>
      <c r="K246" s="116">
        <v>0.12020332271985046</v>
      </c>
      <c r="M246" s="116" t="s">
        <v>68</v>
      </c>
      <c r="N246" s="116">
        <v>0.06443685722444388</v>
      </c>
      <c r="X246" s="116">
        <v>67.5</v>
      </c>
    </row>
    <row r="247" spans="1:24" s="116" customFormat="1" ht="12.75">
      <c r="A247" s="116">
        <v>2049</v>
      </c>
      <c r="B247" s="116">
        <v>122.4000015258789</v>
      </c>
      <c r="C247" s="116">
        <v>116.0999984741211</v>
      </c>
      <c r="D247" s="116">
        <v>9.348764419555664</v>
      </c>
      <c r="E247" s="116">
        <v>10.247021675109863</v>
      </c>
      <c r="F247" s="116">
        <v>23.645883151397708</v>
      </c>
      <c r="G247" s="116" t="s">
        <v>56</v>
      </c>
      <c r="H247" s="116">
        <v>5.298485903688302</v>
      </c>
      <c r="I247" s="116">
        <v>60.19848742956721</v>
      </c>
      <c r="J247" s="116" t="s">
        <v>62</v>
      </c>
      <c r="K247" s="116">
        <v>0.3314427681937532</v>
      </c>
      <c r="L247" s="116">
        <v>0.05730951139724526</v>
      </c>
      <c r="M247" s="116">
        <v>0.07846459262632895</v>
      </c>
      <c r="N247" s="116">
        <v>0.02692984952267537</v>
      </c>
      <c r="O247" s="116">
        <v>0.013311359278260167</v>
      </c>
      <c r="P247" s="116">
        <v>0.0016439736496363687</v>
      </c>
      <c r="Q247" s="116">
        <v>0.001620331324326012</v>
      </c>
      <c r="R247" s="116">
        <v>0.0004145327642317212</v>
      </c>
      <c r="S247" s="116">
        <v>0.00017464661220189232</v>
      </c>
      <c r="T247" s="116">
        <v>2.4184129186510892E-05</v>
      </c>
      <c r="U247" s="116">
        <v>3.5444212768248334E-05</v>
      </c>
      <c r="V247" s="116">
        <v>1.5382019906918707E-05</v>
      </c>
      <c r="W247" s="116">
        <v>1.0889119364214829E-05</v>
      </c>
      <c r="X247" s="116">
        <v>67.5</v>
      </c>
    </row>
    <row r="248" spans="1:24" s="116" customFormat="1" ht="12.75">
      <c r="A248" s="116">
        <v>2050</v>
      </c>
      <c r="B248" s="116">
        <v>116.73999786376953</v>
      </c>
      <c r="C248" s="116">
        <v>129.83999633789062</v>
      </c>
      <c r="D248" s="116">
        <v>9.125703811645508</v>
      </c>
      <c r="E248" s="116">
        <v>9.096569061279297</v>
      </c>
      <c r="F248" s="116">
        <v>19.847886416436587</v>
      </c>
      <c r="G248" s="116" t="s">
        <v>57</v>
      </c>
      <c r="H248" s="116">
        <v>2.5122073944769596</v>
      </c>
      <c r="I248" s="116">
        <v>51.75220525824649</v>
      </c>
      <c r="J248" s="116" t="s">
        <v>60</v>
      </c>
      <c r="K248" s="116">
        <v>-0.005650284250145687</v>
      </c>
      <c r="L248" s="116">
        <v>0.00031221686003133313</v>
      </c>
      <c r="M248" s="116">
        <v>0.00044596286774669367</v>
      </c>
      <c r="N248" s="116">
        <v>-0.0002784612221164329</v>
      </c>
      <c r="O248" s="116">
        <v>-0.00037048019974652235</v>
      </c>
      <c r="P248" s="116">
        <v>3.5707895992637135E-05</v>
      </c>
      <c r="Q248" s="116">
        <v>-3.330955823467118E-05</v>
      </c>
      <c r="R248" s="116">
        <v>-2.238290041419582E-05</v>
      </c>
      <c r="S248" s="116">
        <v>-1.663136351301242E-05</v>
      </c>
      <c r="T248" s="116">
        <v>2.540428506459297E-06</v>
      </c>
      <c r="U248" s="116">
        <v>-3.5396146923486505E-06</v>
      </c>
      <c r="V248" s="116">
        <v>-1.7664469542807783E-06</v>
      </c>
      <c r="W248" s="116">
        <v>-1.395771961154826E-06</v>
      </c>
      <c r="X248" s="116">
        <v>67.5</v>
      </c>
    </row>
    <row r="249" spans="1:24" s="116" customFormat="1" ht="12.75">
      <c r="A249" s="116">
        <v>2051</v>
      </c>
      <c r="B249" s="116">
        <v>135.17999267578125</v>
      </c>
      <c r="C249" s="116">
        <v>130.8800048828125</v>
      </c>
      <c r="D249" s="116">
        <v>9.28185749053955</v>
      </c>
      <c r="E249" s="116">
        <v>9.62500286102295</v>
      </c>
      <c r="F249" s="116">
        <v>25.086848584867386</v>
      </c>
      <c r="G249" s="116" t="s">
        <v>58</v>
      </c>
      <c r="H249" s="116">
        <v>-3.318129610188734</v>
      </c>
      <c r="I249" s="116">
        <v>64.36186306559252</v>
      </c>
      <c r="J249" s="116" t="s">
        <v>61</v>
      </c>
      <c r="K249" s="116">
        <v>-0.33139460296726403</v>
      </c>
      <c r="L249" s="116">
        <v>0.057308660926803166</v>
      </c>
      <c r="M249" s="116">
        <v>-0.07846332527452775</v>
      </c>
      <c r="N249" s="116">
        <v>-0.026928409805662797</v>
      </c>
      <c r="O249" s="116">
        <v>-0.013306202698610856</v>
      </c>
      <c r="P249" s="116">
        <v>0.0016435858075751631</v>
      </c>
      <c r="Q249" s="116">
        <v>-0.0016199889116664654</v>
      </c>
      <c r="R249" s="116">
        <v>-0.0004139280352798539</v>
      </c>
      <c r="S249" s="116">
        <v>-0.00017385291743682706</v>
      </c>
      <c r="T249" s="116">
        <v>2.405032905208195E-05</v>
      </c>
      <c r="U249" s="116">
        <v>-3.526702917160117E-05</v>
      </c>
      <c r="V249" s="116">
        <v>-1.5280255284992967E-05</v>
      </c>
      <c r="W249" s="116">
        <v>-1.0799293549143497E-05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2052</v>
      </c>
      <c r="B251" s="116">
        <v>143.08</v>
      </c>
      <c r="C251" s="116">
        <v>141.48</v>
      </c>
      <c r="D251" s="116">
        <v>8.456843612993886</v>
      </c>
      <c r="E251" s="116">
        <v>8.925786394489293</v>
      </c>
      <c r="F251" s="116">
        <v>27.754459823101097</v>
      </c>
      <c r="G251" s="116" t="s">
        <v>59</v>
      </c>
      <c r="H251" s="116">
        <v>2.5982468800815752</v>
      </c>
      <c r="I251" s="116">
        <v>78.17824688008159</v>
      </c>
      <c r="J251" s="116" t="s">
        <v>73</v>
      </c>
      <c r="K251" s="116">
        <v>0.23202953087066877</v>
      </c>
      <c r="M251" s="116" t="s">
        <v>68</v>
      </c>
      <c r="N251" s="116">
        <v>0.14947812655517545</v>
      </c>
      <c r="X251" s="116">
        <v>67.5</v>
      </c>
    </row>
    <row r="252" spans="1:24" s="116" customFormat="1" ht="12.75">
      <c r="A252" s="116">
        <v>2049</v>
      </c>
      <c r="B252" s="116">
        <v>118.58000183105469</v>
      </c>
      <c r="C252" s="116">
        <v>105.9800033569336</v>
      </c>
      <c r="D252" s="116">
        <v>9.284494400024414</v>
      </c>
      <c r="E252" s="116">
        <v>9.891860008239746</v>
      </c>
      <c r="F252" s="116">
        <v>23.904461289324992</v>
      </c>
      <c r="G252" s="116" t="s">
        <v>56</v>
      </c>
      <c r="H252" s="116">
        <v>10.18821601294551</v>
      </c>
      <c r="I252" s="116">
        <v>61.2682178440002</v>
      </c>
      <c r="J252" s="116" t="s">
        <v>62</v>
      </c>
      <c r="K252" s="116">
        <v>0.396612101228333</v>
      </c>
      <c r="L252" s="116">
        <v>0.25238360033639384</v>
      </c>
      <c r="M252" s="116">
        <v>0.09389231570115064</v>
      </c>
      <c r="N252" s="116">
        <v>0.043642979134924646</v>
      </c>
      <c r="O252" s="116">
        <v>0.015928760242917457</v>
      </c>
      <c r="P252" s="116">
        <v>0.007240167902604598</v>
      </c>
      <c r="Q252" s="116">
        <v>0.0019389042964819902</v>
      </c>
      <c r="R252" s="116">
        <v>0.0006718127058915066</v>
      </c>
      <c r="S252" s="116">
        <v>0.0002089960921763423</v>
      </c>
      <c r="T252" s="116">
        <v>0.00010653645994694611</v>
      </c>
      <c r="U252" s="116">
        <v>4.240730870574331E-05</v>
      </c>
      <c r="V252" s="116">
        <v>2.4935439273666034E-05</v>
      </c>
      <c r="W252" s="116">
        <v>1.303080630721124E-05</v>
      </c>
      <c r="X252" s="116">
        <v>67.5</v>
      </c>
    </row>
    <row r="253" spans="1:24" s="116" customFormat="1" ht="12.75">
      <c r="A253" s="116">
        <v>2050</v>
      </c>
      <c r="B253" s="116">
        <v>117.05999755859375</v>
      </c>
      <c r="C253" s="116">
        <v>138.66000366210938</v>
      </c>
      <c r="D253" s="116">
        <v>9.006392478942871</v>
      </c>
      <c r="E253" s="116">
        <v>9.250235557556152</v>
      </c>
      <c r="F253" s="116">
        <v>17.446037572713053</v>
      </c>
      <c r="G253" s="116" t="s">
        <v>57</v>
      </c>
      <c r="H253" s="116">
        <v>-3.4672349199512666</v>
      </c>
      <c r="I253" s="116">
        <v>46.092762638642476</v>
      </c>
      <c r="J253" s="116" t="s">
        <v>60</v>
      </c>
      <c r="K253" s="116">
        <v>0.23204183259208527</v>
      </c>
      <c r="L253" s="116">
        <v>-0.0013725926381910948</v>
      </c>
      <c r="M253" s="116">
        <v>-0.05579456182635151</v>
      </c>
      <c r="N253" s="116">
        <v>-0.0004510999315574925</v>
      </c>
      <c r="O253" s="116">
        <v>0.009179382467734873</v>
      </c>
      <c r="P253" s="116">
        <v>-0.0001571143994249931</v>
      </c>
      <c r="Q253" s="116">
        <v>-0.0011926755631936617</v>
      </c>
      <c r="R253" s="116">
        <v>-3.626687219883235E-05</v>
      </c>
      <c r="S253" s="116">
        <v>0.00010862445302700385</v>
      </c>
      <c r="T253" s="116">
        <v>-1.1194604459331138E-05</v>
      </c>
      <c r="U253" s="116">
        <v>-2.865170119962705E-05</v>
      </c>
      <c r="V253" s="116">
        <v>-2.86030010959306E-06</v>
      </c>
      <c r="W253" s="116">
        <v>6.397948027918964E-06</v>
      </c>
      <c r="X253" s="116">
        <v>67.5</v>
      </c>
    </row>
    <row r="254" spans="1:24" s="116" customFormat="1" ht="12.75">
      <c r="A254" s="116">
        <v>2051</v>
      </c>
      <c r="B254" s="116">
        <v>134.8800048828125</v>
      </c>
      <c r="C254" s="116">
        <v>140.3800048828125</v>
      </c>
      <c r="D254" s="116">
        <v>9.259711265563965</v>
      </c>
      <c r="E254" s="116">
        <v>9.405943870544434</v>
      </c>
      <c r="F254" s="116">
        <v>26.919926314210837</v>
      </c>
      <c r="G254" s="116" t="s">
        <v>58</v>
      </c>
      <c r="H254" s="116">
        <v>1.8490408914940701</v>
      </c>
      <c r="I254" s="116">
        <v>69.22904577430657</v>
      </c>
      <c r="J254" s="116" t="s">
        <v>61</v>
      </c>
      <c r="K254" s="116">
        <v>-0.3216484832360634</v>
      </c>
      <c r="L254" s="116">
        <v>-0.2523798678742228</v>
      </c>
      <c r="M254" s="116">
        <v>-0.07551644733652385</v>
      </c>
      <c r="N254" s="116">
        <v>-0.04364064775668685</v>
      </c>
      <c r="O254" s="116">
        <v>-0.01301784699508292</v>
      </c>
      <c r="P254" s="116">
        <v>-0.007238462980730038</v>
      </c>
      <c r="Q254" s="116">
        <v>-0.001528684032714741</v>
      </c>
      <c r="R254" s="116">
        <v>-0.0006708330833956995</v>
      </c>
      <c r="S254" s="116">
        <v>-0.00017854997829618016</v>
      </c>
      <c r="T254" s="116">
        <v>-0.00010594667587530237</v>
      </c>
      <c r="U254" s="116">
        <v>-3.126435430376745E-05</v>
      </c>
      <c r="V254" s="116">
        <v>-2.477084607060785E-05</v>
      </c>
      <c r="W254" s="116">
        <v>-1.1352011894290109E-05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2052</v>
      </c>
      <c r="B256" s="116">
        <v>133.92</v>
      </c>
      <c r="C256" s="116">
        <v>139.32</v>
      </c>
      <c r="D256" s="116">
        <v>8.662132869460004</v>
      </c>
      <c r="E256" s="116">
        <v>9.040619425130739</v>
      </c>
      <c r="F256" s="116">
        <v>27.858505712925837</v>
      </c>
      <c r="G256" s="116" t="s">
        <v>59</v>
      </c>
      <c r="H256" s="116">
        <v>10.1621212111108</v>
      </c>
      <c r="I256" s="116">
        <v>76.58212121111079</v>
      </c>
      <c r="J256" s="116" t="s">
        <v>73</v>
      </c>
      <c r="K256" s="116">
        <v>0.722103948055626</v>
      </c>
      <c r="M256" s="116" t="s">
        <v>68</v>
      </c>
      <c r="N256" s="116">
        <v>0.4438237699136981</v>
      </c>
      <c r="X256" s="116">
        <v>67.5</v>
      </c>
    </row>
    <row r="257" spans="1:24" s="116" customFormat="1" ht="12.75">
      <c r="A257" s="116">
        <v>2049</v>
      </c>
      <c r="B257" s="116">
        <v>125.63999938964844</v>
      </c>
      <c r="C257" s="116">
        <v>111.33999633789062</v>
      </c>
      <c r="D257" s="116">
        <v>9.08562183380127</v>
      </c>
      <c r="E257" s="116">
        <v>9.888020515441895</v>
      </c>
      <c r="F257" s="116">
        <v>24.733542778923884</v>
      </c>
      <c r="G257" s="116" t="s">
        <v>56</v>
      </c>
      <c r="H257" s="116">
        <v>6.660006486524509</v>
      </c>
      <c r="I257" s="116">
        <v>64.80000587617295</v>
      </c>
      <c r="J257" s="116" t="s">
        <v>62</v>
      </c>
      <c r="K257" s="116">
        <v>0.7274055620201354</v>
      </c>
      <c r="L257" s="116">
        <v>0.4007899156012379</v>
      </c>
      <c r="M257" s="116">
        <v>0.17220317707127247</v>
      </c>
      <c r="N257" s="116">
        <v>0.04122783417653112</v>
      </c>
      <c r="O257" s="116">
        <v>0.02921391476654499</v>
      </c>
      <c r="P257" s="116">
        <v>0.011497288888154558</v>
      </c>
      <c r="Q257" s="116">
        <v>0.00355605625484677</v>
      </c>
      <c r="R257" s="116">
        <v>0.0006346190528574878</v>
      </c>
      <c r="S257" s="116">
        <v>0.00038328113692166706</v>
      </c>
      <c r="T257" s="116">
        <v>0.0001691712873546897</v>
      </c>
      <c r="U257" s="116">
        <v>7.779261588725866E-05</v>
      </c>
      <c r="V257" s="116">
        <v>2.3547346084880263E-05</v>
      </c>
      <c r="W257" s="116">
        <v>2.3897797846477445E-05</v>
      </c>
      <c r="X257" s="116">
        <v>67.5</v>
      </c>
    </row>
    <row r="258" spans="1:24" s="116" customFormat="1" ht="12.75">
      <c r="A258" s="116">
        <v>2050</v>
      </c>
      <c r="B258" s="116">
        <v>103</v>
      </c>
      <c r="C258" s="116">
        <v>121.19999694824219</v>
      </c>
      <c r="D258" s="116">
        <v>9.308450698852539</v>
      </c>
      <c r="E258" s="116">
        <v>9.268388748168945</v>
      </c>
      <c r="F258" s="116">
        <v>15.993870483827946</v>
      </c>
      <c r="G258" s="116" t="s">
        <v>57</v>
      </c>
      <c r="H258" s="116">
        <v>5.36074538943398</v>
      </c>
      <c r="I258" s="116">
        <v>40.86074538943398</v>
      </c>
      <c r="J258" s="116" t="s">
        <v>60</v>
      </c>
      <c r="K258" s="116">
        <v>0.1819323804812818</v>
      </c>
      <c r="L258" s="116">
        <v>0.0021813908439514995</v>
      </c>
      <c r="M258" s="116">
        <v>-0.04496203156802494</v>
      </c>
      <c r="N258" s="116">
        <v>-0.00042630302345694955</v>
      </c>
      <c r="O258" s="116">
        <v>0.007001110810649002</v>
      </c>
      <c r="P258" s="116">
        <v>0.0002495335939593341</v>
      </c>
      <c r="Q258" s="116">
        <v>-0.001018214013114707</v>
      </c>
      <c r="R258" s="116">
        <v>-3.4254171244837816E-05</v>
      </c>
      <c r="S258" s="116">
        <v>6.653317527574663E-05</v>
      </c>
      <c r="T258" s="116">
        <v>1.7763850331284575E-05</v>
      </c>
      <c r="U258" s="116">
        <v>-2.8120460161497497E-05</v>
      </c>
      <c r="V258" s="116">
        <v>-2.7013494096378593E-06</v>
      </c>
      <c r="W258" s="116">
        <v>3.3674739365922423E-06</v>
      </c>
      <c r="X258" s="116">
        <v>67.5</v>
      </c>
    </row>
    <row r="259" spans="1:24" s="116" customFormat="1" ht="12.75">
      <c r="A259" s="116">
        <v>2051</v>
      </c>
      <c r="B259" s="116">
        <v>148.89999389648438</v>
      </c>
      <c r="C259" s="116">
        <v>151.3000030517578</v>
      </c>
      <c r="D259" s="116">
        <v>8.689332962036133</v>
      </c>
      <c r="E259" s="116">
        <v>9.015043258666992</v>
      </c>
      <c r="F259" s="116">
        <v>25.4431919439793</v>
      </c>
      <c r="G259" s="116" t="s">
        <v>58</v>
      </c>
      <c r="H259" s="116">
        <v>-11.632568407859551</v>
      </c>
      <c r="I259" s="116">
        <v>69.76742548862482</v>
      </c>
      <c r="J259" s="116" t="s">
        <v>61</v>
      </c>
      <c r="K259" s="116">
        <v>-0.7042864904215068</v>
      </c>
      <c r="L259" s="116">
        <v>0.4007839791978134</v>
      </c>
      <c r="M259" s="116">
        <v>-0.16622981053564356</v>
      </c>
      <c r="N259" s="116">
        <v>-0.041225630093665505</v>
      </c>
      <c r="O259" s="116">
        <v>-0.02836260325506051</v>
      </c>
      <c r="P259" s="116">
        <v>0.011494580669305341</v>
      </c>
      <c r="Q259" s="116">
        <v>-0.0034071654364194997</v>
      </c>
      <c r="R259" s="116">
        <v>-0.0006336939276985888</v>
      </c>
      <c r="S259" s="116">
        <v>-0.0003774622716347853</v>
      </c>
      <c r="T259" s="116">
        <v>0.00016823605465729016</v>
      </c>
      <c r="U259" s="116">
        <v>-7.253227424318226E-05</v>
      </c>
      <c r="V259" s="116">
        <v>-2.339188361394129E-05</v>
      </c>
      <c r="W259" s="116">
        <v>-2.3659350396777042E-05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15.993870483827946</v>
      </c>
      <c r="G260" s="117"/>
      <c r="H260" s="117"/>
      <c r="I260" s="118"/>
      <c r="J260" s="118" t="s">
        <v>158</v>
      </c>
      <c r="K260" s="117">
        <f>AVERAGE(K258,K253,K248,K243,K238,K233)</f>
        <v>0.2837106726179694</v>
      </c>
      <c r="L260" s="117">
        <f>AVERAGE(L258,L253,L248,L243,L238,L233)</f>
        <v>0.00014155807102777146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32.28670649816959</v>
      </c>
      <c r="G261" s="117"/>
      <c r="H261" s="117"/>
      <c r="I261" s="118"/>
      <c r="J261" s="118" t="s">
        <v>159</v>
      </c>
      <c r="K261" s="117">
        <f>AVERAGE(K259,K254,K249,K244,K239,K234)</f>
        <v>-0.33331428191793244</v>
      </c>
      <c r="L261" s="117">
        <f>AVERAGE(L259,L254,L249,L244,L239,L234)</f>
        <v>0.02593310005574355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0.17731917038623085</v>
      </c>
      <c r="L262" s="117">
        <f>ABS(L260/$H$33)</f>
        <v>0.00039321686396603185</v>
      </c>
      <c r="M262" s="118" t="s">
        <v>111</v>
      </c>
      <c r="N262" s="117">
        <f>K262+L262+L263+K263</f>
        <v>0.3833036895111346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0.18938311472609798</v>
      </c>
      <c r="L263" s="117">
        <f>ABS(L261/$H$34)</f>
        <v>0.016208187534839717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2005-02-09T13:47:31Z</dcterms:modified>
  <cp:category/>
  <cp:version/>
  <cp:contentType/>
  <cp:contentStatus/>
</cp:coreProperties>
</file>