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3840" windowHeight="454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<sst xmlns="http://schemas.openxmlformats.org/spreadsheetml/2006/main" count="711" uniqueCount="166">
  <si>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</si>
  <si>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</si>
  <si>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</si>
  <si>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</si>
  <si>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</si>
  <si>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</si>
  <si>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</si>
  <si>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</si>
  <si>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</si>
  <si>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</si>
  <si>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</si>
  <si>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</si>
  <si>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</si>
  <si>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</si>
  <si>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</si>
  <si>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</si>
  <si>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</si>
  <si>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</si>
  <si>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</si>
  <si>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</si>
  <si>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</si>
  <si>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</si>
  <si>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</si>
  <si>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</si>
  <si>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</si>
  <si>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</si>
  <si>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</si>
  <si>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</si>
  <si>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</si>
  <si>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</si>
  <si>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</si>
  <si>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</si>
  <si>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</si>
  <si>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</si>
  <si>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</si>
  <si>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</si>
  <si>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</si>
  <si>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</si>
  <si>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</si>
  <si>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</si>
  <si>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</si>
  <si>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</si>
  <si>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</si>
  <si>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</si>
  <si>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</si>
  <si>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</si>
  <si>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</si>
  <si>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</si>
  <si>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</si>
  <si>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</si>
  <si>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</si>
  <si>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</si>
  <si>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</si>
  <si>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</si>
  <si>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</si>
  <si>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</si>
  <si>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</si>
  <si>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</si>
  <si>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</si>
  <si>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</si>
  <si>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</si>
  <si>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</si>
  <si>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</si>
  <si>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</si>
  <si>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</si>
  <si>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</si>
  <si>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</si>
  <si>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</si>
  <si>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</si>
  <si>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</si>
  <si>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</si>
  <si>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</si>
  <si>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</si>
  <si>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</si>
  <si>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</si>
  <si>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</si>
  <si>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</si>
  <si>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</si>
  <si>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</si>
  <si>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</si>
  <si>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</si>
  <si>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</si>
  <si>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</si>
  <si>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</si>
  <si>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</si>
  <si>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</si>
  <si>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</si>
  <si>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</si>
  <si>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</si>
  <si>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</si>
  <si>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</si>
  <si>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</si>
  <si>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</si>
  <si>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</si>
  <si>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</si>
  <si>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</si>
  <si>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</si>
  <si>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</si>
  <si>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</si>
  <si>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</si>
  <si>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</si>
  <si>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</si>
  <si>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</si>
  <si>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</si>
  <si>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</si>
  <si>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</si>
  <si>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</si>
  <si>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</si>
  <si>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</si>
  <si>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</si>
  <si>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</si>
  <si>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</si>
  <si>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</si>
  <si>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</si>
  <si>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</si>
  <si>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</si>
  <si>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</si>
  <si>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</si>
  <si>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</si>
  <si>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</si>
  <si>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</si>
  <si>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</si>
  <si>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</si>
  <si>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</si>
  <si>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</si>
  <si>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</si>
  <si>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</si>
  <si>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</si>
  <si>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</si>
  <si>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</si>
  <si>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</si>
  <si>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</si>
  <si>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</si>
  <si>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</si>
  <si>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</si>
  <si>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</si>
  <si>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</si>
  <si>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</si>
  <si>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</si>
  <si>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</si>
  <si>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</si>
  <si>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</si>
  <si>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</si>
  <si>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</si>
  <si>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</si>
  <si>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</si>
  <si>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</si>
  <si>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</si>
  <si>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</si>
  <si>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</si>
  <si>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</si>
  <si>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</si>
  <si>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</si>
  <si>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</si>
  <si>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</si>
  <si>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</si>
  <si>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</si>
  <si>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</si>
  <si>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</si>
  <si>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</si>
  <si>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</si>
  <si>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</si>
  <si>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</si>
  <si>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1</t>
  </si>
  <si>
    <t>AP 488</t>
  </si>
  <si>
    <t>4E14469A-2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</si>
</sst>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10.469348550443058</v>
      </c>
      <c r="C41" s="2">
        <f aca="true" t="shared" si="0" ref="C41:C55">($B$41*H41+$B$42*J41+$B$43*L41+$B$44*N41+$B$45*P41+$B$46*R41+$B$47*T41+$B$48*V41)/100</f>
        <v>2.5905514241097775E-08</v>
      </c>
      <c r="D41" s="2">
        <f aca="true" t="shared" si="1" ref="D41:D55">($B$41*I41+$B$42*K41+$B$43*M41+$B$44*O41+$B$45*Q41+$B$46*S41+$B$47*U41+$B$48*W41)/100</f>
        <v>-4.969109988837301E-08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-3.345639136522607</v>
      </c>
      <c r="C42" s="2">
        <f t="shared" si="0"/>
        <v>5.496113268982446E-11</v>
      </c>
      <c r="D42" s="2">
        <f t="shared" si="1"/>
        <v>2.0485497022351354E-08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-5.083595645087513</v>
      </c>
      <c r="C43" s="2">
        <f t="shared" si="0"/>
        <v>-0.3152332527025209</v>
      </c>
      <c r="D43" s="2">
        <f t="shared" si="1"/>
        <v>-0.5969773905959886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-11.481141660143876</v>
      </c>
      <c r="C44" s="2">
        <f t="shared" si="0"/>
        <v>-0.0021508190473868423</v>
      </c>
      <c r="D44" s="2">
        <f t="shared" si="1"/>
        <v>-0.39525169704391727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10.469348550443058</v>
      </c>
      <c r="C45" s="2">
        <f t="shared" si="0"/>
        <v>0.07301592313384106</v>
      </c>
      <c r="D45" s="2">
        <f t="shared" si="1"/>
        <v>-0.14216573645457034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-3.345639136522607</v>
      </c>
      <c r="C46" s="2">
        <f t="shared" si="0"/>
        <v>0.00038164569702083077</v>
      </c>
      <c r="D46" s="2">
        <f t="shared" si="1"/>
        <v>0.036890926141309885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-5.083595645087513</v>
      </c>
      <c r="C47" s="2">
        <f t="shared" si="0"/>
        <v>-0.012918059074475656</v>
      </c>
      <c r="D47" s="2">
        <f t="shared" si="1"/>
        <v>-0.023837961130251318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-11.481141660143876</v>
      </c>
      <c r="C48" s="2">
        <f t="shared" si="0"/>
        <v>-0.00024599240667046927</v>
      </c>
      <c r="D48" s="2">
        <f t="shared" si="1"/>
        <v>-0.011336057970712519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0.0014302019937756233</v>
      </c>
      <c r="D49" s="2">
        <f t="shared" si="1"/>
        <v>-0.0029742770171900528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3.066558658865275E-05</v>
      </c>
      <c r="D50" s="2">
        <f t="shared" si="1"/>
        <v>0.0005670098613950045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-0.00019022896787348302</v>
      </c>
      <c r="D51" s="2">
        <f t="shared" si="1"/>
        <v>-0.00030061765483197286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-1.751408844660001E-05</v>
      </c>
      <c r="D52" s="2">
        <f t="shared" si="1"/>
        <v>-0.00016593451746986794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2.6034812061546247E-05</v>
      </c>
      <c r="D53" s="2">
        <f t="shared" si="1"/>
        <v>-6.732142737285652E-05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2.4153922840280314E-06</v>
      </c>
      <c r="D54" s="2">
        <f t="shared" si="1"/>
        <v>2.0936081652653755E-05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-1.2481887488387055E-05</v>
      </c>
      <c r="D55" s="2">
        <f t="shared" si="1"/>
        <v>-1.834468087682448E-05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2060</v>
      </c>
      <c r="B3" s="31">
        <v>147.78</v>
      </c>
      <c r="C3" s="31">
        <v>136.76333333333332</v>
      </c>
      <c r="D3" s="31">
        <v>9.279076112439844</v>
      </c>
      <c r="E3" s="31">
        <v>10.170187993393183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2059</v>
      </c>
      <c r="B4" s="36">
        <v>118.94666666666664</v>
      </c>
      <c r="C4" s="36">
        <v>108.23</v>
      </c>
      <c r="D4" s="36">
        <v>9.65014514531619</v>
      </c>
      <c r="E4" s="36">
        <v>10.189326372068379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2058</v>
      </c>
      <c r="B5" s="41">
        <v>118.44</v>
      </c>
      <c r="C5" s="41">
        <v>110.79</v>
      </c>
      <c r="D5" s="41">
        <v>9.44006466704711</v>
      </c>
      <c r="E5" s="41">
        <v>10.197777122494003</v>
      </c>
      <c r="F5" s="37" t="s">
        <v>71</v>
      </c>
      <c r="I5" s="42">
        <v>2667</v>
      </c>
    </row>
    <row r="6" spans="1:6" s="33" customFormat="1" ht="13.5" thickBot="1">
      <c r="A6" s="43">
        <v>2057</v>
      </c>
      <c r="B6" s="44">
        <v>126.37666666666667</v>
      </c>
      <c r="C6" s="44">
        <v>123.76</v>
      </c>
      <c r="D6" s="44">
        <v>9.176393075617334</v>
      </c>
      <c r="E6" s="44">
        <v>9.414459714820756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2668</v>
      </c>
      <c r="K15" s="42">
        <v>2645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10.469348550443058</v>
      </c>
      <c r="C19" s="62">
        <v>61.9160152171097</v>
      </c>
      <c r="D19" s="63">
        <v>25.108201570315515</v>
      </c>
      <c r="K19" s="64" t="s">
        <v>93</v>
      </c>
    </row>
    <row r="20" spans="1:11" ht="12.75">
      <c r="A20" s="61" t="s">
        <v>57</v>
      </c>
      <c r="B20" s="62">
        <v>-3.345639136522607</v>
      </c>
      <c r="C20" s="62">
        <v>47.59436086347739</v>
      </c>
      <c r="D20" s="63">
        <v>18.88071679368858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-5.083595645087513</v>
      </c>
      <c r="C21" s="62">
        <v>53.79307102157916</v>
      </c>
      <c r="D21" s="63">
        <v>20.736790185723986</v>
      </c>
      <c r="F21" s="39" t="s">
        <v>96</v>
      </c>
    </row>
    <row r="22" spans="1:11" ht="16.5" thickBot="1">
      <c r="A22" s="67" t="s">
        <v>59</v>
      </c>
      <c r="B22" s="68">
        <v>-11.481141660143876</v>
      </c>
      <c r="C22" s="68">
        <v>68.79885833985612</v>
      </c>
      <c r="D22" s="69">
        <v>26.79407947964313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15.87055052250489</v>
      </c>
      <c r="I23" s="42">
        <v>3564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-0.3152332527025209</v>
      </c>
      <c r="C27" s="78">
        <v>-0.0021508190473868423</v>
      </c>
      <c r="D27" s="78">
        <v>0.07301592313384106</v>
      </c>
      <c r="E27" s="78">
        <v>0.00038164569702083077</v>
      </c>
      <c r="F27" s="78">
        <v>-0.012918059074475656</v>
      </c>
      <c r="G27" s="78">
        <v>-0.00024599240667046927</v>
      </c>
      <c r="H27" s="78">
        <v>0.0014302019937756233</v>
      </c>
      <c r="I27" s="79">
        <v>3.066558658865275E-05</v>
      </c>
    </row>
    <row r="28" spans="1:9" ht="13.5" thickBot="1">
      <c r="A28" s="80" t="s">
        <v>61</v>
      </c>
      <c r="B28" s="81">
        <v>-0.5969773905959886</v>
      </c>
      <c r="C28" s="81">
        <v>-0.39525169704391727</v>
      </c>
      <c r="D28" s="81">
        <v>-0.14216573645457034</v>
      </c>
      <c r="E28" s="81">
        <v>0.036890926141309885</v>
      </c>
      <c r="F28" s="81">
        <v>-0.023837961130251318</v>
      </c>
      <c r="G28" s="81">
        <v>-0.011336057970712519</v>
      </c>
      <c r="H28" s="81">
        <v>-0.0029742770171900528</v>
      </c>
      <c r="I28" s="82">
        <v>0.0005670098613950045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2060</v>
      </c>
      <c r="B39" s="89">
        <v>147.78</v>
      </c>
      <c r="C39" s="89">
        <v>136.76333333333332</v>
      </c>
      <c r="D39" s="89">
        <v>9.279076112439844</v>
      </c>
      <c r="E39" s="89">
        <v>10.170187993393183</v>
      </c>
      <c r="F39" s="90">
        <f>I39*D39/(23678+B39)*1000</f>
        <v>26.79407947964313</v>
      </c>
      <c r="G39" s="91" t="s">
        <v>59</v>
      </c>
      <c r="H39" s="92">
        <f>I39-B39+X39</f>
        <v>-11.481141660143876</v>
      </c>
      <c r="I39" s="92">
        <f>(B39+C42-2*X39)*(23678+B39)*E42/((23678+C42)*D39+E42*(23678+B39))</f>
        <v>68.79885833985612</v>
      </c>
      <c r="J39" s="39" t="s">
        <v>73</v>
      </c>
      <c r="K39" s="39">
        <f>(K40*K40+L40*L40+M40*M40+N40*N40+O40*O40+P40*P40+Q40*Q40+R40*R40+S40*S40+T40*T40+U40*U40+V40*V40+W40*W40)</f>
        <v>0.6397611124199013</v>
      </c>
      <c r="M39" s="39" t="s">
        <v>68</v>
      </c>
      <c r="N39" s="39">
        <f>(K44*K44+L44*L44+M44*M44+N44*N44+O44*O44+P44*P44+Q44*Q44+R44*R44+S44*S44+T44*T44+U44*U44+V44*V44+W44*W44)</f>
        <v>0.3989640526306588</v>
      </c>
      <c r="X39" s="28">
        <f>(1-$H$2)*1000</f>
        <v>67.5</v>
      </c>
    </row>
    <row r="40" spans="1:24" ht="12.75">
      <c r="A40" s="86">
        <v>2059</v>
      </c>
      <c r="B40" s="89">
        <v>118.94666666666664</v>
      </c>
      <c r="C40" s="89">
        <v>108.23</v>
      </c>
      <c r="D40" s="89">
        <v>9.65014514531619</v>
      </c>
      <c r="E40" s="89">
        <v>10.189326372068379</v>
      </c>
      <c r="F40" s="90">
        <f>I40*D40/(23678+B40)*1000</f>
        <v>25.108201570315515</v>
      </c>
      <c r="G40" s="91" t="s">
        <v>56</v>
      </c>
      <c r="H40" s="92">
        <f>I40-B40+X40</f>
        <v>10.469348550443058</v>
      </c>
      <c r="I40" s="92">
        <f>(B40+C39-2*X40)*(23678+B40)*E39/((23678+C39)*D40+E39*(23678+B40))</f>
        <v>61.9160152171097</v>
      </c>
      <c r="J40" s="39" t="s">
        <v>62</v>
      </c>
      <c r="K40" s="73">
        <f aca="true" t="shared" si="0" ref="K40:W40">SQRT(K41*K41+K42*K42)</f>
        <v>0.6750955550825432</v>
      </c>
      <c r="L40" s="73">
        <f t="shared" si="0"/>
        <v>0.39525754899643745</v>
      </c>
      <c r="M40" s="73">
        <f t="shared" si="0"/>
        <v>0.15981996637703733</v>
      </c>
      <c r="N40" s="73">
        <f t="shared" si="0"/>
        <v>0.03689290019775669</v>
      </c>
      <c r="O40" s="73">
        <f t="shared" si="0"/>
        <v>0.027113182054104523</v>
      </c>
      <c r="P40" s="73">
        <f t="shared" si="0"/>
        <v>0.01133872667363908</v>
      </c>
      <c r="Q40" s="73">
        <f t="shared" si="0"/>
        <v>0.0033002729459826086</v>
      </c>
      <c r="R40" s="73">
        <f t="shared" si="0"/>
        <v>0.0005678384991527155</v>
      </c>
      <c r="S40" s="73">
        <f t="shared" si="0"/>
        <v>0.00035574996080798914</v>
      </c>
      <c r="T40" s="73">
        <f t="shared" si="0"/>
        <v>0.0001668562476566977</v>
      </c>
      <c r="U40" s="73">
        <f t="shared" si="0"/>
        <v>7.218023290762388E-05</v>
      </c>
      <c r="V40" s="73">
        <f t="shared" si="0"/>
        <v>2.1074952784106713E-05</v>
      </c>
      <c r="W40" s="73">
        <f t="shared" si="0"/>
        <v>2.218839407765427E-05</v>
      </c>
      <c r="X40" s="28">
        <f>(1-$H$2)*1000</f>
        <v>67.5</v>
      </c>
    </row>
    <row r="41" spans="1:24" ht="12.75">
      <c r="A41" s="86">
        <v>2058</v>
      </c>
      <c r="B41" s="89">
        <v>118.44</v>
      </c>
      <c r="C41" s="89">
        <v>110.79</v>
      </c>
      <c r="D41" s="89">
        <v>9.44006466704711</v>
      </c>
      <c r="E41" s="89">
        <v>10.197777122494003</v>
      </c>
      <c r="F41" s="90">
        <f>I41*D41/(23678+B41)*1000</f>
        <v>18.88071679368858</v>
      </c>
      <c r="G41" s="91" t="s">
        <v>57</v>
      </c>
      <c r="H41" s="92">
        <f>I41-B41+X41</f>
        <v>-3.345639136522607</v>
      </c>
      <c r="I41" s="92">
        <f>(B41+C40-2*X41)*(23678+B41)*E40/((23678+C40)*D41+E40*(23678+B41))</f>
        <v>47.59436086347739</v>
      </c>
      <c r="J41" s="39" t="s">
        <v>60</v>
      </c>
      <c r="K41" s="73">
        <f>'calcul config'!C43</f>
        <v>-0.3152332527025209</v>
      </c>
      <c r="L41" s="73">
        <f>'calcul config'!C44</f>
        <v>-0.0021508190473868423</v>
      </c>
      <c r="M41" s="73">
        <f>'calcul config'!C45</f>
        <v>0.07301592313384106</v>
      </c>
      <c r="N41" s="73">
        <f>'calcul config'!C46</f>
        <v>0.00038164569702083077</v>
      </c>
      <c r="O41" s="73">
        <f>'calcul config'!C47</f>
        <v>-0.012918059074475656</v>
      </c>
      <c r="P41" s="73">
        <f>'calcul config'!C48</f>
        <v>-0.00024599240667046927</v>
      </c>
      <c r="Q41" s="73">
        <f>'calcul config'!C49</f>
        <v>0.0014302019937756233</v>
      </c>
      <c r="R41" s="73">
        <f>'calcul config'!C50</f>
        <v>3.066558658865275E-05</v>
      </c>
      <c r="S41" s="73">
        <f>'calcul config'!C51</f>
        <v>-0.00019022896787348302</v>
      </c>
      <c r="T41" s="73">
        <f>'calcul config'!C52</f>
        <v>-1.751408844660001E-05</v>
      </c>
      <c r="U41" s="73">
        <f>'calcul config'!C53</f>
        <v>2.6034812061546247E-05</v>
      </c>
      <c r="V41" s="73">
        <f>'calcul config'!C54</f>
        <v>2.4153922840280314E-06</v>
      </c>
      <c r="W41" s="73">
        <f>'calcul config'!C55</f>
        <v>-1.2481887488387055E-05</v>
      </c>
      <c r="X41" s="28">
        <f>(1-$H$2)*1000</f>
        <v>67.5</v>
      </c>
    </row>
    <row r="42" spans="1:24" ht="12.75">
      <c r="A42" s="86">
        <v>2057</v>
      </c>
      <c r="B42" s="89">
        <v>126.37666666666667</v>
      </c>
      <c r="C42" s="89">
        <v>123.76</v>
      </c>
      <c r="D42" s="89">
        <v>9.176393075617334</v>
      </c>
      <c r="E42" s="89">
        <v>9.414459714820756</v>
      </c>
      <c r="F42" s="90">
        <f>I42*D42/(23678+B42)*1000</f>
        <v>20.736790185723986</v>
      </c>
      <c r="G42" s="91" t="s">
        <v>58</v>
      </c>
      <c r="H42" s="92">
        <f>I42-B42+X42</f>
        <v>-5.083595645087513</v>
      </c>
      <c r="I42" s="92">
        <f>(B42+C41-2*X42)*(23678+B42)*E41/((23678+C41)*D42+E41*(23678+B42))</f>
        <v>53.79307102157916</v>
      </c>
      <c r="J42" s="39" t="s">
        <v>61</v>
      </c>
      <c r="K42" s="73">
        <f>'calcul config'!D43</f>
        <v>-0.5969773905959886</v>
      </c>
      <c r="L42" s="73">
        <f>'calcul config'!D44</f>
        <v>-0.39525169704391727</v>
      </c>
      <c r="M42" s="73">
        <f>'calcul config'!D45</f>
        <v>-0.14216573645457034</v>
      </c>
      <c r="N42" s="73">
        <f>'calcul config'!D46</f>
        <v>0.036890926141309885</v>
      </c>
      <c r="O42" s="73">
        <f>'calcul config'!D47</f>
        <v>-0.023837961130251318</v>
      </c>
      <c r="P42" s="73">
        <f>'calcul config'!D48</f>
        <v>-0.011336057970712519</v>
      </c>
      <c r="Q42" s="73">
        <f>'calcul config'!D49</f>
        <v>-0.0029742770171900528</v>
      </c>
      <c r="R42" s="73">
        <f>'calcul config'!D50</f>
        <v>0.0005670098613950045</v>
      </c>
      <c r="S42" s="73">
        <f>'calcul config'!D51</f>
        <v>-0.00030061765483197286</v>
      </c>
      <c r="T42" s="73">
        <f>'calcul config'!D52</f>
        <v>-0.00016593451746986794</v>
      </c>
      <c r="U42" s="73">
        <f>'calcul config'!D53</f>
        <v>-6.732142737285652E-05</v>
      </c>
      <c r="V42" s="73">
        <f>'calcul config'!D54</f>
        <v>2.0936081652653755E-05</v>
      </c>
      <c r="W42" s="73">
        <f>'calcul config'!D55</f>
        <v>-1.834468087682448E-05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0.4500637033883621</v>
      </c>
      <c r="L44" s="73">
        <f>L40/(L43*1.5)</f>
        <v>0.3764357609489881</v>
      </c>
      <c r="M44" s="73">
        <f aca="true" t="shared" si="1" ref="M44:W44">M40/(M43*1.5)</f>
        <v>0.17757774041893037</v>
      </c>
      <c r="N44" s="73">
        <f t="shared" si="1"/>
        <v>0.04919053359700892</v>
      </c>
      <c r="O44" s="73">
        <f t="shared" si="1"/>
        <v>0.12050303135157567</v>
      </c>
      <c r="P44" s="73">
        <f t="shared" si="1"/>
        <v>0.07559151115759385</v>
      </c>
      <c r="Q44" s="73">
        <f t="shared" si="1"/>
        <v>0.022001819639884054</v>
      </c>
      <c r="R44" s="73">
        <f t="shared" si="1"/>
        <v>0.0012618633314504788</v>
      </c>
      <c r="S44" s="73">
        <f t="shared" si="1"/>
        <v>0.004743332810773188</v>
      </c>
      <c r="T44" s="73">
        <f t="shared" si="1"/>
        <v>0.002224749968755969</v>
      </c>
      <c r="U44" s="73">
        <f t="shared" si="1"/>
        <v>0.000962403105434985</v>
      </c>
      <c r="V44" s="73">
        <f t="shared" si="1"/>
        <v>0.00028099937045475616</v>
      </c>
      <c r="W44" s="73">
        <f t="shared" si="1"/>
        <v>0.00029584525436872355</v>
      </c>
      <c r="X44" s="73"/>
      <c r="Y44" s="73"/>
    </row>
    <row r="45" s="101" customFormat="1" ht="12.75"/>
    <row r="46" spans="1:24" s="101" customFormat="1" ht="12.75">
      <c r="A46" s="101">
        <v>2060</v>
      </c>
      <c r="B46" s="101">
        <v>157.52</v>
      </c>
      <c r="C46" s="101">
        <v>139.92</v>
      </c>
      <c r="D46" s="101">
        <v>9.147068088528263</v>
      </c>
      <c r="E46" s="101">
        <v>10.243657383162825</v>
      </c>
      <c r="F46" s="101">
        <v>28.351756562014376</v>
      </c>
      <c r="G46" s="101" t="s">
        <v>59</v>
      </c>
      <c r="H46" s="101">
        <v>-16.140713869338242</v>
      </c>
      <c r="I46" s="101">
        <v>73.87928613066177</v>
      </c>
      <c r="J46" s="101" t="s">
        <v>73</v>
      </c>
      <c r="K46" s="101">
        <v>1.1663125050710703</v>
      </c>
      <c r="M46" s="101" t="s">
        <v>68</v>
      </c>
      <c r="N46" s="101">
        <v>0.6419635066145186</v>
      </c>
      <c r="X46" s="101">
        <v>67.5</v>
      </c>
    </row>
    <row r="47" spans="1:24" s="101" customFormat="1" ht="12.75">
      <c r="A47" s="101">
        <v>2057</v>
      </c>
      <c r="B47" s="101">
        <v>129.10000610351562</v>
      </c>
      <c r="C47" s="101">
        <v>117.19999694824219</v>
      </c>
      <c r="D47" s="101">
        <v>9.230146408081055</v>
      </c>
      <c r="E47" s="101">
        <v>9.431057929992676</v>
      </c>
      <c r="F47" s="101">
        <v>27.3264010143293</v>
      </c>
      <c r="G47" s="101" t="s">
        <v>56</v>
      </c>
      <c r="H47" s="101">
        <v>8.8823387036539</v>
      </c>
      <c r="I47" s="101">
        <v>70.48234480716953</v>
      </c>
      <c r="J47" s="101" t="s">
        <v>62</v>
      </c>
      <c r="K47" s="101">
        <v>1.0146577240661918</v>
      </c>
      <c r="L47" s="101">
        <v>0.26434234562710857</v>
      </c>
      <c r="M47" s="101">
        <v>0.240206816668805</v>
      </c>
      <c r="N47" s="101">
        <v>0.086378319162461</v>
      </c>
      <c r="O47" s="101">
        <v>0.04075063077764377</v>
      </c>
      <c r="P47" s="101">
        <v>0.007583164675213419</v>
      </c>
      <c r="Q47" s="101">
        <v>0.004960235119737941</v>
      </c>
      <c r="R47" s="101">
        <v>0.0013295503179862563</v>
      </c>
      <c r="S47" s="101">
        <v>0.0005346719906476438</v>
      </c>
      <c r="T47" s="101">
        <v>0.00011160006363087584</v>
      </c>
      <c r="U47" s="101">
        <v>0.00010848545534749474</v>
      </c>
      <c r="V47" s="101">
        <v>4.934758134956387E-05</v>
      </c>
      <c r="W47" s="101">
        <v>3.334671638990857E-05</v>
      </c>
      <c r="X47" s="101">
        <v>67.5</v>
      </c>
    </row>
    <row r="48" spans="1:24" s="101" customFormat="1" ht="12.75">
      <c r="A48" s="101">
        <v>2058</v>
      </c>
      <c r="B48" s="101">
        <v>122.04000091552734</v>
      </c>
      <c r="C48" s="101">
        <v>105.44000244140625</v>
      </c>
      <c r="D48" s="101">
        <v>9.165502548217773</v>
      </c>
      <c r="E48" s="101">
        <v>10.163131713867188</v>
      </c>
      <c r="F48" s="101">
        <v>20.360306237885954</v>
      </c>
      <c r="G48" s="101" t="s">
        <v>57</v>
      </c>
      <c r="H48" s="101">
        <v>-1.6704391710050857</v>
      </c>
      <c r="I48" s="101">
        <v>52.86956174452226</v>
      </c>
      <c r="J48" s="101" t="s">
        <v>60</v>
      </c>
      <c r="K48" s="101">
        <v>-0.5598535825051486</v>
      </c>
      <c r="L48" s="101">
        <v>-0.0014389977027697615</v>
      </c>
      <c r="M48" s="101">
        <v>0.13025196084941157</v>
      </c>
      <c r="N48" s="101">
        <v>0.0008933029490943601</v>
      </c>
      <c r="O48" s="101">
        <v>-0.022849848609734408</v>
      </c>
      <c r="P48" s="101">
        <v>-0.00016446303918313252</v>
      </c>
      <c r="Q48" s="101">
        <v>0.002579377292633923</v>
      </c>
      <c r="R48" s="101">
        <v>7.179826027812793E-05</v>
      </c>
      <c r="S48" s="101">
        <v>-0.0003290129586352334</v>
      </c>
      <c r="T48" s="101">
        <v>-1.1703242919816306E-05</v>
      </c>
      <c r="U48" s="101">
        <v>4.890077092961535E-05</v>
      </c>
      <c r="V48" s="101">
        <v>5.658595074935846E-06</v>
      </c>
      <c r="W48" s="101">
        <v>-2.1381313037277914E-05</v>
      </c>
      <c r="X48" s="101">
        <v>67.5</v>
      </c>
    </row>
    <row r="49" spans="1:24" s="101" customFormat="1" ht="12.75">
      <c r="A49" s="101">
        <v>2059</v>
      </c>
      <c r="B49" s="101">
        <v>135.5800018310547</v>
      </c>
      <c r="C49" s="101">
        <v>118.27999877929688</v>
      </c>
      <c r="D49" s="101">
        <v>9.473793983459473</v>
      </c>
      <c r="E49" s="101">
        <v>10.08157730102539</v>
      </c>
      <c r="F49" s="101">
        <v>21.842703465992745</v>
      </c>
      <c r="G49" s="101" t="s">
        <v>58</v>
      </c>
      <c r="H49" s="101">
        <v>-13.175602669342027</v>
      </c>
      <c r="I49" s="101">
        <v>54.90439916171266</v>
      </c>
      <c r="J49" s="101" t="s">
        <v>61</v>
      </c>
      <c r="K49" s="101">
        <v>-0.8462235302586045</v>
      </c>
      <c r="L49" s="101">
        <v>-0.2643384288696086</v>
      </c>
      <c r="M49" s="101">
        <v>-0.20182601781991402</v>
      </c>
      <c r="N49" s="101">
        <v>0.08637369988123188</v>
      </c>
      <c r="O49" s="101">
        <v>-0.03374164085055832</v>
      </c>
      <c r="P49" s="101">
        <v>-0.007581381035151003</v>
      </c>
      <c r="Q49" s="101">
        <v>-0.004236831979831884</v>
      </c>
      <c r="R49" s="101">
        <v>0.0013276102808725118</v>
      </c>
      <c r="S49" s="101">
        <v>-0.00042145534832672873</v>
      </c>
      <c r="T49" s="101">
        <v>-0.00011098472105463575</v>
      </c>
      <c r="U49" s="101">
        <v>-9.683908624332719E-05</v>
      </c>
      <c r="V49" s="101">
        <v>4.9022077545017776E-05</v>
      </c>
      <c r="W49" s="101">
        <v>-2.5589899311855967E-05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2060</v>
      </c>
      <c r="B56" s="116">
        <v>147.18</v>
      </c>
      <c r="C56" s="116">
        <v>141.08</v>
      </c>
      <c r="D56" s="116">
        <v>9.36602690526007</v>
      </c>
      <c r="E56" s="116">
        <v>10.020440525832703</v>
      </c>
      <c r="F56" s="116">
        <v>28.484084577155834</v>
      </c>
      <c r="G56" s="116" t="s">
        <v>59</v>
      </c>
      <c r="H56" s="116">
        <v>-7.222548291759622</v>
      </c>
      <c r="I56" s="116">
        <v>72.45745170824038</v>
      </c>
      <c r="J56" s="116" t="s">
        <v>73</v>
      </c>
      <c r="K56" s="116">
        <v>0.9235278034826605</v>
      </c>
      <c r="M56" s="116" t="s">
        <v>68</v>
      </c>
      <c r="N56" s="116">
        <v>0.643228947129363</v>
      </c>
      <c r="X56" s="116">
        <v>67.5</v>
      </c>
    </row>
    <row r="57" spans="1:24" s="116" customFormat="1" ht="12.75">
      <c r="A57" s="116">
        <v>2059</v>
      </c>
      <c r="B57" s="116">
        <v>108.12000274658203</v>
      </c>
      <c r="C57" s="116">
        <v>98.31999969482422</v>
      </c>
      <c r="D57" s="116">
        <v>9.87955093383789</v>
      </c>
      <c r="E57" s="116">
        <v>10.283927917480469</v>
      </c>
      <c r="F57" s="116">
        <v>23.867942011744333</v>
      </c>
      <c r="G57" s="116" t="s">
        <v>56</v>
      </c>
      <c r="H57" s="116">
        <v>16.84472785827392</v>
      </c>
      <c r="I57" s="116">
        <v>57.46473060485595</v>
      </c>
      <c r="J57" s="116" t="s">
        <v>62</v>
      </c>
      <c r="K57" s="116">
        <v>0.710597774706104</v>
      </c>
      <c r="L57" s="116">
        <v>0.6237861672336744</v>
      </c>
      <c r="M57" s="116">
        <v>0.16822440687874604</v>
      </c>
      <c r="N57" s="116">
        <v>0.004794003259380735</v>
      </c>
      <c r="O57" s="116">
        <v>0.02853920866405798</v>
      </c>
      <c r="P57" s="116">
        <v>0.01789454365651837</v>
      </c>
      <c r="Q57" s="116">
        <v>0.003473852913750212</v>
      </c>
      <c r="R57" s="116">
        <v>7.372669139324785E-05</v>
      </c>
      <c r="S57" s="116">
        <v>0.0003744645088309503</v>
      </c>
      <c r="T57" s="116">
        <v>0.00026331476147706517</v>
      </c>
      <c r="U57" s="116">
        <v>7.597128709353525E-05</v>
      </c>
      <c r="V57" s="116">
        <v>2.7318676328036864E-06</v>
      </c>
      <c r="W57" s="116">
        <v>2.3353596238482203E-05</v>
      </c>
      <c r="X57" s="116">
        <v>67.5</v>
      </c>
    </row>
    <row r="58" spans="1:24" s="116" customFormat="1" ht="12.75">
      <c r="A58" s="116">
        <v>2058</v>
      </c>
      <c r="B58" s="116">
        <v>120.68000030517578</v>
      </c>
      <c r="C58" s="116">
        <v>120.87999725341797</v>
      </c>
      <c r="D58" s="116">
        <v>9.42969036102295</v>
      </c>
      <c r="E58" s="116">
        <v>10.15368938446045</v>
      </c>
      <c r="F58" s="116">
        <v>17.37047734937302</v>
      </c>
      <c r="G58" s="116" t="s">
        <v>57</v>
      </c>
      <c r="H58" s="116">
        <v>-9.340338973450784</v>
      </c>
      <c r="I58" s="116">
        <v>43.839661331725</v>
      </c>
      <c r="J58" s="116" t="s">
        <v>60</v>
      </c>
      <c r="K58" s="116">
        <v>0.07870810229822447</v>
      </c>
      <c r="L58" s="116">
        <v>-0.003393784529504508</v>
      </c>
      <c r="M58" s="116">
        <v>-0.020532205869138797</v>
      </c>
      <c r="N58" s="116">
        <v>4.9949548294355785E-05</v>
      </c>
      <c r="O58" s="116">
        <v>0.002855108652495357</v>
      </c>
      <c r="P58" s="116">
        <v>-0.0003882977483584226</v>
      </c>
      <c r="Q58" s="116">
        <v>-0.0005143313440212707</v>
      </c>
      <c r="R58" s="116">
        <v>4.000000089420255E-06</v>
      </c>
      <c r="S58" s="116">
        <v>1.2199484434201308E-05</v>
      </c>
      <c r="T58" s="116">
        <v>-2.765452629373002E-05</v>
      </c>
      <c r="U58" s="116">
        <v>-1.7156690759083613E-05</v>
      </c>
      <c r="V58" s="116">
        <v>3.1441499488494474E-07</v>
      </c>
      <c r="W58" s="116">
        <v>-2.1038862262663325E-08</v>
      </c>
      <c r="X58" s="116">
        <v>67.5</v>
      </c>
    </row>
    <row r="59" spans="1:24" s="116" customFormat="1" ht="12.75">
      <c r="A59" s="116">
        <v>2057</v>
      </c>
      <c r="B59" s="116">
        <v>129.47999572753906</v>
      </c>
      <c r="C59" s="116">
        <v>131.0800018310547</v>
      </c>
      <c r="D59" s="116">
        <v>9.219659805297852</v>
      </c>
      <c r="E59" s="116">
        <v>9.578466415405273</v>
      </c>
      <c r="F59" s="116">
        <v>23.418038811682255</v>
      </c>
      <c r="G59" s="116" t="s">
        <v>58</v>
      </c>
      <c r="H59" s="116">
        <v>-1.5087308086394842</v>
      </c>
      <c r="I59" s="116">
        <v>60.47126491889957</v>
      </c>
      <c r="J59" s="116" t="s">
        <v>61</v>
      </c>
      <c r="K59" s="116">
        <v>-0.7062253408437559</v>
      </c>
      <c r="L59" s="116">
        <v>-0.623776935016553</v>
      </c>
      <c r="M59" s="116">
        <v>-0.1669667020452078</v>
      </c>
      <c r="N59" s="116">
        <v>0.004793743035831009</v>
      </c>
      <c r="O59" s="116">
        <v>-0.028396034683615387</v>
      </c>
      <c r="P59" s="116">
        <v>-0.017890330280172628</v>
      </c>
      <c r="Q59" s="116">
        <v>-0.0034355665231411412</v>
      </c>
      <c r="R59" s="116">
        <v>7.361810255011904E-05</v>
      </c>
      <c r="S59" s="116">
        <v>-0.0003742657357460666</v>
      </c>
      <c r="T59" s="116">
        <v>-0.0002618585320114529</v>
      </c>
      <c r="U59" s="116">
        <v>-7.400867803741349E-05</v>
      </c>
      <c r="V59" s="116">
        <v>2.7137140553403774E-06</v>
      </c>
      <c r="W59" s="116">
        <v>-2.3353586761701613E-05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2060</v>
      </c>
      <c r="B61" s="116">
        <v>134.7</v>
      </c>
      <c r="C61" s="116">
        <v>127.3</v>
      </c>
      <c r="D61" s="116">
        <v>9.422100001988765</v>
      </c>
      <c r="E61" s="116">
        <v>10.299657793659927</v>
      </c>
      <c r="F61" s="116">
        <v>23.40182079419013</v>
      </c>
      <c r="G61" s="116" t="s">
        <v>59</v>
      </c>
      <c r="H61" s="116">
        <v>-8.056015335414827</v>
      </c>
      <c r="I61" s="116">
        <v>59.14398466458516</v>
      </c>
      <c r="J61" s="116" t="s">
        <v>73</v>
      </c>
      <c r="K61" s="116">
        <v>0.6034640327990644</v>
      </c>
      <c r="M61" s="116" t="s">
        <v>68</v>
      </c>
      <c r="N61" s="116">
        <v>0.45473290669452315</v>
      </c>
      <c r="X61" s="116">
        <v>67.5</v>
      </c>
    </row>
    <row r="62" spans="1:24" s="116" customFormat="1" ht="12.75">
      <c r="A62" s="116">
        <v>2059</v>
      </c>
      <c r="B62" s="116">
        <v>99.0999984741211</v>
      </c>
      <c r="C62" s="116">
        <v>99.30000305175781</v>
      </c>
      <c r="D62" s="116">
        <v>9.948705673217773</v>
      </c>
      <c r="E62" s="116">
        <v>10.44233512878418</v>
      </c>
      <c r="F62" s="116">
        <v>19.44167827116478</v>
      </c>
      <c r="G62" s="116" t="s">
        <v>56</v>
      </c>
      <c r="H62" s="116">
        <v>14.865013515939367</v>
      </c>
      <c r="I62" s="116">
        <v>46.46501199006046</v>
      </c>
      <c r="J62" s="116" t="s">
        <v>62</v>
      </c>
      <c r="K62" s="116">
        <v>0.5041559191107078</v>
      </c>
      <c r="L62" s="116">
        <v>0.5779339695727528</v>
      </c>
      <c r="M62" s="116">
        <v>0.11935225426881693</v>
      </c>
      <c r="N62" s="116">
        <v>0.018629810262523538</v>
      </c>
      <c r="O62" s="116">
        <v>0.020247945124314933</v>
      </c>
      <c r="P62" s="116">
        <v>0.01657917224893078</v>
      </c>
      <c r="Q62" s="116">
        <v>0.002464652945236296</v>
      </c>
      <c r="R62" s="116">
        <v>0.00028681017843585894</v>
      </c>
      <c r="S62" s="116">
        <v>0.00026568348804444124</v>
      </c>
      <c r="T62" s="116">
        <v>0.00024396596867573854</v>
      </c>
      <c r="U62" s="116">
        <v>5.3904186311958575E-05</v>
      </c>
      <c r="V62" s="116">
        <v>1.0645844959917722E-05</v>
      </c>
      <c r="W62" s="116">
        <v>1.657032183998994E-05</v>
      </c>
      <c r="X62" s="116">
        <v>67.5</v>
      </c>
    </row>
    <row r="63" spans="1:24" s="116" customFormat="1" ht="12.75">
      <c r="A63" s="116">
        <v>2058</v>
      </c>
      <c r="B63" s="116">
        <v>110.54000091552734</v>
      </c>
      <c r="C63" s="116">
        <v>110.33999633789062</v>
      </c>
      <c r="D63" s="116">
        <v>9.754827499389648</v>
      </c>
      <c r="E63" s="116">
        <v>10.512685775756836</v>
      </c>
      <c r="F63" s="116">
        <v>15.87055052250489</v>
      </c>
      <c r="G63" s="116" t="s">
        <v>57</v>
      </c>
      <c r="H63" s="116">
        <v>-4.337396900768425</v>
      </c>
      <c r="I63" s="116">
        <v>38.70260401475891</v>
      </c>
      <c r="J63" s="116" t="s">
        <v>60</v>
      </c>
      <c r="K63" s="116">
        <v>-0.14490523671515443</v>
      </c>
      <c r="L63" s="116">
        <v>-0.0031441734200257344</v>
      </c>
      <c r="M63" s="116">
        <v>0.03300280666579575</v>
      </c>
      <c r="N63" s="116">
        <v>-0.00019243497840452434</v>
      </c>
      <c r="O63" s="116">
        <v>-0.006028334163661651</v>
      </c>
      <c r="P63" s="116">
        <v>-0.00035972315927998606</v>
      </c>
      <c r="Q63" s="116">
        <v>0.0006191106232699202</v>
      </c>
      <c r="R63" s="116">
        <v>-1.5487511273459858E-05</v>
      </c>
      <c r="S63" s="116">
        <v>-9.604489199876878E-05</v>
      </c>
      <c r="T63" s="116">
        <v>-2.5618053923963254E-05</v>
      </c>
      <c r="U63" s="116">
        <v>9.371400383634362E-06</v>
      </c>
      <c r="V63" s="116">
        <v>-1.2248549931888043E-06</v>
      </c>
      <c r="W63" s="116">
        <v>-6.502876320278056E-06</v>
      </c>
      <c r="X63" s="116">
        <v>67.5</v>
      </c>
    </row>
    <row r="64" spans="1:24" s="116" customFormat="1" ht="12.75">
      <c r="A64" s="116">
        <v>2057</v>
      </c>
      <c r="B64" s="116">
        <v>110.77999877929688</v>
      </c>
      <c r="C64" s="116">
        <v>117.68000030517578</v>
      </c>
      <c r="D64" s="116">
        <v>9.352294921875</v>
      </c>
      <c r="E64" s="116">
        <v>9.562162399291992</v>
      </c>
      <c r="F64" s="116">
        <v>17.917579424196184</v>
      </c>
      <c r="G64" s="116" t="s">
        <v>58</v>
      </c>
      <c r="H64" s="116">
        <v>2.295697730860155</v>
      </c>
      <c r="I64" s="116">
        <v>45.57569651015702</v>
      </c>
      <c r="J64" s="116" t="s">
        <v>61</v>
      </c>
      <c r="K64" s="116">
        <v>-0.482882659811768</v>
      </c>
      <c r="L64" s="116">
        <v>-0.5779254167793837</v>
      </c>
      <c r="M64" s="116">
        <v>-0.11469862837553219</v>
      </c>
      <c r="N64" s="116">
        <v>-0.01862881636596147</v>
      </c>
      <c r="O64" s="116">
        <v>-0.019329730183541068</v>
      </c>
      <c r="P64" s="116">
        <v>-0.01657526928011711</v>
      </c>
      <c r="Q64" s="116">
        <v>-0.0023856269986350085</v>
      </c>
      <c r="R64" s="116">
        <v>-0.0002863917167953076</v>
      </c>
      <c r="S64" s="116">
        <v>-0.00024771575351681933</v>
      </c>
      <c r="T64" s="116">
        <v>-0.00024261720710831776</v>
      </c>
      <c r="U64" s="116">
        <v>-5.308331335555421E-05</v>
      </c>
      <c r="V64" s="116">
        <v>-1.057514752408996E-05</v>
      </c>
      <c r="W64" s="116">
        <v>-1.5241002770290889E-05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2060</v>
      </c>
      <c r="B66" s="116">
        <v>150.08</v>
      </c>
      <c r="C66" s="116">
        <v>131.18</v>
      </c>
      <c r="D66" s="116">
        <v>9.22780929352634</v>
      </c>
      <c r="E66" s="116">
        <v>10.218279077486597</v>
      </c>
      <c r="F66" s="116">
        <v>26.53658044927118</v>
      </c>
      <c r="G66" s="116" t="s">
        <v>59</v>
      </c>
      <c r="H66" s="116">
        <v>-14.057153270249827</v>
      </c>
      <c r="I66" s="116">
        <v>68.52284672975019</v>
      </c>
      <c r="J66" s="116" t="s">
        <v>73</v>
      </c>
      <c r="K66" s="116">
        <v>0.5739648746564726</v>
      </c>
      <c r="M66" s="116" t="s">
        <v>68</v>
      </c>
      <c r="N66" s="116">
        <v>0.3811770000421123</v>
      </c>
      <c r="X66" s="116">
        <v>67.5</v>
      </c>
    </row>
    <row r="67" spans="1:24" s="116" customFormat="1" ht="12.75">
      <c r="A67" s="116">
        <v>2059</v>
      </c>
      <c r="B67" s="116">
        <v>118.94000244140625</v>
      </c>
      <c r="C67" s="116">
        <v>110.44000244140625</v>
      </c>
      <c r="D67" s="116">
        <v>9.581597328186035</v>
      </c>
      <c r="E67" s="116">
        <v>10.234542846679688</v>
      </c>
      <c r="F67" s="116">
        <v>23.915242296329733</v>
      </c>
      <c r="G67" s="116" t="s">
        <v>56</v>
      </c>
      <c r="H67" s="116">
        <v>7.95610517788046</v>
      </c>
      <c r="I67" s="116">
        <v>59.39610761928671</v>
      </c>
      <c r="J67" s="116" t="s">
        <v>62</v>
      </c>
      <c r="K67" s="116">
        <v>0.6014714679364718</v>
      </c>
      <c r="L67" s="116">
        <v>0.43306459385108276</v>
      </c>
      <c r="M67" s="116">
        <v>0.14239039776536272</v>
      </c>
      <c r="N67" s="116">
        <v>0.06024510352160622</v>
      </c>
      <c r="O67" s="116">
        <v>0.024156266042095947</v>
      </c>
      <c r="P67" s="116">
        <v>0.012423260732216102</v>
      </c>
      <c r="Q67" s="116">
        <v>0.0029403279904541557</v>
      </c>
      <c r="R67" s="116">
        <v>0.0009272944574701609</v>
      </c>
      <c r="S67" s="116">
        <v>0.0003169574929072176</v>
      </c>
      <c r="T67" s="116">
        <v>0.00018281259770893004</v>
      </c>
      <c r="U67" s="116">
        <v>6.430824144939042E-05</v>
      </c>
      <c r="V67" s="116">
        <v>3.441449060109259E-05</v>
      </c>
      <c r="W67" s="116">
        <v>1.9770768994870513E-05</v>
      </c>
      <c r="X67" s="116">
        <v>67.5</v>
      </c>
    </row>
    <row r="68" spans="1:24" s="116" customFormat="1" ht="12.75">
      <c r="A68" s="116">
        <v>2058</v>
      </c>
      <c r="B68" s="116">
        <v>124.27999877929688</v>
      </c>
      <c r="C68" s="116">
        <v>111.08000183105469</v>
      </c>
      <c r="D68" s="116">
        <v>9.376592636108398</v>
      </c>
      <c r="E68" s="116">
        <v>10.054697036743164</v>
      </c>
      <c r="F68" s="116">
        <v>20.506673997264993</v>
      </c>
      <c r="G68" s="116" t="s">
        <v>57</v>
      </c>
      <c r="H68" s="116">
        <v>-4.724245130904592</v>
      </c>
      <c r="I68" s="116">
        <v>52.05575364839229</v>
      </c>
      <c r="J68" s="116" t="s">
        <v>60</v>
      </c>
      <c r="K68" s="116">
        <v>-0.3608380009830974</v>
      </c>
      <c r="L68" s="116">
        <v>-0.0023568208458710498</v>
      </c>
      <c r="M68" s="116">
        <v>0.08412294170793416</v>
      </c>
      <c r="N68" s="116">
        <v>0.000623118822129953</v>
      </c>
      <c r="O68" s="116">
        <v>-0.01469935769730906</v>
      </c>
      <c r="P68" s="116">
        <v>-0.0002695378061234419</v>
      </c>
      <c r="Q68" s="116">
        <v>0.0016742622292591283</v>
      </c>
      <c r="R68" s="116">
        <v>5.00753964187891E-05</v>
      </c>
      <c r="S68" s="116">
        <v>-0.0002094146367842261</v>
      </c>
      <c r="T68" s="116">
        <v>-1.9188646318343652E-05</v>
      </c>
      <c r="U68" s="116">
        <v>3.232510711769804E-05</v>
      </c>
      <c r="V68" s="116">
        <v>3.946557798350353E-06</v>
      </c>
      <c r="W68" s="116">
        <v>-1.3548378082090863E-05</v>
      </c>
      <c r="X68" s="116">
        <v>67.5</v>
      </c>
    </row>
    <row r="69" spans="1:24" s="116" customFormat="1" ht="12.75">
      <c r="A69" s="116">
        <v>2057</v>
      </c>
      <c r="B69" s="116">
        <v>126.04000091552734</v>
      </c>
      <c r="C69" s="116">
        <v>121.63999938964844</v>
      </c>
      <c r="D69" s="116">
        <v>8.983685493469238</v>
      </c>
      <c r="E69" s="116">
        <v>9.260812759399414</v>
      </c>
      <c r="F69" s="116">
        <v>20.360218655800114</v>
      </c>
      <c r="G69" s="116" t="s">
        <v>58</v>
      </c>
      <c r="H69" s="116">
        <v>-4.591600822672731</v>
      </c>
      <c r="I69" s="116">
        <v>53.94840009285461</v>
      </c>
      <c r="J69" s="116" t="s">
        <v>61</v>
      </c>
      <c r="K69" s="116">
        <v>-0.4812108309132042</v>
      </c>
      <c r="L69" s="116">
        <v>-0.4330581806673368</v>
      </c>
      <c r="M69" s="116">
        <v>-0.11488409835212934</v>
      </c>
      <c r="N69" s="116">
        <v>0.06024188095720914</v>
      </c>
      <c r="O69" s="116">
        <v>-0.01916909158992879</v>
      </c>
      <c r="P69" s="116">
        <v>-0.012420336412178726</v>
      </c>
      <c r="Q69" s="116">
        <v>-0.0024171004693898076</v>
      </c>
      <c r="R69" s="116">
        <v>0.000925941394219084</v>
      </c>
      <c r="S69" s="116">
        <v>-0.00023792343770751034</v>
      </c>
      <c r="T69" s="116">
        <v>-0.00018180275502190996</v>
      </c>
      <c r="U69" s="116">
        <v>-5.559350113225866E-05</v>
      </c>
      <c r="V69" s="116">
        <v>3.4187451570378424E-05</v>
      </c>
      <c r="W69" s="116">
        <v>-1.439877626721289E-05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2060</v>
      </c>
      <c r="B71" s="116">
        <v>149.56</v>
      </c>
      <c r="C71" s="116">
        <v>141.26</v>
      </c>
      <c r="D71" s="116">
        <v>9.301584000846079</v>
      </c>
      <c r="E71" s="116">
        <v>10.094848718995856</v>
      </c>
      <c r="F71" s="116">
        <v>26.263652496234407</v>
      </c>
      <c r="G71" s="116" t="s">
        <v>59</v>
      </c>
      <c r="H71" s="116">
        <v>-14.781270310922096</v>
      </c>
      <c r="I71" s="116">
        <v>67.2787296890779</v>
      </c>
      <c r="J71" s="116" t="s">
        <v>73</v>
      </c>
      <c r="K71" s="116">
        <v>0.598127161911518</v>
      </c>
      <c r="M71" s="116" t="s">
        <v>68</v>
      </c>
      <c r="N71" s="116">
        <v>0.3972435659632182</v>
      </c>
      <c r="X71" s="116">
        <v>67.5</v>
      </c>
    </row>
    <row r="72" spans="1:24" s="116" customFormat="1" ht="12.75">
      <c r="A72" s="116">
        <v>2059</v>
      </c>
      <c r="B72" s="116">
        <v>130.16000366210938</v>
      </c>
      <c r="C72" s="116">
        <v>111.45999908447266</v>
      </c>
      <c r="D72" s="116">
        <v>9.437888145446777</v>
      </c>
      <c r="E72" s="116">
        <v>10.13359260559082</v>
      </c>
      <c r="F72" s="116">
        <v>27.94254390629567</v>
      </c>
      <c r="G72" s="116" t="s">
        <v>56</v>
      </c>
      <c r="H72" s="116">
        <v>7.82828206221231</v>
      </c>
      <c r="I72" s="116">
        <v>70.48828572432168</v>
      </c>
      <c r="J72" s="116" t="s">
        <v>62</v>
      </c>
      <c r="K72" s="116">
        <v>0.6132919948941253</v>
      </c>
      <c r="L72" s="116">
        <v>0.4436265715569611</v>
      </c>
      <c r="M72" s="116">
        <v>0.145188737877097</v>
      </c>
      <c r="N72" s="116">
        <v>0.05776867962664619</v>
      </c>
      <c r="O72" s="116">
        <v>0.02463095547939871</v>
      </c>
      <c r="P72" s="116">
        <v>0.01272624683169001</v>
      </c>
      <c r="Q72" s="116">
        <v>0.002998114150757575</v>
      </c>
      <c r="R72" s="116">
        <v>0.0008891779362559444</v>
      </c>
      <c r="S72" s="116">
        <v>0.0003231847984155317</v>
      </c>
      <c r="T72" s="116">
        <v>0.000187272448669637</v>
      </c>
      <c r="U72" s="116">
        <v>6.55733877983663E-05</v>
      </c>
      <c r="V72" s="116">
        <v>3.3000383516872274E-05</v>
      </c>
      <c r="W72" s="116">
        <v>2.015879790731095E-05</v>
      </c>
      <c r="X72" s="116">
        <v>67.5</v>
      </c>
    </row>
    <row r="73" spans="1:24" s="116" customFormat="1" ht="12.75">
      <c r="A73" s="116">
        <v>2058</v>
      </c>
      <c r="B73" s="116">
        <v>122.68000030517578</v>
      </c>
      <c r="C73" s="116">
        <v>110.9800033569336</v>
      </c>
      <c r="D73" s="116">
        <v>9.482621192932129</v>
      </c>
      <c r="E73" s="116">
        <v>10.11612606048584</v>
      </c>
      <c r="F73" s="116">
        <v>20.40963244388658</v>
      </c>
      <c r="G73" s="116" t="s">
        <v>57</v>
      </c>
      <c r="H73" s="116">
        <v>-3.953327759945921</v>
      </c>
      <c r="I73" s="116">
        <v>51.22667254522985</v>
      </c>
      <c r="J73" s="116" t="s">
        <v>60</v>
      </c>
      <c r="K73" s="116">
        <v>-0.41821364626237234</v>
      </c>
      <c r="L73" s="116">
        <v>-0.0024142832795902612</v>
      </c>
      <c r="M73" s="116">
        <v>0.09779277041140041</v>
      </c>
      <c r="N73" s="116">
        <v>0.000597483487197197</v>
      </c>
      <c r="O73" s="116">
        <v>-0.016989391263076355</v>
      </c>
      <c r="P73" s="116">
        <v>-0.00027610519349778714</v>
      </c>
      <c r="Q73" s="116">
        <v>0.0019605483716442075</v>
      </c>
      <c r="R73" s="116">
        <v>4.801338219849274E-05</v>
      </c>
      <c r="S73" s="116">
        <v>-0.00023820739880901738</v>
      </c>
      <c r="T73" s="116">
        <v>-1.9655785487856213E-05</v>
      </c>
      <c r="U73" s="116">
        <v>3.882468226372563E-05</v>
      </c>
      <c r="V73" s="116">
        <v>3.7833686645360748E-06</v>
      </c>
      <c r="W73" s="116">
        <v>-1.530217390146003E-05</v>
      </c>
      <c r="X73" s="116">
        <v>67.5</v>
      </c>
    </row>
    <row r="74" spans="1:24" s="116" customFormat="1" ht="12.75">
      <c r="A74" s="116">
        <v>2057</v>
      </c>
      <c r="B74" s="116">
        <v>124.19999694824219</v>
      </c>
      <c r="C74" s="116">
        <v>120.4000015258789</v>
      </c>
      <c r="D74" s="116">
        <v>9.074323654174805</v>
      </c>
      <c r="E74" s="116">
        <v>9.234946250915527</v>
      </c>
      <c r="F74" s="116">
        <v>20.138232366004537</v>
      </c>
      <c r="G74" s="116" t="s">
        <v>58</v>
      </c>
      <c r="H74" s="116">
        <v>-3.8768607423686063</v>
      </c>
      <c r="I74" s="116">
        <v>52.82313620587358</v>
      </c>
      <c r="J74" s="116" t="s">
        <v>61</v>
      </c>
      <c r="K74" s="116">
        <v>-0.44858044661035684</v>
      </c>
      <c r="L74" s="116">
        <v>-0.44362000205990426</v>
      </c>
      <c r="M74" s="116">
        <v>-0.10731422860742885</v>
      </c>
      <c r="N74" s="116">
        <v>0.05776558975106732</v>
      </c>
      <c r="O74" s="116">
        <v>-0.01783380364191067</v>
      </c>
      <c r="P74" s="116">
        <v>-0.012723251327519378</v>
      </c>
      <c r="Q74" s="116">
        <v>-0.002268245697321183</v>
      </c>
      <c r="R74" s="116">
        <v>0.0008878806887494748</v>
      </c>
      <c r="S74" s="116">
        <v>-0.00021841622897470232</v>
      </c>
      <c r="T74" s="116">
        <v>-0.0001862380737861547</v>
      </c>
      <c r="U74" s="116">
        <v>-5.2844235584174006E-05</v>
      </c>
      <c r="V74" s="116">
        <v>3.278279173299403E-05</v>
      </c>
      <c r="W74" s="116">
        <v>-1.3123284914886207E-05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2060</v>
      </c>
      <c r="B76" s="116">
        <v>147.64</v>
      </c>
      <c r="C76" s="116">
        <v>139.84</v>
      </c>
      <c r="D76" s="116">
        <v>9.209868384489546</v>
      </c>
      <c r="E76" s="116">
        <v>10.14424446122118</v>
      </c>
      <c r="F76" s="116">
        <v>28.777958615387195</v>
      </c>
      <c r="G76" s="116" t="s">
        <v>59</v>
      </c>
      <c r="H76" s="116">
        <v>-5.692325692315961</v>
      </c>
      <c r="I76" s="116">
        <v>74.44767430768403</v>
      </c>
      <c r="J76" s="116" t="s">
        <v>73</v>
      </c>
      <c r="K76" s="116">
        <v>1.0127026134361017</v>
      </c>
      <c r="M76" s="116" t="s">
        <v>68</v>
      </c>
      <c r="N76" s="116">
        <v>0.5244617715730873</v>
      </c>
      <c r="X76" s="116">
        <v>67.5</v>
      </c>
    </row>
    <row r="77" spans="1:24" s="116" customFormat="1" ht="12.75">
      <c r="A77" s="116">
        <v>2059</v>
      </c>
      <c r="B77" s="116">
        <v>121.77999877929688</v>
      </c>
      <c r="C77" s="116">
        <v>111.58000183105469</v>
      </c>
      <c r="D77" s="116">
        <v>9.579334259033203</v>
      </c>
      <c r="E77" s="116">
        <v>9.959981918334961</v>
      </c>
      <c r="F77" s="116">
        <v>26.20225385425048</v>
      </c>
      <c r="G77" s="116" t="s">
        <v>56</v>
      </c>
      <c r="H77" s="116">
        <v>10.819293127682272</v>
      </c>
      <c r="I77" s="116">
        <v>65.09929190697915</v>
      </c>
      <c r="J77" s="116" t="s">
        <v>62</v>
      </c>
      <c r="K77" s="116">
        <v>0.9778917713834767</v>
      </c>
      <c r="L77" s="116">
        <v>0.024623125645300177</v>
      </c>
      <c r="M77" s="116">
        <v>0.23150292026940889</v>
      </c>
      <c r="N77" s="116">
        <v>0.02577123049773141</v>
      </c>
      <c r="O77" s="116">
        <v>0.03927406568896918</v>
      </c>
      <c r="P77" s="116">
        <v>0.0007064359847871267</v>
      </c>
      <c r="Q77" s="116">
        <v>0.004780558085466455</v>
      </c>
      <c r="R77" s="116">
        <v>0.000396650632912225</v>
      </c>
      <c r="S77" s="116">
        <v>0.0005152863344642254</v>
      </c>
      <c r="T77" s="116">
        <v>1.0410883227377207E-05</v>
      </c>
      <c r="U77" s="116">
        <v>0.00010455959998819114</v>
      </c>
      <c r="V77" s="116">
        <v>1.4726237595054392E-05</v>
      </c>
      <c r="W77" s="116">
        <v>3.2133657289061556E-05</v>
      </c>
      <c r="X77" s="116">
        <v>67.5</v>
      </c>
    </row>
    <row r="78" spans="1:24" s="116" customFormat="1" ht="12.75">
      <c r="A78" s="116">
        <v>2058</v>
      </c>
      <c r="B78" s="116">
        <v>110.41999816894531</v>
      </c>
      <c r="C78" s="116">
        <v>106.0199966430664</v>
      </c>
      <c r="D78" s="116">
        <v>9.431154251098633</v>
      </c>
      <c r="E78" s="116">
        <v>10.186331748962402</v>
      </c>
      <c r="F78" s="116">
        <v>17.715911291122705</v>
      </c>
      <c r="G78" s="116" t="s">
        <v>57</v>
      </c>
      <c r="H78" s="116">
        <v>1.765257444855905</v>
      </c>
      <c r="I78" s="116">
        <v>44.68525561380121</v>
      </c>
      <c r="J78" s="116" t="s">
        <v>60</v>
      </c>
      <c r="K78" s="116">
        <v>-0.2904691887850953</v>
      </c>
      <c r="L78" s="116">
        <v>-0.0001339764166828696</v>
      </c>
      <c r="M78" s="116">
        <v>0.06624769240490944</v>
      </c>
      <c r="N78" s="116">
        <v>0.0002665706269130963</v>
      </c>
      <c r="O78" s="116">
        <v>-0.012069524670962084</v>
      </c>
      <c r="P78" s="116">
        <v>-1.5241479906989812E-05</v>
      </c>
      <c r="Q78" s="116">
        <v>0.0012473257588062998</v>
      </c>
      <c r="R78" s="116">
        <v>2.1426785216916852E-05</v>
      </c>
      <c r="S78" s="116">
        <v>-0.00019110198000520218</v>
      </c>
      <c r="T78" s="116">
        <v>-1.083353798106096E-06</v>
      </c>
      <c r="U78" s="116">
        <v>1.9193028914448056E-05</v>
      </c>
      <c r="V78" s="116">
        <v>1.6868315172498497E-06</v>
      </c>
      <c r="W78" s="116">
        <v>-1.2902103946502738E-05</v>
      </c>
      <c r="X78" s="116">
        <v>67.5</v>
      </c>
    </row>
    <row r="79" spans="1:24" s="116" customFormat="1" ht="12.75">
      <c r="A79" s="116">
        <v>2057</v>
      </c>
      <c r="B79" s="116">
        <v>138.66000366210938</v>
      </c>
      <c r="C79" s="116">
        <v>134.55999755859375</v>
      </c>
      <c r="D79" s="116">
        <v>9.198248863220215</v>
      </c>
      <c r="E79" s="116">
        <v>9.419312477111816</v>
      </c>
      <c r="F79" s="116">
        <v>22.273869185440134</v>
      </c>
      <c r="G79" s="116" t="s">
        <v>58</v>
      </c>
      <c r="H79" s="116">
        <v>-13.487159923681219</v>
      </c>
      <c r="I79" s="116">
        <v>57.67284373842816</v>
      </c>
      <c r="J79" s="116" t="s">
        <v>61</v>
      </c>
      <c r="K79" s="116">
        <v>-0.9337558390211237</v>
      </c>
      <c r="L79" s="116">
        <v>-0.024622761154346848</v>
      </c>
      <c r="M79" s="116">
        <v>-0.22182165210882546</v>
      </c>
      <c r="N79" s="116">
        <v>0.025769851793676826</v>
      </c>
      <c r="O79" s="116">
        <v>-0.03737350411666671</v>
      </c>
      <c r="P79" s="116">
        <v>-0.0007062715468517774</v>
      </c>
      <c r="Q79" s="116">
        <v>-0.004614966311896219</v>
      </c>
      <c r="R79" s="116">
        <v>0.00039607148024685743</v>
      </c>
      <c r="S79" s="116">
        <v>-0.0004785394860653287</v>
      </c>
      <c r="T79" s="116">
        <v>-1.0354363047634227E-05</v>
      </c>
      <c r="U79" s="116">
        <v>-0.00010278296352401843</v>
      </c>
      <c r="V79" s="116">
        <v>1.462930870336688E-05</v>
      </c>
      <c r="W79" s="116">
        <v>-2.9429706837216327E-05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2060</v>
      </c>
      <c r="B81" s="116">
        <v>157.52</v>
      </c>
      <c r="C81" s="116">
        <v>139.92</v>
      </c>
      <c r="D81" s="116">
        <v>9.147068088528263</v>
      </c>
      <c r="E81" s="116">
        <v>10.243657383162825</v>
      </c>
      <c r="F81" s="116">
        <v>27.24182613962984</v>
      </c>
      <c r="G81" s="116" t="s">
        <v>59</v>
      </c>
      <c r="H81" s="116">
        <v>-19.03298148179151</v>
      </c>
      <c r="I81" s="116">
        <v>70.9870185182085</v>
      </c>
      <c r="J81" s="116" t="s">
        <v>73</v>
      </c>
      <c r="K81" s="116">
        <v>1.0076587569093793</v>
      </c>
      <c r="M81" s="116" t="s">
        <v>68</v>
      </c>
      <c r="N81" s="116">
        <v>0.5623662827782451</v>
      </c>
      <c r="X81" s="116">
        <v>67.5</v>
      </c>
    </row>
    <row r="82" spans="1:24" s="116" customFormat="1" ht="12.75">
      <c r="A82" s="116">
        <v>2059</v>
      </c>
      <c r="B82" s="116">
        <v>135.5800018310547</v>
      </c>
      <c r="C82" s="116">
        <v>118.27999877929688</v>
      </c>
      <c r="D82" s="116">
        <v>9.473793983459473</v>
      </c>
      <c r="E82" s="116">
        <v>10.08157730102539</v>
      </c>
      <c r="F82" s="116">
        <v>29.036336083038787</v>
      </c>
      <c r="G82" s="116" t="s">
        <v>56</v>
      </c>
      <c r="H82" s="116">
        <v>4.906503203858804</v>
      </c>
      <c r="I82" s="116">
        <v>72.98650503491349</v>
      </c>
      <c r="J82" s="116" t="s">
        <v>62</v>
      </c>
      <c r="K82" s="116">
        <v>0.9355407769404326</v>
      </c>
      <c r="L82" s="116">
        <v>0.271775365737297</v>
      </c>
      <c r="M82" s="116">
        <v>0.2214768012845007</v>
      </c>
      <c r="N82" s="116">
        <v>0.08951419801925843</v>
      </c>
      <c r="O82" s="116">
        <v>0.03757298619149442</v>
      </c>
      <c r="P82" s="116">
        <v>0.007796352166088247</v>
      </c>
      <c r="Q82" s="116">
        <v>0.004573447699381585</v>
      </c>
      <c r="R82" s="116">
        <v>0.0013778369402777956</v>
      </c>
      <c r="S82" s="116">
        <v>0.0004929775058146159</v>
      </c>
      <c r="T82" s="116">
        <v>0.00011473932464785351</v>
      </c>
      <c r="U82" s="116">
        <v>0.00010002835834604375</v>
      </c>
      <c r="V82" s="116">
        <v>5.114069209601034E-05</v>
      </c>
      <c r="W82" s="116">
        <v>3.074525825121227E-05</v>
      </c>
      <c r="X82" s="116">
        <v>67.5</v>
      </c>
    </row>
    <row r="83" spans="1:24" s="116" customFormat="1" ht="12.75">
      <c r="A83" s="116">
        <v>2058</v>
      </c>
      <c r="B83" s="116">
        <v>122.04000091552734</v>
      </c>
      <c r="C83" s="116">
        <v>105.44000244140625</v>
      </c>
      <c r="D83" s="116">
        <v>9.165502548217773</v>
      </c>
      <c r="E83" s="116">
        <v>10.163131713867188</v>
      </c>
      <c r="F83" s="116">
        <v>21.246419644034443</v>
      </c>
      <c r="G83" s="116" t="s">
        <v>57</v>
      </c>
      <c r="H83" s="116">
        <v>0.6305295321002689</v>
      </c>
      <c r="I83" s="116">
        <v>55.17053044762761</v>
      </c>
      <c r="J83" s="116" t="s">
        <v>60</v>
      </c>
      <c r="K83" s="116">
        <v>-0.7584366388366968</v>
      </c>
      <c r="L83" s="116">
        <v>-0.0014796118201462088</v>
      </c>
      <c r="M83" s="116">
        <v>0.1780638885933204</v>
      </c>
      <c r="N83" s="116">
        <v>0.0009256030283619313</v>
      </c>
      <c r="O83" s="116">
        <v>-0.03069552114586938</v>
      </c>
      <c r="P83" s="116">
        <v>-0.00016907903486437572</v>
      </c>
      <c r="Q83" s="116">
        <v>0.0036043507162144056</v>
      </c>
      <c r="R83" s="116">
        <v>7.439106161313593E-05</v>
      </c>
      <c r="S83" s="116">
        <v>-0.00042101537430973735</v>
      </c>
      <c r="T83" s="116">
        <v>-1.20288617231732E-05</v>
      </c>
      <c r="U83" s="116">
        <v>7.371262118911832E-05</v>
      </c>
      <c r="V83" s="116">
        <v>5.8617574047848036E-06</v>
      </c>
      <c r="W83" s="116">
        <v>-2.677245162448441E-05</v>
      </c>
      <c r="X83" s="116">
        <v>67.5</v>
      </c>
    </row>
    <row r="84" spans="1:24" s="116" customFormat="1" ht="12.75">
      <c r="A84" s="116">
        <v>2057</v>
      </c>
      <c r="B84" s="116">
        <v>129.10000610351562</v>
      </c>
      <c r="C84" s="116">
        <v>117.19999694824219</v>
      </c>
      <c r="D84" s="116">
        <v>9.230146408081055</v>
      </c>
      <c r="E84" s="116">
        <v>9.431057929992676</v>
      </c>
      <c r="F84" s="116">
        <v>20.23399170171397</v>
      </c>
      <c r="G84" s="116" t="s">
        <v>58</v>
      </c>
      <c r="H84" s="116">
        <v>-9.410946183119307</v>
      </c>
      <c r="I84" s="116">
        <v>52.189059920396325</v>
      </c>
      <c r="J84" s="116" t="s">
        <v>61</v>
      </c>
      <c r="K84" s="116">
        <v>-0.5477320605810858</v>
      </c>
      <c r="L84" s="116">
        <v>-0.2717713380224324</v>
      </c>
      <c r="M84" s="116">
        <v>-0.13170127215118235</v>
      </c>
      <c r="N84" s="116">
        <v>0.08950941238811087</v>
      </c>
      <c r="O84" s="116">
        <v>-0.02166827803333057</v>
      </c>
      <c r="P84" s="116">
        <v>-0.00779451854687884</v>
      </c>
      <c r="Q84" s="116">
        <v>-0.0028151518206845287</v>
      </c>
      <c r="R84" s="116">
        <v>0.001375827243496126</v>
      </c>
      <c r="S84" s="116">
        <v>-0.0002564622308138792</v>
      </c>
      <c r="T84" s="116">
        <v>-0.0001141070510805108</v>
      </c>
      <c r="U84" s="116">
        <v>-6.7617467793715E-05</v>
      </c>
      <c r="V84" s="116">
        <v>5.080364345385461E-05</v>
      </c>
      <c r="W84" s="116">
        <v>-1.5116439360787915E-05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15.87055052250489</v>
      </c>
      <c r="G85" s="117"/>
      <c r="H85" s="117"/>
      <c r="I85" s="118"/>
      <c r="J85" s="118" t="s">
        <v>158</v>
      </c>
      <c r="K85" s="117">
        <f>AVERAGE(K83,K78,K73,K68,K63,K58)</f>
        <v>-0.3156924348806986</v>
      </c>
      <c r="L85" s="117">
        <f>AVERAGE(L83,L78,L73,L68,L63,L58)</f>
        <v>-0.0021537750519701054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29.036336083038787</v>
      </c>
      <c r="G86" s="117"/>
      <c r="H86" s="117"/>
      <c r="I86" s="118"/>
      <c r="J86" s="118" t="s">
        <v>159</v>
      </c>
      <c r="K86" s="117">
        <f>AVERAGE(K84,K79,K74,K69,K64,K59)</f>
        <v>-0.6000645296302157</v>
      </c>
      <c r="L86" s="117">
        <f>AVERAGE(L84,L79,L74,L69,L64,L59)</f>
        <v>-0.39579577228332613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0.1973077718004366</v>
      </c>
      <c r="L87" s="117">
        <f>ABS(L85/$H$33)</f>
        <v>0.005982708477694738</v>
      </c>
      <c r="M87" s="118" t="s">
        <v>111</v>
      </c>
      <c r="N87" s="117">
        <f>K87+L87+L88+K88</f>
        <v>0.7916085934269237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0.34094575547171346</v>
      </c>
      <c r="L88" s="117">
        <f>ABS(L86/$H$34)</f>
        <v>0.24737235767707882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2060</v>
      </c>
      <c r="B91" s="101">
        <v>147.18</v>
      </c>
      <c r="C91" s="101">
        <v>141.08</v>
      </c>
      <c r="D91" s="101">
        <v>9.36602690526007</v>
      </c>
      <c r="E91" s="101">
        <v>10.020440525832703</v>
      </c>
      <c r="F91" s="101">
        <v>27.223702169345437</v>
      </c>
      <c r="G91" s="101" t="s">
        <v>59</v>
      </c>
      <c r="H91" s="101">
        <v>-10.428693014454325</v>
      </c>
      <c r="I91" s="101">
        <v>69.25130698554568</v>
      </c>
      <c r="J91" s="101" t="s">
        <v>73</v>
      </c>
      <c r="K91" s="101">
        <v>1.0143483451155137</v>
      </c>
      <c r="M91" s="101" t="s">
        <v>68</v>
      </c>
      <c r="N91" s="101">
        <v>0.8683002242901732</v>
      </c>
      <c r="X91" s="101">
        <v>67.5</v>
      </c>
    </row>
    <row r="92" spans="1:24" s="101" customFormat="1" ht="12.75" hidden="1">
      <c r="A92" s="101">
        <v>2059</v>
      </c>
      <c r="B92" s="101">
        <v>108.12000274658203</v>
      </c>
      <c r="C92" s="101">
        <v>98.31999969482422</v>
      </c>
      <c r="D92" s="101">
        <v>9.87955093383789</v>
      </c>
      <c r="E92" s="101">
        <v>10.283927917480469</v>
      </c>
      <c r="F92" s="101">
        <v>23.867942011744333</v>
      </c>
      <c r="G92" s="101" t="s">
        <v>56</v>
      </c>
      <c r="H92" s="101">
        <v>16.84472785827392</v>
      </c>
      <c r="I92" s="101">
        <v>57.46473060485595</v>
      </c>
      <c r="J92" s="101" t="s">
        <v>62</v>
      </c>
      <c r="K92" s="101">
        <v>0.44215637120317935</v>
      </c>
      <c r="L92" s="101">
        <v>0.898271161015656</v>
      </c>
      <c r="M92" s="101">
        <v>0.10467455369998482</v>
      </c>
      <c r="N92" s="101">
        <v>0.003741327002513822</v>
      </c>
      <c r="O92" s="101">
        <v>0.01775815075670125</v>
      </c>
      <c r="P92" s="101">
        <v>0.025768626448282702</v>
      </c>
      <c r="Q92" s="101">
        <v>0.0021615340644246953</v>
      </c>
      <c r="R92" s="101">
        <v>5.752068726605487E-05</v>
      </c>
      <c r="S92" s="101">
        <v>0.0002330216708233716</v>
      </c>
      <c r="T92" s="101">
        <v>0.00037917487740497644</v>
      </c>
      <c r="U92" s="101">
        <v>4.7260976186622664E-05</v>
      </c>
      <c r="V92" s="101">
        <v>2.126807017384848E-06</v>
      </c>
      <c r="W92" s="101">
        <v>1.4533582371382851E-05</v>
      </c>
      <c r="X92" s="101">
        <v>67.5</v>
      </c>
    </row>
    <row r="93" spans="1:24" s="101" customFormat="1" ht="12.75" hidden="1">
      <c r="A93" s="101">
        <v>2057</v>
      </c>
      <c r="B93" s="101">
        <v>129.47999572753906</v>
      </c>
      <c r="C93" s="101">
        <v>131.0800018310547</v>
      </c>
      <c r="D93" s="101">
        <v>9.219659805297852</v>
      </c>
      <c r="E93" s="101">
        <v>9.578466415405273</v>
      </c>
      <c r="F93" s="101">
        <v>18.96106481383734</v>
      </c>
      <c r="G93" s="101" t="s">
        <v>57</v>
      </c>
      <c r="H93" s="101">
        <v>-13.017758423107168</v>
      </c>
      <c r="I93" s="101">
        <v>48.962237304431895</v>
      </c>
      <c r="J93" s="101" t="s">
        <v>60</v>
      </c>
      <c r="K93" s="101">
        <v>0.09790460960514523</v>
      </c>
      <c r="L93" s="101">
        <v>-0.004887324562720761</v>
      </c>
      <c r="M93" s="101">
        <v>-0.024336421572420507</v>
      </c>
      <c r="N93" s="101">
        <v>3.911784362880006E-05</v>
      </c>
      <c r="O93" s="101">
        <v>0.003745236451501863</v>
      </c>
      <c r="P93" s="101">
        <v>-0.0005591909275889735</v>
      </c>
      <c r="Q93" s="101">
        <v>-0.0005575523936175369</v>
      </c>
      <c r="R93" s="101">
        <v>3.1208370484559095E-06</v>
      </c>
      <c r="S93" s="101">
        <v>3.362250391219506E-05</v>
      </c>
      <c r="T93" s="101">
        <v>-3.982394074284492E-05</v>
      </c>
      <c r="U93" s="101">
        <v>-1.575653518868289E-05</v>
      </c>
      <c r="V93" s="101">
        <v>2.4511233476707923E-07</v>
      </c>
      <c r="W93" s="101">
        <v>1.609845899392295E-06</v>
      </c>
      <c r="X93" s="101">
        <v>67.5</v>
      </c>
    </row>
    <row r="94" spans="1:24" s="101" customFormat="1" ht="12.75" hidden="1">
      <c r="A94" s="101">
        <v>2058</v>
      </c>
      <c r="B94" s="101">
        <v>120.68000030517578</v>
      </c>
      <c r="C94" s="101">
        <v>120.87999725341797</v>
      </c>
      <c r="D94" s="101">
        <v>9.42969036102295</v>
      </c>
      <c r="E94" s="101">
        <v>10.15368938446045</v>
      </c>
      <c r="F94" s="101">
        <v>23.307757573796767</v>
      </c>
      <c r="G94" s="101" t="s">
        <v>58</v>
      </c>
      <c r="H94" s="101">
        <v>5.644186151282206</v>
      </c>
      <c r="I94" s="101">
        <v>58.82418645645799</v>
      </c>
      <c r="J94" s="101" t="s">
        <v>61</v>
      </c>
      <c r="K94" s="101">
        <v>-0.43118087157668283</v>
      </c>
      <c r="L94" s="101">
        <v>-0.8982578654100576</v>
      </c>
      <c r="M94" s="101">
        <v>-0.10180619223475768</v>
      </c>
      <c r="N94" s="101">
        <v>0.0037411224965308064</v>
      </c>
      <c r="O94" s="101">
        <v>-0.01735871891068206</v>
      </c>
      <c r="P94" s="101">
        <v>-0.02576255838494378</v>
      </c>
      <c r="Q94" s="101">
        <v>-0.002088388096125741</v>
      </c>
      <c r="R94" s="101">
        <v>5.743596294723604E-05</v>
      </c>
      <c r="S94" s="101">
        <v>-0.00023058323075191348</v>
      </c>
      <c r="T94" s="101">
        <v>-0.0003770777657178812</v>
      </c>
      <c r="U94" s="101">
        <v>-4.455705857617076E-05</v>
      </c>
      <c r="V94" s="101">
        <v>2.1126353288114975E-06</v>
      </c>
      <c r="W94" s="101">
        <v>-1.4444148044311239E-05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2060</v>
      </c>
      <c r="B96" s="101">
        <v>134.7</v>
      </c>
      <c r="C96" s="101">
        <v>127.3</v>
      </c>
      <c r="D96" s="101">
        <v>9.422100001988765</v>
      </c>
      <c r="E96" s="101">
        <v>10.299657793659927</v>
      </c>
      <c r="F96" s="101">
        <v>22.97215736797372</v>
      </c>
      <c r="G96" s="101" t="s">
        <v>59</v>
      </c>
      <c r="H96" s="101">
        <v>-9.14191404879125</v>
      </c>
      <c r="I96" s="101">
        <v>58.05808595120873</v>
      </c>
      <c r="J96" s="101" t="s">
        <v>73</v>
      </c>
      <c r="K96" s="101">
        <v>0.6263303575714791</v>
      </c>
      <c r="M96" s="101" t="s">
        <v>68</v>
      </c>
      <c r="N96" s="101">
        <v>0.4785725261903552</v>
      </c>
      <c r="X96" s="101">
        <v>67.5</v>
      </c>
    </row>
    <row r="97" spans="1:24" s="101" customFormat="1" ht="12.75" hidden="1">
      <c r="A97" s="101">
        <v>2059</v>
      </c>
      <c r="B97" s="101">
        <v>99.0999984741211</v>
      </c>
      <c r="C97" s="101">
        <v>99.30000305175781</v>
      </c>
      <c r="D97" s="101">
        <v>9.948705673217773</v>
      </c>
      <c r="E97" s="101">
        <v>10.44233512878418</v>
      </c>
      <c r="F97" s="101">
        <v>19.44167827116478</v>
      </c>
      <c r="G97" s="101" t="s">
        <v>56</v>
      </c>
      <c r="H97" s="101">
        <v>14.865013515939367</v>
      </c>
      <c r="I97" s="101">
        <v>46.46501199006046</v>
      </c>
      <c r="J97" s="101" t="s">
        <v>62</v>
      </c>
      <c r="K97" s="101">
        <v>0.4992229590699439</v>
      </c>
      <c r="L97" s="101">
        <v>0.6016867160932899</v>
      </c>
      <c r="M97" s="101">
        <v>0.11818448313191789</v>
      </c>
      <c r="N97" s="101">
        <v>0.020154608626306317</v>
      </c>
      <c r="O97" s="101">
        <v>0.0200497808640955</v>
      </c>
      <c r="P97" s="101">
        <v>0.01726055919733466</v>
      </c>
      <c r="Q97" s="101">
        <v>0.0024405362224293676</v>
      </c>
      <c r="R97" s="101">
        <v>0.00031027921362290507</v>
      </c>
      <c r="S97" s="101">
        <v>0.0002630836269229144</v>
      </c>
      <c r="T97" s="101">
        <v>0.00025399403776190136</v>
      </c>
      <c r="U97" s="101">
        <v>5.337774820300671E-05</v>
      </c>
      <c r="V97" s="101">
        <v>1.1516371658680898E-05</v>
      </c>
      <c r="W97" s="101">
        <v>1.6408522734376878E-05</v>
      </c>
      <c r="X97" s="101">
        <v>67.5</v>
      </c>
    </row>
    <row r="98" spans="1:24" s="101" customFormat="1" ht="12.75" hidden="1">
      <c r="A98" s="101">
        <v>2057</v>
      </c>
      <c r="B98" s="101">
        <v>110.77999877929688</v>
      </c>
      <c r="C98" s="101">
        <v>117.68000030517578</v>
      </c>
      <c r="D98" s="101">
        <v>9.352294921875</v>
      </c>
      <c r="E98" s="101">
        <v>9.562162399291992</v>
      </c>
      <c r="F98" s="101">
        <v>15.574695608751862</v>
      </c>
      <c r="G98" s="101" t="s">
        <v>57</v>
      </c>
      <c r="H98" s="101">
        <v>-3.6637323463440197</v>
      </c>
      <c r="I98" s="101">
        <v>39.616266432952855</v>
      </c>
      <c r="J98" s="101" t="s">
        <v>60</v>
      </c>
      <c r="K98" s="101">
        <v>-0.2124611422642076</v>
      </c>
      <c r="L98" s="101">
        <v>-0.0032734175811437493</v>
      </c>
      <c r="M98" s="101">
        <v>0.04907846560376737</v>
      </c>
      <c r="N98" s="101">
        <v>-0.00020822826637747167</v>
      </c>
      <c r="O98" s="101">
        <v>-0.008727848759834138</v>
      </c>
      <c r="P98" s="101">
        <v>-0.0003745009533719889</v>
      </c>
      <c r="Q98" s="101">
        <v>0.0009548517648289924</v>
      </c>
      <c r="R98" s="101">
        <v>-1.6758858277499264E-05</v>
      </c>
      <c r="S98" s="101">
        <v>-0.0001302477606072174</v>
      </c>
      <c r="T98" s="101">
        <v>-2.6669724793697172E-05</v>
      </c>
      <c r="U98" s="101">
        <v>1.6933566959446807E-05</v>
      </c>
      <c r="V98" s="101">
        <v>-1.3257727309732487E-06</v>
      </c>
      <c r="W98" s="101">
        <v>-8.59470584765924E-06</v>
      </c>
      <c r="X98" s="101">
        <v>67.5</v>
      </c>
    </row>
    <row r="99" spans="1:24" s="101" customFormat="1" ht="12.75" hidden="1">
      <c r="A99" s="101">
        <v>2058</v>
      </c>
      <c r="B99" s="101">
        <v>110.54000091552734</v>
      </c>
      <c r="C99" s="101">
        <v>110.33999633789062</v>
      </c>
      <c r="D99" s="101">
        <v>9.754827499389648</v>
      </c>
      <c r="E99" s="101">
        <v>10.512685775756836</v>
      </c>
      <c r="F99" s="101">
        <v>18.91959134947663</v>
      </c>
      <c r="G99" s="101" t="s">
        <v>58</v>
      </c>
      <c r="H99" s="101">
        <v>3.098124607057315</v>
      </c>
      <c r="I99" s="101">
        <v>46.13812552258466</v>
      </c>
      <c r="J99" s="101" t="s">
        <v>61</v>
      </c>
      <c r="K99" s="101">
        <v>-0.4517563789149402</v>
      </c>
      <c r="L99" s="101">
        <v>-0.6016778116737119</v>
      </c>
      <c r="M99" s="101">
        <v>-0.10751221450206673</v>
      </c>
      <c r="N99" s="101">
        <v>-0.020153532937643028</v>
      </c>
      <c r="O99" s="101">
        <v>-0.01805043957148168</v>
      </c>
      <c r="P99" s="101">
        <v>-0.01725649596066993</v>
      </c>
      <c r="Q99" s="101">
        <v>-0.002245990908305901</v>
      </c>
      <c r="R99" s="101">
        <v>-0.0003098262917760258</v>
      </c>
      <c r="S99" s="101">
        <v>-0.0002285793420493641</v>
      </c>
      <c r="T99" s="101">
        <v>-0.00025258997802371855</v>
      </c>
      <c r="U99" s="101">
        <v>-5.0620532526372316E-05</v>
      </c>
      <c r="V99" s="101">
        <v>-1.1439805192689095E-05</v>
      </c>
      <c r="W99" s="101">
        <v>-1.3977505132060404E-05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2060</v>
      </c>
      <c r="B101" s="101">
        <v>150.08</v>
      </c>
      <c r="C101" s="101">
        <v>131.18</v>
      </c>
      <c r="D101" s="101">
        <v>9.22780929352634</v>
      </c>
      <c r="E101" s="101">
        <v>10.218279077486597</v>
      </c>
      <c r="F101" s="101">
        <v>25.49629390419828</v>
      </c>
      <c r="G101" s="101" t="s">
        <v>59</v>
      </c>
      <c r="H101" s="101">
        <v>-16.743384663903626</v>
      </c>
      <c r="I101" s="101">
        <v>65.83661533609639</v>
      </c>
      <c r="J101" s="101" t="s">
        <v>73</v>
      </c>
      <c r="K101" s="101">
        <v>0.673234212815093</v>
      </c>
      <c r="M101" s="101" t="s">
        <v>68</v>
      </c>
      <c r="N101" s="101">
        <v>0.47570714300287803</v>
      </c>
      <c r="X101" s="101">
        <v>67.5</v>
      </c>
    </row>
    <row r="102" spans="1:24" s="101" customFormat="1" ht="12.75" hidden="1">
      <c r="A102" s="101">
        <v>2059</v>
      </c>
      <c r="B102" s="101">
        <v>118.94000244140625</v>
      </c>
      <c r="C102" s="101">
        <v>110.44000244140625</v>
      </c>
      <c r="D102" s="101">
        <v>9.581597328186035</v>
      </c>
      <c r="E102" s="101">
        <v>10.234542846679688</v>
      </c>
      <c r="F102" s="101">
        <v>23.915242296329733</v>
      </c>
      <c r="G102" s="101" t="s">
        <v>56</v>
      </c>
      <c r="H102" s="101">
        <v>7.95610517788046</v>
      </c>
      <c r="I102" s="101">
        <v>59.39610761928671</v>
      </c>
      <c r="J102" s="101" t="s">
        <v>62</v>
      </c>
      <c r="K102" s="101">
        <v>0.5993982532087261</v>
      </c>
      <c r="L102" s="101">
        <v>0.5381351422723383</v>
      </c>
      <c r="M102" s="101">
        <v>0.14189951585732646</v>
      </c>
      <c r="N102" s="101">
        <v>0.05834103527553331</v>
      </c>
      <c r="O102" s="101">
        <v>0.024072892674063782</v>
      </c>
      <c r="P102" s="101">
        <v>0.015437389496922532</v>
      </c>
      <c r="Q102" s="101">
        <v>0.0029301875917506284</v>
      </c>
      <c r="R102" s="101">
        <v>0.0008979878330983952</v>
      </c>
      <c r="S102" s="101">
        <v>0.00031586507210024496</v>
      </c>
      <c r="T102" s="101">
        <v>0.00022716635003581186</v>
      </c>
      <c r="U102" s="101">
        <v>6.409033111451778E-05</v>
      </c>
      <c r="V102" s="101">
        <v>3.3326807345042286E-05</v>
      </c>
      <c r="W102" s="101">
        <v>1.9702730563216156E-05</v>
      </c>
      <c r="X102" s="101">
        <v>67.5</v>
      </c>
    </row>
    <row r="103" spans="1:24" s="101" customFormat="1" ht="12.75" hidden="1">
      <c r="A103" s="101">
        <v>2057</v>
      </c>
      <c r="B103" s="101">
        <v>126.04000091552734</v>
      </c>
      <c r="C103" s="101">
        <v>121.63999938964844</v>
      </c>
      <c r="D103" s="101">
        <v>8.983685493469238</v>
      </c>
      <c r="E103" s="101">
        <v>9.260812759399414</v>
      </c>
      <c r="F103" s="101">
        <v>20.401988855956233</v>
      </c>
      <c r="G103" s="101" t="s">
        <v>57</v>
      </c>
      <c r="H103" s="101">
        <v>-4.480922469553036</v>
      </c>
      <c r="I103" s="101">
        <v>54.05907844597431</v>
      </c>
      <c r="J103" s="101" t="s">
        <v>60</v>
      </c>
      <c r="K103" s="101">
        <v>-0.47307545835702086</v>
      </c>
      <c r="L103" s="101">
        <v>-0.002928543505099039</v>
      </c>
      <c r="M103" s="101">
        <v>0.11099631755225764</v>
      </c>
      <c r="N103" s="101">
        <v>0.0006033990716465493</v>
      </c>
      <c r="O103" s="101">
        <v>-0.01915771090095281</v>
      </c>
      <c r="P103" s="101">
        <v>-0.00033493614966104347</v>
      </c>
      <c r="Q103" s="101">
        <v>0.00224335320651702</v>
      </c>
      <c r="R103" s="101">
        <v>4.8485190109700884E-05</v>
      </c>
      <c r="S103" s="101">
        <v>-0.0002637072282567543</v>
      </c>
      <c r="T103" s="101">
        <v>-2.38445101153166E-05</v>
      </c>
      <c r="U103" s="101">
        <v>4.565698443625022E-05</v>
      </c>
      <c r="V103" s="101">
        <v>3.82005045836506E-06</v>
      </c>
      <c r="W103" s="101">
        <v>-1.6799567886543325E-05</v>
      </c>
      <c r="X103" s="101">
        <v>67.5</v>
      </c>
    </row>
    <row r="104" spans="1:24" s="101" customFormat="1" ht="12.75" hidden="1">
      <c r="A104" s="101">
        <v>2058</v>
      </c>
      <c r="B104" s="101">
        <v>124.27999877929688</v>
      </c>
      <c r="C104" s="101">
        <v>111.08000183105469</v>
      </c>
      <c r="D104" s="101">
        <v>9.376592636108398</v>
      </c>
      <c r="E104" s="101">
        <v>10.054697036743164</v>
      </c>
      <c r="F104" s="101">
        <v>21.713219816193146</v>
      </c>
      <c r="G104" s="101" t="s">
        <v>58</v>
      </c>
      <c r="H104" s="101">
        <v>-1.6614543573252831</v>
      </c>
      <c r="I104" s="101">
        <v>55.118544421971585</v>
      </c>
      <c r="J104" s="101" t="s">
        <v>61</v>
      </c>
      <c r="K104" s="101">
        <v>-0.36807319469090216</v>
      </c>
      <c r="L104" s="101">
        <v>-0.5381271736136436</v>
      </c>
      <c r="M104" s="101">
        <v>-0.08840412937404013</v>
      </c>
      <c r="N104" s="101">
        <v>0.05833791482887744</v>
      </c>
      <c r="O104" s="101">
        <v>-0.01457690895672013</v>
      </c>
      <c r="P104" s="101">
        <v>-0.015433755610846776</v>
      </c>
      <c r="Q104" s="101">
        <v>-0.0018850373242085027</v>
      </c>
      <c r="R104" s="101">
        <v>0.0008966779437082064</v>
      </c>
      <c r="S104" s="101">
        <v>-0.00017386558468550654</v>
      </c>
      <c r="T104" s="101">
        <v>-0.00022591146479529004</v>
      </c>
      <c r="U104" s="101">
        <v>-4.4977886950773175E-05</v>
      </c>
      <c r="V104" s="101">
        <v>3.310714880972249E-05</v>
      </c>
      <c r="W104" s="101">
        <v>-1.0294275616677176E-05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2060</v>
      </c>
      <c r="B106" s="101">
        <v>149.56</v>
      </c>
      <c r="C106" s="101">
        <v>141.26</v>
      </c>
      <c r="D106" s="101">
        <v>9.301584000846079</v>
      </c>
      <c r="E106" s="101">
        <v>10.094848718995856</v>
      </c>
      <c r="F106" s="101">
        <v>25.55128049025668</v>
      </c>
      <c r="G106" s="101" t="s">
        <v>59</v>
      </c>
      <c r="H106" s="101">
        <v>-16.606130110415464</v>
      </c>
      <c r="I106" s="101">
        <v>65.45386988958454</v>
      </c>
      <c r="J106" s="101" t="s">
        <v>73</v>
      </c>
      <c r="K106" s="101">
        <v>0.6771397213616787</v>
      </c>
      <c r="M106" s="101" t="s">
        <v>68</v>
      </c>
      <c r="N106" s="101">
        <v>0.4654521911263335</v>
      </c>
      <c r="X106" s="101">
        <v>67.5</v>
      </c>
    </row>
    <row r="107" spans="1:24" s="101" customFormat="1" ht="12.75" hidden="1">
      <c r="A107" s="101">
        <v>2059</v>
      </c>
      <c r="B107" s="101">
        <v>130.16000366210938</v>
      </c>
      <c r="C107" s="101">
        <v>111.45999908447266</v>
      </c>
      <c r="D107" s="101">
        <v>9.437888145446777</v>
      </c>
      <c r="E107" s="101">
        <v>10.13359260559082</v>
      </c>
      <c r="F107" s="101">
        <v>27.94254390629567</v>
      </c>
      <c r="G107" s="101" t="s">
        <v>56</v>
      </c>
      <c r="H107" s="101">
        <v>7.82828206221231</v>
      </c>
      <c r="I107" s="101">
        <v>70.48828572432168</v>
      </c>
      <c r="J107" s="101" t="s">
        <v>62</v>
      </c>
      <c r="K107" s="101">
        <v>0.6241901759275604</v>
      </c>
      <c r="L107" s="101">
        <v>0.5116177300457501</v>
      </c>
      <c r="M107" s="101">
        <v>0.14776867699480492</v>
      </c>
      <c r="N107" s="101">
        <v>0.05553396536318397</v>
      </c>
      <c r="O107" s="101">
        <v>0.025068569471668672</v>
      </c>
      <c r="P107" s="101">
        <v>0.014676689506607915</v>
      </c>
      <c r="Q107" s="101">
        <v>0.003051388112845326</v>
      </c>
      <c r="R107" s="101">
        <v>0.0008547815721263151</v>
      </c>
      <c r="S107" s="101">
        <v>0.0003289263453891224</v>
      </c>
      <c r="T107" s="101">
        <v>0.00021597413746747096</v>
      </c>
      <c r="U107" s="101">
        <v>6.674118838122047E-05</v>
      </c>
      <c r="V107" s="101">
        <v>3.172395779511366E-05</v>
      </c>
      <c r="W107" s="101">
        <v>2.0516687592755724E-05</v>
      </c>
      <c r="X107" s="101">
        <v>67.5</v>
      </c>
    </row>
    <row r="108" spans="1:24" s="101" customFormat="1" ht="12.75" hidden="1">
      <c r="A108" s="101">
        <v>2057</v>
      </c>
      <c r="B108" s="101">
        <v>124.19999694824219</v>
      </c>
      <c r="C108" s="101">
        <v>120.4000015258789</v>
      </c>
      <c r="D108" s="101">
        <v>9.074323654174805</v>
      </c>
      <c r="E108" s="101">
        <v>9.234946250915527</v>
      </c>
      <c r="F108" s="101">
        <v>20.251028844082686</v>
      </c>
      <c r="G108" s="101" t="s">
        <v>57</v>
      </c>
      <c r="H108" s="101">
        <v>-3.5809924845803494</v>
      </c>
      <c r="I108" s="101">
        <v>53.119004463661845</v>
      </c>
      <c r="J108" s="101" t="s">
        <v>60</v>
      </c>
      <c r="K108" s="101">
        <v>-0.5024187988689842</v>
      </c>
      <c r="L108" s="101">
        <v>-0.002784238200176069</v>
      </c>
      <c r="M108" s="101">
        <v>0.11793628507088635</v>
      </c>
      <c r="N108" s="101">
        <v>0.0005743489119701395</v>
      </c>
      <c r="O108" s="101">
        <v>-0.020337131753779034</v>
      </c>
      <c r="P108" s="101">
        <v>-0.00031842260338271983</v>
      </c>
      <c r="Q108" s="101">
        <v>0.0023862743469251677</v>
      </c>
      <c r="R108" s="101">
        <v>4.615022985290248E-05</v>
      </c>
      <c r="S108" s="101">
        <v>-0.00027921549916561946</v>
      </c>
      <c r="T108" s="101">
        <v>-2.2668386564236296E-05</v>
      </c>
      <c r="U108" s="101">
        <v>4.874299588234979E-05</v>
      </c>
      <c r="V108" s="101">
        <v>3.6355930561449424E-06</v>
      </c>
      <c r="W108" s="101">
        <v>-1.7765703092546423E-05</v>
      </c>
      <c r="X108" s="101">
        <v>67.5</v>
      </c>
    </row>
    <row r="109" spans="1:24" s="101" customFormat="1" ht="12.75" hidden="1">
      <c r="A109" s="101">
        <v>2058</v>
      </c>
      <c r="B109" s="101">
        <v>122.68000030517578</v>
      </c>
      <c r="C109" s="101">
        <v>110.9800033569336</v>
      </c>
      <c r="D109" s="101">
        <v>9.482621192932129</v>
      </c>
      <c r="E109" s="101">
        <v>10.11612606048584</v>
      </c>
      <c r="F109" s="101">
        <v>21.24664800380331</v>
      </c>
      <c r="G109" s="101" t="s">
        <v>58</v>
      </c>
      <c r="H109" s="101">
        <v>-1.852480421268865</v>
      </c>
      <c r="I109" s="101">
        <v>53.327519883906916</v>
      </c>
      <c r="J109" s="101" t="s">
        <v>61</v>
      </c>
      <c r="K109" s="101">
        <v>-0.37038996512800665</v>
      </c>
      <c r="L109" s="101">
        <v>-0.511610154038024</v>
      </c>
      <c r="M109" s="101">
        <v>-0.08903153690953344</v>
      </c>
      <c r="N109" s="101">
        <v>0.05553099523947536</v>
      </c>
      <c r="O109" s="101">
        <v>-0.01465722509158234</v>
      </c>
      <c r="P109" s="101">
        <v>-0.014673234882568664</v>
      </c>
      <c r="Q109" s="101">
        <v>-0.001901752916764064</v>
      </c>
      <c r="R109" s="101">
        <v>0.0008535348219793139</v>
      </c>
      <c r="S109" s="101">
        <v>-0.0001738713481765705</v>
      </c>
      <c r="T109" s="101">
        <v>-0.00021478121962916684</v>
      </c>
      <c r="U109" s="101">
        <v>-4.5590641352702956E-05</v>
      </c>
      <c r="V109" s="101">
        <v>3.151494822011078E-05</v>
      </c>
      <c r="W109" s="101">
        <v>-1.0262273793181663E-05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2060</v>
      </c>
      <c r="B111" s="101">
        <v>147.64</v>
      </c>
      <c r="C111" s="101">
        <v>139.84</v>
      </c>
      <c r="D111" s="101">
        <v>9.209868384489546</v>
      </c>
      <c r="E111" s="101">
        <v>10.14424446122118</v>
      </c>
      <c r="F111" s="101">
        <v>24.1087513721856</v>
      </c>
      <c r="G111" s="101" t="s">
        <v>59</v>
      </c>
      <c r="H111" s="101">
        <v>-17.771418054728628</v>
      </c>
      <c r="I111" s="101">
        <v>62.36858194527135</v>
      </c>
      <c r="J111" s="101" t="s">
        <v>73</v>
      </c>
      <c r="K111" s="101">
        <v>1.0975206752541755</v>
      </c>
      <c r="M111" s="101" t="s">
        <v>68</v>
      </c>
      <c r="N111" s="101">
        <v>1.0057061026896787</v>
      </c>
      <c r="X111" s="101">
        <v>67.5</v>
      </c>
    </row>
    <row r="112" spans="1:24" s="101" customFormat="1" ht="12.75" hidden="1">
      <c r="A112" s="101">
        <v>2059</v>
      </c>
      <c r="B112" s="101">
        <v>121.77999877929688</v>
      </c>
      <c r="C112" s="101">
        <v>111.58000183105469</v>
      </c>
      <c r="D112" s="101">
        <v>9.579334259033203</v>
      </c>
      <c r="E112" s="101">
        <v>9.959981918334961</v>
      </c>
      <c r="F112" s="101">
        <v>26.20225385425048</v>
      </c>
      <c r="G112" s="101" t="s">
        <v>56</v>
      </c>
      <c r="H112" s="101">
        <v>10.819293127682272</v>
      </c>
      <c r="I112" s="101">
        <v>65.09929190697915</v>
      </c>
      <c r="J112" s="101" t="s">
        <v>62</v>
      </c>
      <c r="K112" s="101">
        <v>0.2562324221907027</v>
      </c>
      <c r="L112" s="101">
        <v>1.013239272922105</v>
      </c>
      <c r="M112" s="101">
        <v>0.060659234027688934</v>
      </c>
      <c r="N112" s="101">
        <v>0.024074553358890034</v>
      </c>
      <c r="O112" s="101">
        <v>0.010290442517791576</v>
      </c>
      <c r="P112" s="101">
        <v>0.02906662024608124</v>
      </c>
      <c r="Q112" s="101">
        <v>0.0012525985239585477</v>
      </c>
      <c r="R112" s="101">
        <v>0.00037052535047032536</v>
      </c>
      <c r="S112" s="101">
        <v>0.00013502582653154228</v>
      </c>
      <c r="T112" s="101">
        <v>0.0004277065378042164</v>
      </c>
      <c r="U112" s="101">
        <v>2.7420885852698536E-05</v>
      </c>
      <c r="V112" s="101">
        <v>1.3743967894149669E-05</v>
      </c>
      <c r="W112" s="101">
        <v>8.425666978400132E-06</v>
      </c>
      <c r="X112" s="101">
        <v>67.5</v>
      </c>
    </row>
    <row r="113" spans="1:24" s="101" customFormat="1" ht="12.75" hidden="1">
      <c r="A113" s="101">
        <v>2057</v>
      </c>
      <c r="B113" s="101">
        <v>138.66000366210938</v>
      </c>
      <c r="C113" s="101">
        <v>134.55999755859375</v>
      </c>
      <c r="D113" s="101">
        <v>9.198248863220215</v>
      </c>
      <c r="E113" s="101">
        <v>9.419312477111816</v>
      </c>
      <c r="F113" s="101">
        <v>23.150899352200806</v>
      </c>
      <c r="G113" s="101" t="s">
        <v>57</v>
      </c>
      <c r="H113" s="101">
        <v>-11.216300588898946</v>
      </c>
      <c r="I113" s="101">
        <v>59.943703073210436</v>
      </c>
      <c r="J113" s="101" t="s">
        <v>60</v>
      </c>
      <c r="K113" s="101">
        <v>-0.25194345995715195</v>
      </c>
      <c r="L113" s="101">
        <v>-0.0055133029826768066</v>
      </c>
      <c r="M113" s="101">
        <v>0.05976569339464766</v>
      </c>
      <c r="N113" s="101">
        <v>0.0002492105211461042</v>
      </c>
      <c r="O113" s="101">
        <v>-0.010097415856359633</v>
      </c>
      <c r="P113" s="101">
        <v>-0.0006307453201475897</v>
      </c>
      <c r="Q113" s="101">
        <v>0.0012393385398050327</v>
      </c>
      <c r="R113" s="101">
        <v>2.0000513934594787E-05</v>
      </c>
      <c r="S113" s="101">
        <v>-0.00013044467545387137</v>
      </c>
      <c r="T113" s="101">
        <v>-4.491336223366626E-05</v>
      </c>
      <c r="U113" s="101">
        <v>2.7359789926488824E-05</v>
      </c>
      <c r="V113" s="101">
        <v>1.574245103128844E-06</v>
      </c>
      <c r="W113" s="101">
        <v>-8.065018236118383E-06</v>
      </c>
      <c r="X113" s="101">
        <v>67.5</v>
      </c>
    </row>
    <row r="114" spans="1:24" s="101" customFormat="1" ht="12.75" hidden="1">
      <c r="A114" s="101">
        <v>2058</v>
      </c>
      <c r="B114" s="101">
        <v>110.41999816894531</v>
      </c>
      <c r="C114" s="101">
        <v>106.0199966430664</v>
      </c>
      <c r="D114" s="101">
        <v>9.431154251098633</v>
      </c>
      <c r="E114" s="101">
        <v>10.186331748962402</v>
      </c>
      <c r="F114" s="101">
        <v>21.77657657272908</v>
      </c>
      <c r="G114" s="101" t="s">
        <v>58</v>
      </c>
      <c r="H114" s="101">
        <v>12.007568048521719</v>
      </c>
      <c r="I114" s="101">
        <v>54.92756621746703</v>
      </c>
      <c r="J114" s="101" t="s">
        <v>61</v>
      </c>
      <c r="K114" s="101">
        <v>0.04668562055422937</v>
      </c>
      <c r="L114" s="101">
        <v>-1.0132242731409158</v>
      </c>
      <c r="M114" s="101">
        <v>0.010373262065662074</v>
      </c>
      <c r="N114" s="101">
        <v>0.0240732634585798</v>
      </c>
      <c r="O114" s="101">
        <v>0.001983784321873146</v>
      </c>
      <c r="P114" s="101">
        <v>-0.029059775857205296</v>
      </c>
      <c r="Q114" s="101">
        <v>0.0001817774627864013</v>
      </c>
      <c r="R114" s="101">
        <v>0.00036998515481504054</v>
      </c>
      <c r="S114" s="101">
        <v>3.487349245860411E-05</v>
      </c>
      <c r="T114" s="101">
        <v>-0.00042534183003007953</v>
      </c>
      <c r="U114" s="101">
        <v>1.8294469451513086E-06</v>
      </c>
      <c r="V114" s="101">
        <v>1.3653512582141335E-05</v>
      </c>
      <c r="W114" s="101">
        <v>2.438717876668055E-06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2060</v>
      </c>
      <c r="B116" s="101">
        <v>157.52</v>
      </c>
      <c r="C116" s="101">
        <v>139.92</v>
      </c>
      <c r="D116" s="101">
        <v>9.147068088528263</v>
      </c>
      <c r="E116" s="101">
        <v>10.243657383162825</v>
      </c>
      <c r="F116" s="101">
        <v>25.871525410598675</v>
      </c>
      <c r="G116" s="101" t="s">
        <v>59</v>
      </c>
      <c r="H116" s="101">
        <v>-22.603724600430752</v>
      </c>
      <c r="I116" s="101">
        <v>67.41627539956926</v>
      </c>
      <c r="J116" s="101" t="s">
        <v>73</v>
      </c>
      <c r="K116" s="101">
        <v>0.9980514762740672</v>
      </c>
      <c r="M116" s="101" t="s">
        <v>68</v>
      </c>
      <c r="N116" s="101">
        <v>0.6602357351841561</v>
      </c>
      <c r="X116" s="101">
        <v>67.5</v>
      </c>
    </row>
    <row r="117" spans="1:24" s="101" customFormat="1" ht="12.75" hidden="1">
      <c r="A117" s="101">
        <v>2059</v>
      </c>
      <c r="B117" s="101">
        <v>135.5800018310547</v>
      </c>
      <c r="C117" s="101">
        <v>118.27999877929688</v>
      </c>
      <c r="D117" s="101">
        <v>9.473793983459473</v>
      </c>
      <c r="E117" s="101">
        <v>10.08157730102539</v>
      </c>
      <c r="F117" s="101">
        <v>29.036336083038787</v>
      </c>
      <c r="G117" s="101" t="s">
        <v>56</v>
      </c>
      <c r="H117" s="101">
        <v>4.906503203858804</v>
      </c>
      <c r="I117" s="101">
        <v>72.98650503491349</v>
      </c>
      <c r="J117" s="101" t="s">
        <v>62</v>
      </c>
      <c r="K117" s="101">
        <v>0.7982236621724683</v>
      </c>
      <c r="L117" s="101">
        <v>0.5623973216285909</v>
      </c>
      <c r="M117" s="101">
        <v>0.18896852298940095</v>
      </c>
      <c r="N117" s="101">
        <v>0.08709389619627038</v>
      </c>
      <c r="O117" s="101">
        <v>0.03205794625699359</v>
      </c>
      <c r="P117" s="101">
        <v>0.01613335149744426</v>
      </c>
      <c r="Q117" s="101">
        <v>0.0039021492092623966</v>
      </c>
      <c r="R117" s="101">
        <v>0.0013405801596790984</v>
      </c>
      <c r="S117" s="101">
        <v>0.00042062561876875395</v>
      </c>
      <c r="T117" s="101">
        <v>0.000237411475636825</v>
      </c>
      <c r="U117" s="101">
        <v>8.53542525935974E-05</v>
      </c>
      <c r="V117" s="101">
        <v>4.9754403175937905E-05</v>
      </c>
      <c r="W117" s="101">
        <v>2.6234406089483173E-05</v>
      </c>
      <c r="X117" s="101">
        <v>67.5</v>
      </c>
    </row>
    <row r="118" spans="1:24" s="101" customFormat="1" ht="12.75" hidden="1">
      <c r="A118" s="101">
        <v>2057</v>
      </c>
      <c r="B118" s="101">
        <v>129.10000610351562</v>
      </c>
      <c r="C118" s="101">
        <v>117.19999694824219</v>
      </c>
      <c r="D118" s="101">
        <v>9.230146408081055</v>
      </c>
      <c r="E118" s="101">
        <v>9.431057929992676</v>
      </c>
      <c r="F118" s="101">
        <v>22.750604194958267</v>
      </c>
      <c r="G118" s="101" t="s">
        <v>57</v>
      </c>
      <c r="H118" s="101">
        <v>-2.9199066422056035</v>
      </c>
      <c r="I118" s="101">
        <v>58.680099461310014</v>
      </c>
      <c r="J118" s="101" t="s">
        <v>60</v>
      </c>
      <c r="K118" s="101">
        <v>-0.7580593199893703</v>
      </c>
      <c r="L118" s="101">
        <v>-0.003060948968840726</v>
      </c>
      <c r="M118" s="101">
        <v>0.1787755794569377</v>
      </c>
      <c r="N118" s="101">
        <v>0.000900621941116376</v>
      </c>
      <c r="O118" s="101">
        <v>-0.030551335084936248</v>
      </c>
      <c r="P118" s="101">
        <v>-0.00035001586121563176</v>
      </c>
      <c r="Q118" s="101">
        <v>0.003657231856547054</v>
      </c>
      <c r="R118" s="101">
        <v>7.237364451151354E-05</v>
      </c>
      <c r="S118" s="101">
        <v>-0.0004085427776315079</v>
      </c>
      <c r="T118" s="101">
        <v>-2.4913340263878573E-05</v>
      </c>
      <c r="U118" s="101">
        <v>7.739425551129758E-05</v>
      </c>
      <c r="V118" s="101">
        <v>5.7024765829775014E-06</v>
      </c>
      <c r="W118" s="101">
        <v>-2.5673094520514814E-05</v>
      </c>
      <c r="X118" s="101">
        <v>67.5</v>
      </c>
    </row>
    <row r="119" spans="1:24" s="101" customFormat="1" ht="12.75" hidden="1">
      <c r="A119" s="101">
        <v>2058</v>
      </c>
      <c r="B119" s="101">
        <v>122.04000091552734</v>
      </c>
      <c r="C119" s="101">
        <v>105.44000244140625</v>
      </c>
      <c r="D119" s="101">
        <v>9.165502548217773</v>
      </c>
      <c r="E119" s="101">
        <v>10.163131713867188</v>
      </c>
      <c r="F119" s="101">
        <v>20.360306237885954</v>
      </c>
      <c r="G119" s="101" t="s">
        <v>58</v>
      </c>
      <c r="H119" s="101">
        <v>-1.6704391710050857</v>
      </c>
      <c r="I119" s="101">
        <v>52.86956174452226</v>
      </c>
      <c r="J119" s="101" t="s">
        <v>61</v>
      </c>
      <c r="K119" s="101">
        <v>-0.2500141640573197</v>
      </c>
      <c r="L119" s="101">
        <v>-0.562388991683179</v>
      </c>
      <c r="M119" s="101">
        <v>-0.06122413634043286</v>
      </c>
      <c r="N119" s="101">
        <v>0.0870892394889627</v>
      </c>
      <c r="O119" s="101">
        <v>-0.00971225219731411</v>
      </c>
      <c r="P119" s="101">
        <v>-0.016129554223132902</v>
      </c>
      <c r="Q119" s="101">
        <v>-0.001360670275564412</v>
      </c>
      <c r="R119" s="101">
        <v>0.0013386251230667076</v>
      </c>
      <c r="S119" s="101">
        <v>-0.00010009350633147687</v>
      </c>
      <c r="T119" s="101">
        <v>-0.00023610068665921104</v>
      </c>
      <c r="U119" s="101">
        <v>-3.5992744403054515E-05</v>
      </c>
      <c r="V119" s="101">
        <v>4.942653534503883E-05</v>
      </c>
      <c r="W119" s="101">
        <v>-5.397803313258461E-06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15.574695608751862</v>
      </c>
      <c r="G120" s="102"/>
      <c r="H120" s="102"/>
      <c r="I120" s="115"/>
      <c r="J120" s="115" t="s">
        <v>158</v>
      </c>
      <c r="K120" s="102">
        <f>AVERAGE(K118,K113,K108,K103,K98,K93)</f>
        <v>-0.350008928305265</v>
      </c>
      <c r="L120" s="102">
        <f>AVERAGE(L118,L113,L108,L103,L98,L93)</f>
        <v>-0.003741295966776192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29.036336083038787</v>
      </c>
      <c r="G121" s="102"/>
      <c r="H121" s="102"/>
      <c r="I121" s="115"/>
      <c r="J121" s="115" t="s">
        <v>159</v>
      </c>
      <c r="K121" s="102">
        <f>AVERAGE(K119,K114,K109,K104,K99,K94)</f>
        <v>-0.30412149230227037</v>
      </c>
      <c r="L121" s="102">
        <f>AVERAGE(L119,L114,L109,L104,L99,L94)</f>
        <v>-0.6875477115932553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0.2187555801907906</v>
      </c>
      <c r="L122" s="102">
        <f>ABS(L120/$H$33)</f>
        <v>0.010392488796600534</v>
      </c>
      <c r="M122" s="115" t="s">
        <v>111</v>
      </c>
      <c r="N122" s="102">
        <f>K122+L122+L123+K123</f>
        <v>0.8316616911776475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0.1727963024444718</v>
      </c>
      <c r="L123" s="102">
        <f>ABS(L121/$H$34)</f>
        <v>0.4297173197457846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2060</v>
      </c>
      <c r="B126" s="101">
        <v>147.18</v>
      </c>
      <c r="C126" s="101">
        <v>141.08</v>
      </c>
      <c r="D126" s="101">
        <v>9.36602690526007</v>
      </c>
      <c r="E126" s="101">
        <v>10.020440525832703</v>
      </c>
      <c r="F126" s="101">
        <v>28.484084577155834</v>
      </c>
      <c r="G126" s="101" t="s">
        <v>59</v>
      </c>
      <c r="H126" s="101">
        <v>-7.222548291759622</v>
      </c>
      <c r="I126" s="101">
        <v>72.45745170824038</v>
      </c>
      <c r="J126" s="101" t="s">
        <v>73</v>
      </c>
      <c r="K126" s="101">
        <v>1.3041680106294729</v>
      </c>
      <c r="M126" s="101" t="s">
        <v>68</v>
      </c>
      <c r="N126" s="101">
        <v>0.6741006993422066</v>
      </c>
      <c r="X126" s="101">
        <v>67.5</v>
      </c>
    </row>
    <row r="127" spans="1:24" s="101" customFormat="1" ht="12.75" hidden="1">
      <c r="A127" s="101">
        <v>2058</v>
      </c>
      <c r="B127" s="101">
        <v>120.68000030517578</v>
      </c>
      <c r="C127" s="101">
        <v>120.87999725341797</v>
      </c>
      <c r="D127" s="101">
        <v>9.42969036102295</v>
      </c>
      <c r="E127" s="101">
        <v>10.15368938446045</v>
      </c>
      <c r="F127" s="101">
        <v>25.864889969459014</v>
      </c>
      <c r="G127" s="101" t="s">
        <v>56</v>
      </c>
      <c r="H127" s="101">
        <v>12.09788433996566</v>
      </c>
      <c r="I127" s="101">
        <v>65.27788464514144</v>
      </c>
      <c r="J127" s="101" t="s">
        <v>62</v>
      </c>
      <c r="K127" s="101">
        <v>1.1103352228421097</v>
      </c>
      <c r="L127" s="101">
        <v>0.013843582318940603</v>
      </c>
      <c r="M127" s="101">
        <v>0.2628573083753057</v>
      </c>
      <c r="N127" s="101">
        <v>0.0044228820930136</v>
      </c>
      <c r="O127" s="101">
        <v>0.04459314557757499</v>
      </c>
      <c r="P127" s="101">
        <v>0.0003970433892434061</v>
      </c>
      <c r="Q127" s="101">
        <v>0.005428042410452005</v>
      </c>
      <c r="R127" s="101">
        <v>6.804981205854564E-05</v>
      </c>
      <c r="S127" s="101">
        <v>0.0005850682606292818</v>
      </c>
      <c r="T127" s="101">
        <v>5.816457909541887E-06</v>
      </c>
      <c r="U127" s="101">
        <v>0.00011872075327068727</v>
      </c>
      <c r="V127" s="101">
        <v>2.5349108158821916E-06</v>
      </c>
      <c r="W127" s="101">
        <v>3.648299644098089E-05</v>
      </c>
      <c r="X127" s="101">
        <v>67.5</v>
      </c>
    </row>
    <row r="128" spans="1:24" s="101" customFormat="1" ht="12.75" hidden="1">
      <c r="A128" s="101">
        <v>2059</v>
      </c>
      <c r="B128" s="101">
        <v>108.12000274658203</v>
      </c>
      <c r="C128" s="101">
        <v>98.31999969482422</v>
      </c>
      <c r="D128" s="101">
        <v>9.87955093383789</v>
      </c>
      <c r="E128" s="101">
        <v>10.283927917480469</v>
      </c>
      <c r="F128" s="101">
        <v>19.783323219961485</v>
      </c>
      <c r="G128" s="101" t="s">
        <v>57</v>
      </c>
      <c r="H128" s="101">
        <v>7.010552864140038</v>
      </c>
      <c r="I128" s="101">
        <v>47.63055561072207</v>
      </c>
      <c r="J128" s="101" t="s">
        <v>60</v>
      </c>
      <c r="K128" s="101">
        <v>-0.551188923013829</v>
      </c>
      <c r="L128" s="101">
        <v>7.550929992357537E-05</v>
      </c>
      <c r="M128" s="101">
        <v>0.1278846138517949</v>
      </c>
      <c r="N128" s="101">
        <v>4.5681781357565616E-05</v>
      </c>
      <c r="O128" s="101">
        <v>-0.02255292217276193</v>
      </c>
      <c r="P128" s="101">
        <v>8.754824422928062E-06</v>
      </c>
      <c r="Q128" s="101">
        <v>0.002515445940965172</v>
      </c>
      <c r="R128" s="101">
        <v>3.6671586482671408E-06</v>
      </c>
      <c r="S128" s="101">
        <v>-0.00032929300292047694</v>
      </c>
      <c r="T128" s="101">
        <v>6.269037173118075E-07</v>
      </c>
      <c r="U128" s="101">
        <v>4.649855738934792E-05</v>
      </c>
      <c r="V128" s="101">
        <v>2.832363724396075E-07</v>
      </c>
      <c r="W128" s="101">
        <v>-2.1523178541957698E-05</v>
      </c>
      <c r="X128" s="101">
        <v>67.5</v>
      </c>
    </row>
    <row r="129" spans="1:24" s="101" customFormat="1" ht="12.75" hidden="1">
      <c r="A129" s="101">
        <v>2057</v>
      </c>
      <c r="B129" s="101">
        <v>129.47999572753906</v>
      </c>
      <c r="C129" s="101">
        <v>131.0800018310547</v>
      </c>
      <c r="D129" s="101">
        <v>9.219659805297852</v>
      </c>
      <c r="E129" s="101">
        <v>9.578466415405273</v>
      </c>
      <c r="F129" s="101">
        <v>18.96106481383734</v>
      </c>
      <c r="G129" s="101" t="s">
        <v>58</v>
      </c>
      <c r="H129" s="101">
        <v>-13.017758423107168</v>
      </c>
      <c r="I129" s="101">
        <v>48.962237304431895</v>
      </c>
      <c r="J129" s="101" t="s">
        <v>61</v>
      </c>
      <c r="K129" s="101">
        <v>-0.9638646576312945</v>
      </c>
      <c r="L129" s="101">
        <v>0.0138433763860884</v>
      </c>
      <c r="M129" s="101">
        <v>-0.2296508003606516</v>
      </c>
      <c r="N129" s="101">
        <v>0.004422646174356746</v>
      </c>
      <c r="O129" s="101">
        <v>-0.038469654716050405</v>
      </c>
      <c r="P129" s="101">
        <v>0.00039694685537388323</v>
      </c>
      <c r="Q129" s="101">
        <v>-0.004810007913480751</v>
      </c>
      <c r="R129" s="101">
        <v>6.795092985862534E-05</v>
      </c>
      <c r="S129" s="101">
        <v>-0.0004836020965870476</v>
      </c>
      <c r="T129" s="101">
        <v>5.782575061570149E-06</v>
      </c>
      <c r="U129" s="101">
        <v>-0.00010923598957243405</v>
      </c>
      <c r="V129" s="101">
        <v>2.5190375149655416E-06</v>
      </c>
      <c r="W129" s="101">
        <v>-2.9457797181113794E-05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2060</v>
      </c>
      <c r="B131" s="101">
        <v>134.7</v>
      </c>
      <c r="C131" s="101">
        <v>127.3</v>
      </c>
      <c r="D131" s="101">
        <v>9.422100001988765</v>
      </c>
      <c r="E131" s="101">
        <v>10.299657793659927</v>
      </c>
      <c r="F131" s="101">
        <v>23.40182079419013</v>
      </c>
      <c r="G131" s="101" t="s">
        <v>59</v>
      </c>
      <c r="H131" s="101">
        <v>-8.056015335414827</v>
      </c>
      <c r="I131" s="101">
        <v>59.14398466458516</v>
      </c>
      <c r="J131" s="101" t="s">
        <v>73</v>
      </c>
      <c r="K131" s="101">
        <v>0.6416333109398042</v>
      </c>
      <c r="M131" s="101" t="s">
        <v>68</v>
      </c>
      <c r="N131" s="101">
        <v>0.3412239945569116</v>
      </c>
      <c r="X131" s="101">
        <v>67.5</v>
      </c>
    </row>
    <row r="132" spans="1:24" s="101" customFormat="1" ht="12.75" hidden="1">
      <c r="A132" s="101">
        <v>2058</v>
      </c>
      <c r="B132" s="101">
        <v>110.54000091552734</v>
      </c>
      <c r="C132" s="101">
        <v>110.33999633789062</v>
      </c>
      <c r="D132" s="101">
        <v>9.754827499389648</v>
      </c>
      <c r="E132" s="101">
        <v>10.512685775756836</v>
      </c>
      <c r="F132" s="101">
        <v>21.65091950669116</v>
      </c>
      <c r="G132" s="101" t="s">
        <v>56</v>
      </c>
      <c r="H132" s="101">
        <v>9.75885839528577</v>
      </c>
      <c r="I132" s="101">
        <v>52.798859310813114</v>
      </c>
      <c r="J132" s="101" t="s">
        <v>62</v>
      </c>
      <c r="K132" s="101">
        <v>0.7654382372590693</v>
      </c>
      <c r="L132" s="101">
        <v>0.14693694488611994</v>
      </c>
      <c r="M132" s="101">
        <v>0.1812075241573686</v>
      </c>
      <c r="N132" s="101">
        <v>0.0182737509909539</v>
      </c>
      <c r="O132" s="101">
        <v>0.030741339637155956</v>
      </c>
      <c r="P132" s="101">
        <v>0.004215210277499108</v>
      </c>
      <c r="Q132" s="101">
        <v>0.003741960526383042</v>
      </c>
      <c r="R132" s="101">
        <v>0.0002812991264914712</v>
      </c>
      <c r="S132" s="101">
        <v>0.00040332994048053716</v>
      </c>
      <c r="T132" s="101">
        <v>6.20485328364321E-05</v>
      </c>
      <c r="U132" s="101">
        <v>8.184123927262381E-05</v>
      </c>
      <c r="V132" s="101">
        <v>1.0432581971815471E-05</v>
      </c>
      <c r="W132" s="101">
        <v>2.5149650922468997E-05</v>
      </c>
      <c r="X132" s="101">
        <v>67.5</v>
      </c>
    </row>
    <row r="133" spans="1:24" s="101" customFormat="1" ht="12.75" hidden="1">
      <c r="A133" s="101">
        <v>2059</v>
      </c>
      <c r="B133" s="101">
        <v>99.0999984741211</v>
      </c>
      <c r="C133" s="101">
        <v>99.30000305175781</v>
      </c>
      <c r="D133" s="101">
        <v>9.948705673217773</v>
      </c>
      <c r="E133" s="101">
        <v>10.44233512878418</v>
      </c>
      <c r="F133" s="101">
        <v>15.998996462341967</v>
      </c>
      <c r="G133" s="101" t="s">
        <v>57</v>
      </c>
      <c r="H133" s="101">
        <v>6.637110076030666</v>
      </c>
      <c r="I133" s="101">
        <v>38.23710855015176</v>
      </c>
      <c r="J133" s="101" t="s">
        <v>60</v>
      </c>
      <c r="K133" s="101">
        <v>-0.5671325187216116</v>
      </c>
      <c r="L133" s="101">
        <v>-0.0007992072108938664</v>
      </c>
      <c r="M133" s="101">
        <v>0.13286910952874476</v>
      </c>
      <c r="N133" s="101">
        <v>-0.00018906693773719307</v>
      </c>
      <c r="O133" s="101">
        <v>-0.022998329647402543</v>
      </c>
      <c r="P133" s="101">
        <v>-9.135001241385855E-05</v>
      </c>
      <c r="Q133" s="101">
        <v>0.0026760208042255927</v>
      </c>
      <c r="R133" s="101">
        <v>-1.5210127901945616E-05</v>
      </c>
      <c r="S133" s="101">
        <v>-0.0003191137349224836</v>
      </c>
      <c r="T133" s="101">
        <v>-6.50186604953063E-06</v>
      </c>
      <c r="U133" s="101">
        <v>5.3806399333045824E-05</v>
      </c>
      <c r="V133" s="101">
        <v>-1.2060817900730062E-06</v>
      </c>
      <c r="W133" s="101">
        <v>-2.0398033188753005E-05</v>
      </c>
      <c r="X133" s="101">
        <v>67.5</v>
      </c>
    </row>
    <row r="134" spans="1:24" s="101" customFormat="1" ht="12.75" hidden="1">
      <c r="A134" s="101">
        <v>2057</v>
      </c>
      <c r="B134" s="101">
        <v>110.77999877929688</v>
      </c>
      <c r="C134" s="101">
        <v>117.68000030517578</v>
      </c>
      <c r="D134" s="101">
        <v>9.352294921875</v>
      </c>
      <c r="E134" s="101">
        <v>9.562162399291992</v>
      </c>
      <c r="F134" s="101">
        <v>15.574695608751862</v>
      </c>
      <c r="G134" s="101" t="s">
        <v>58</v>
      </c>
      <c r="H134" s="101">
        <v>-3.6637323463440197</v>
      </c>
      <c r="I134" s="101">
        <v>39.616266432952855</v>
      </c>
      <c r="J134" s="101" t="s">
        <v>61</v>
      </c>
      <c r="K134" s="101">
        <v>-0.5140587527381983</v>
      </c>
      <c r="L134" s="101">
        <v>-0.1469347713793461</v>
      </c>
      <c r="M134" s="101">
        <v>-0.1232151230339919</v>
      </c>
      <c r="N134" s="101">
        <v>-0.018272772886796445</v>
      </c>
      <c r="O134" s="101">
        <v>-0.020398695941564036</v>
      </c>
      <c r="P134" s="101">
        <v>-0.004214220314455106</v>
      </c>
      <c r="Q134" s="101">
        <v>-0.002615565184880825</v>
      </c>
      <c r="R134" s="101">
        <v>-0.0002808876119982353</v>
      </c>
      <c r="S134" s="101">
        <v>-0.00024666062732397423</v>
      </c>
      <c r="T134" s="101">
        <v>-6.170693773821346E-05</v>
      </c>
      <c r="U134" s="101">
        <v>-6.166733200400086E-05</v>
      </c>
      <c r="V134" s="101">
        <v>-1.0362631582484417E-05</v>
      </c>
      <c r="W134" s="101">
        <v>-1.4711396383504065E-05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2060</v>
      </c>
      <c r="B136" s="101">
        <v>150.08</v>
      </c>
      <c r="C136" s="101">
        <v>131.18</v>
      </c>
      <c r="D136" s="101">
        <v>9.22780929352634</v>
      </c>
      <c r="E136" s="101">
        <v>10.218279077486597</v>
      </c>
      <c r="F136" s="101">
        <v>26.53658044927118</v>
      </c>
      <c r="G136" s="101" t="s">
        <v>59</v>
      </c>
      <c r="H136" s="101">
        <v>-14.057153270249827</v>
      </c>
      <c r="I136" s="101">
        <v>68.52284672975019</v>
      </c>
      <c r="J136" s="101" t="s">
        <v>73</v>
      </c>
      <c r="K136" s="101">
        <v>0.5047747769920939</v>
      </c>
      <c r="M136" s="101" t="s">
        <v>68</v>
      </c>
      <c r="N136" s="101">
        <v>0.32046992626906934</v>
      </c>
      <c r="X136" s="101">
        <v>67.5</v>
      </c>
    </row>
    <row r="137" spans="1:24" s="101" customFormat="1" ht="12.75" hidden="1">
      <c r="A137" s="101">
        <v>2058</v>
      </c>
      <c r="B137" s="101">
        <v>124.27999877929688</v>
      </c>
      <c r="C137" s="101">
        <v>111.08000183105469</v>
      </c>
      <c r="D137" s="101">
        <v>9.376592636108398</v>
      </c>
      <c r="E137" s="101">
        <v>10.054697036743164</v>
      </c>
      <c r="F137" s="101">
        <v>24.742548955007983</v>
      </c>
      <c r="G137" s="101" t="s">
        <v>56</v>
      </c>
      <c r="H137" s="101">
        <v>6.0284329150365465</v>
      </c>
      <c r="I137" s="101">
        <v>62.80843169433342</v>
      </c>
      <c r="J137" s="101" t="s">
        <v>62</v>
      </c>
      <c r="K137" s="101">
        <v>0.5929616770268552</v>
      </c>
      <c r="L137" s="101">
        <v>0.35946403448553177</v>
      </c>
      <c r="M137" s="101">
        <v>0.14037578436581788</v>
      </c>
      <c r="N137" s="101">
        <v>0.05973807355678474</v>
      </c>
      <c r="O137" s="101">
        <v>0.02381442862976919</v>
      </c>
      <c r="P137" s="101">
        <v>0.010311880896025666</v>
      </c>
      <c r="Q137" s="101">
        <v>0.0028987253549942666</v>
      </c>
      <c r="R137" s="101">
        <v>0.0009194989001031514</v>
      </c>
      <c r="S137" s="101">
        <v>0.00031246763785599456</v>
      </c>
      <c r="T137" s="101">
        <v>0.00015174599222967449</v>
      </c>
      <c r="U137" s="101">
        <v>6.340003026534475E-05</v>
      </c>
      <c r="V137" s="101">
        <v>3.412642940681465E-05</v>
      </c>
      <c r="W137" s="101">
        <v>1.948969711600127E-05</v>
      </c>
      <c r="X137" s="101">
        <v>67.5</v>
      </c>
    </row>
    <row r="138" spans="1:24" s="101" customFormat="1" ht="12.75" hidden="1">
      <c r="A138" s="101">
        <v>2059</v>
      </c>
      <c r="B138" s="101">
        <v>118.94000244140625</v>
      </c>
      <c r="C138" s="101">
        <v>110.44000244140625</v>
      </c>
      <c r="D138" s="101">
        <v>9.581597328186035</v>
      </c>
      <c r="E138" s="101">
        <v>10.234542846679688</v>
      </c>
      <c r="F138" s="101">
        <v>19.59346749882505</v>
      </c>
      <c r="G138" s="101" t="s">
        <v>57</v>
      </c>
      <c r="H138" s="101">
        <v>-2.7774929934541603</v>
      </c>
      <c r="I138" s="101">
        <v>48.66250944795209</v>
      </c>
      <c r="J138" s="101" t="s">
        <v>60</v>
      </c>
      <c r="K138" s="101">
        <v>-0.4354086452101506</v>
      </c>
      <c r="L138" s="101">
        <v>-0.001956398695290611</v>
      </c>
      <c r="M138" s="101">
        <v>0.10198713021151047</v>
      </c>
      <c r="N138" s="101">
        <v>0.0006178059378995228</v>
      </c>
      <c r="O138" s="101">
        <v>-0.01766000048840719</v>
      </c>
      <c r="P138" s="101">
        <v>-0.0002237124830392496</v>
      </c>
      <c r="Q138" s="101">
        <v>0.0020530159045873374</v>
      </c>
      <c r="R138" s="101">
        <v>4.964919211762732E-05</v>
      </c>
      <c r="S138" s="101">
        <v>-0.0002453383968674453</v>
      </c>
      <c r="T138" s="101">
        <v>-1.5924291351010658E-05</v>
      </c>
      <c r="U138" s="101">
        <v>4.122363907824975E-05</v>
      </c>
      <c r="V138" s="101">
        <v>3.912480101006008E-06</v>
      </c>
      <c r="W138" s="101">
        <v>-1.569428292142254E-05</v>
      </c>
      <c r="X138" s="101">
        <v>67.5</v>
      </c>
    </row>
    <row r="139" spans="1:24" s="101" customFormat="1" ht="12.75" hidden="1">
      <c r="A139" s="101">
        <v>2057</v>
      </c>
      <c r="B139" s="101">
        <v>126.04000091552734</v>
      </c>
      <c r="C139" s="101">
        <v>121.63999938964844</v>
      </c>
      <c r="D139" s="101">
        <v>8.983685493469238</v>
      </c>
      <c r="E139" s="101">
        <v>9.260812759399414</v>
      </c>
      <c r="F139" s="101">
        <v>20.401988855956233</v>
      </c>
      <c r="G139" s="101" t="s">
        <v>58</v>
      </c>
      <c r="H139" s="101">
        <v>-4.480922469553036</v>
      </c>
      <c r="I139" s="101">
        <v>54.05907844597431</v>
      </c>
      <c r="J139" s="101" t="s">
        <v>61</v>
      </c>
      <c r="K139" s="101">
        <v>-0.40252063561855034</v>
      </c>
      <c r="L139" s="101">
        <v>-0.3594587105534663</v>
      </c>
      <c r="M139" s="101">
        <v>-0.09645717240070334</v>
      </c>
      <c r="N139" s="101">
        <v>0.059734878823840605</v>
      </c>
      <c r="O139" s="101">
        <v>-0.015976588926045147</v>
      </c>
      <c r="P139" s="101">
        <v>-0.010309453930192012</v>
      </c>
      <c r="Q139" s="101">
        <v>-0.002046395460119591</v>
      </c>
      <c r="R139" s="101">
        <v>0.0009181574946668856</v>
      </c>
      <c r="S139" s="101">
        <v>-0.0001935073531673069</v>
      </c>
      <c r="T139" s="101">
        <v>-0.00015090812802078142</v>
      </c>
      <c r="U139" s="101">
        <v>-4.816819924797719E-05</v>
      </c>
      <c r="V139" s="101">
        <v>3.3901411231946316E-05</v>
      </c>
      <c r="W139" s="101">
        <v>-1.1555854674398296E-05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2060</v>
      </c>
      <c r="B141" s="101">
        <v>149.56</v>
      </c>
      <c r="C141" s="101">
        <v>141.26</v>
      </c>
      <c r="D141" s="101">
        <v>9.301584000846079</v>
      </c>
      <c r="E141" s="101">
        <v>10.094848718995856</v>
      </c>
      <c r="F141" s="101">
        <v>26.263652496234407</v>
      </c>
      <c r="G141" s="101" t="s">
        <v>59</v>
      </c>
      <c r="H141" s="101">
        <v>-14.781270310922096</v>
      </c>
      <c r="I141" s="101">
        <v>67.2787296890779</v>
      </c>
      <c r="J141" s="101" t="s">
        <v>73</v>
      </c>
      <c r="K141" s="101">
        <v>0.7760557713064357</v>
      </c>
      <c r="M141" s="101" t="s">
        <v>68</v>
      </c>
      <c r="N141" s="101">
        <v>0.5540997998769916</v>
      </c>
      <c r="X141" s="101">
        <v>67.5</v>
      </c>
    </row>
    <row r="142" spans="1:24" s="101" customFormat="1" ht="12.75" hidden="1">
      <c r="A142" s="101">
        <v>2058</v>
      </c>
      <c r="B142" s="101">
        <v>122.68000030517578</v>
      </c>
      <c r="C142" s="101">
        <v>110.9800033569336</v>
      </c>
      <c r="D142" s="101">
        <v>9.482621192932129</v>
      </c>
      <c r="E142" s="101">
        <v>10.11612606048584</v>
      </c>
      <c r="F142" s="101">
        <v>26.47925546068998</v>
      </c>
      <c r="G142" s="101" t="s">
        <v>56</v>
      </c>
      <c r="H142" s="101">
        <v>11.280978473134297</v>
      </c>
      <c r="I142" s="101">
        <v>66.46097877831008</v>
      </c>
      <c r="J142" s="101" t="s">
        <v>62</v>
      </c>
      <c r="K142" s="101">
        <v>0.6327318063198979</v>
      </c>
      <c r="L142" s="101">
        <v>0.5907423113661778</v>
      </c>
      <c r="M142" s="101">
        <v>0.1497908756636886</v>
      </c>
      <c r="N142" s="101">
        <v>0.05787020367600282</v>
      </c>
      <c r="O142" s="101">
        <v>0.025411830044622424</v>
      </c>
      <c r="P142" s="101">
        <v>0.016946553794015527</v>
      </c>
      <c r="Q142" s="101">
        <v>0.003093151202076243</v>
      </c>
      <c r="R142" s="101">
        <v>0.0008907243970190694</v>
      </c>
      <c r="S142" s="101">
        <v>0.00033343829598784575</v>
      </c>
      <c r="T142" s="101">
        <v>0.000249369405929298</v>
      </c>
      <c r="U142" s="101">
        <v>6.764799082705308E-05</v>
      </c>
      <c r="V142" s="101">
        <v>3.305522673457298E-05</v>
      </c>
      <c r="W142" s="101">
        <v>2.0799686719418894E-05</v>
      </c>
      <c r="X142" s="101">
        <v>67.5</v>
      </c>
    </row>
    <row r="143" spans="1:24" s="101" customFormat="1" ht="12.75" hidden="1">
      <c r="A143" s="101">
        <v>2059</v>
      </c>
      <c r="B143" s="101">
        <v>130.16000366210938</v>
      </c>
      <c r="C143" s="101">
        <v>111.45999908447266</v>
      </c>
      <c r="D143" s="101">
        <v>9.437888145446777</v>
      </c>
      <c r="E143" s="101">
        <v>10.13359260559082</v>
      </c>
      <c r="F143" s="101">
        <v>21.77585980880544</v>
      </c>
      <c r="G143" s="101" t="s">
        <v>57</v>
      </c>
      <c r="H143" s="101">
        <v>-7.727888918253996</v>
      </c>
      <c r="I143" s="101">
        <v>54.93211474385539</v>
      </c>
      <c r="J143" s="101" t="s">
        <v>60</v>
      </c>
      <c r="K143" s="101">
        <v>-0.2735094819065732</v>
      </c>
      <c r="L143" s="101">
        <v>-0.0032146663515902675</v>
      </c>
      <c r="M143" s="101">
        <v>0.06321000048582769</v>
      </c>
      <c r="N143" s="101">
        <v>0.0005986641597497265</v>
      </c>
      <c r="O143" s="101">
        <v>-0.011230964767738383</v>
      </c>
      <c r="P143" s="101">
        <v>-0.0003677036968887943</v>
      </c>
      <c r="Q143" s="101">
        <v>0.0012312241692263423</v>
      </c>
      <c r="R143" s="101">
        <v>4.8106360310460806E-05</v>
      </c>
      <c r="S143" s="101">
        <v>-0.0001672303922904178</v>
      </c>
      <c r="T143" s="101">
        <v>-2.6180692716496608E-05</v>
      </c>
      <c r="U143" s="101">
        <v>2.1940436909782933E-05</v>
      </c>
      <c r="V143" s="101">
        <v>3.791607333475105E-06</v>
      </c>
      <c r="W143" s="101">
        <v>-1.102563742598212E-05</v>
      </c>
      <c r="X143" s="101">
        <v>67.5</v>
      </c>
    </row>
    <row r="144" spans="1:24" s="101" customFormat="1" ht="12.75" hidden="1">
      <c r="A144" s="101">
        <v>2057</v>
      </c>
      <c r="B144" s="101">
        <v>124.19999694824219</v>
      </c>
      <c r="C144" s="101">
        <v>120.4000015258789</v>
      </c>
      <c r="D144" s="101">
        <v>9.074323654174805</v>
      </c>
      <c r="E144" s="101">
        <v>9.234946250915527</v>
      </c>
      <c r="F144" s="101">
        <v>20.251028844082686</v>
      </c>
      <c r="G144" s="101" t="s">
        <v>58</v>
      </c>
      <c r="H144" s="101">
        <v>-3.5809924845803494</v>
      </c>
      <c r="I144" s="101">
        <v>53.119004463661845</v>
      </c>
      <c r="J144" s="101" t="s">
        <v>61</v>
      </c>
      <c r="K144" s="101">
        <v>-0.5705629693872875</v>
      </c>
      <c r="L144" s="101">
        <v>-0.5907335646114094</v>
      </c>
      <c r="M144" s="101">
        <v>-0.13580059746067497</v>
      </c>
      <c r="N144" s="101">
        <v>0.05786710701880543</v>
      </c>
      <c r="O144" s="101">
        <v>-0.022795318304480724</v>
      </c>
      <c r="P144" s="101">
        <v>-0.01694256413547714</v>
      </c>
      <c r="Q144" s="101">
        <v>-0.0028375467227904124</v>
      </c>
      <c r="R144" s="101">
        <v>0.0008894243810142967</v>
      </c>
      <c r="S144" s="101">
        <v>-0.00028847026384996985</v>
      </c>
      <c r="T144" s="101">
        <v>-0.0002479912739239334</v>
      </c>
      <c r="U144" s="101">
        <v>-6.39911547883369E-05</v>
      </c>
      <c r="V144" s="101">
        <v>3.283704810580217E-05</v>
      </c>
      <c r="W144" s="101">
        <v>-1.7636957985342968E-05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2060</v>
      </c>
      <c r="B146" s="101">
        <v>147.64</v>
      </c>
      <c r="C146" s="101">
        <v>139.84</v>
      </c>
      <c r="D146" s="101">
        <v>9.209868384489546</v>
      </c>
      <c r="E146" s="101">
        <v>10.14424446122118</v>
      </c>
      <c r="F146" s="101">
        <v>28.777958615387195</v>
      </c>
      <c r="G146" s="101" t="s">
        <v>59</v>
      </c>
      <c r="H146" s="101">
        <v>-5.692325692315961</v>
      </c>
      <c r="I146" s="101">
        <v>74.44767430768403</v>
      </c>
      <c r="J146" s="101" t="s">
        <v>73</v>
      </c>
      <c r="K146" s="101">
        <v>1.3471245153954776</v>
      </c>
      <c r="M146" s="101" t="s">
        <v>68</v>
      </c>
      <c r="N146" s="101">
        <v>0.7480522287758347</v>
      </c>
      <c r="X146" s="101">
        <v>67.5</v>
      </c>
    </row>
    <row r="147" spans="1:24" s="101" customFormat="1" ht="12.75" hidden="1">
      <c r="A147" s="101">
        <v>2058</v>
      </c>
      <c r="B147" s="101">
        <v>110.41999816894531</v>
      </c>
      <c r="C147" s="101">
        <v>106.0199966430664</v>
      </c>
      <c r="D147" s="101">
        <v>9.431154251098633</v>
      </c>
      <c r="E147" s="101">
        <v>10.186331748962402</v>
      </c>
      <c r="F147" s="101">
        <v>23.666184981247767</v>
      </c>
      <c r="G147" s="101" t="s">
        <v>56</v>
      </c>
      <c r="H147" s="101">
        <v>16.7737713421088</v>
      </c>
      <c r="I147" s="101">
        <v>59.693769511054114</v>
      </c>
      <c r="J147" s="101" t="s">
        <v>62</v>
      </c>
      <c r="K147" s="101">
        <v>1.0769428450944416</v>
      </c>
      <c r="L147" s="101">
        <v>0.34592013170343133</v>
      </c>
      <c r="M147" s="101">
        <v>0.254951685439626</v>
      </c>
      <c r="N147" s="101">
        <v>0.02569153414697509</v>
      </c>
      <c r="O147" s="101">
        <v>0.04325230621376145</v>
      </c>
      <c r="P147" s="101">
        <v>0.009923464616121286</v>
      </c>
      <c r="Q147" s="101">
        <v>0.005264775713920727</v>
      </c>
      <c r="R147" s="101">
        <v>0.00039539388425062136</v>
      </c>
      <c r="S147" s="101">
        <v>0.0005674938329406108</v>
      </c>
      <c r="T147" s="101">
        <v>0.0001460275841100402</v>
      </c>
      <c r="U147" s="101">
        <v>0.00011514663986047596</v>
      </c>
      <c r="V147" s="101">
        <v>1.4673632185147598E-05</v>
      </c>
      <c r="W147" s="101">
        <v>3.539079928601789E-05</v>
      </c>
      <c r="X147" s="101">
        <v>67.5</v>
      </c>
    </row>
    <row r="148" spans="1:24" s="101" customFormat="1" ht="12.75" hidden="1">
      <c r="A148" s="101">
        <v>2059</v>
      </c>
      <c r="B148" s="101">
        <v>121.77999877929688</v>
      </c>
      <c r="C148" s="101">
        <v>111.58000183105469</v>
      </c>
      <c r="D148" s="101">
        <v>9.579334259033203</v>
      </c>
      <c r="E148" s="101">
        <v>9.959981918334961</v>
      </c>
      <c r="F148" s="101">
        <v>19.255557764286113</v>
      </c>
      <c r="G148" s="101" t="s">
        <v>57</v>
      </c>
      <c r="H148" s="101">
        <v>-6.439718217874244</v>
      </c>
      <c r="I148" s="101">
        <v>47.84028056142263</v>
      </c>
      <c r="J148" s="101" t="s">
        <v>60</v>
      </c>
      <c r="K148" s="101">
        <v>0.024557994715810452</v>
      </c>
      <c r="L148" s="101">
        <v>-0.001882032063463471</v>
      </c>
      <c r="M148" s="101">
        <v>-0.008710462777598384</v>
      </c>
      <c r="N148" s="101">
        <v>0.0002660099209512103</v>
      </c>
      <c r="O148" s="101">
        <v>0.0005199473497703106</v>
      </c>
      <c r="P148" s="101">
        <v>-0.000215297138629179</v>
      </c>
      <c r="Q148" s="101">
        <v>-0.0003178973787976545</v>
      </c>
      <c r="R148" s="101">
        <v>2.1377172326912135E-05</v>
      </c>
      <c r="S148" s="101">
        <v>-3.152267741325111E-05</v>
      </c>
      <c r="T148" s="101">
        <v>-1.5333742369439044E-05</v>
      </c>
      <c r="U148" s="101">
        <v>-1.6034007045301363E-05</v>
      </c>
      <c r="V148" s="101">
        <v>1.6850328490246836E-06</v>
      </c>
      <c r="W148" s="101">
        <v>-3.142987831360279E-06</v>
      </c>
      <c r="X148" s="101">
        <v>67.5</v>
      </c>
    </row>
    <row r="149" spans="1:24" s="101" customFormat="1" ht="12.75" hidden="1">
      <c r="A149" s="101">
        <v>2057</v>
      </c>
      <c r="B149" s="101">
        <v>138.66000366210938</v>
      </c>
      <c r="C149" s="101">
        <v>134.55999755859375</v>
      </c>
      <c r="D149" s="101">
        <v>9.198248863220215</v>
      </c>
      <c r="E149" s="101">
        <v>9.419312477111816</v>
      </c>
      <c r="F149" s="101">
        <v>23.150899352200806</v>
      </c>
      <c r="G149" s="101" t="s">
        <v>58</v>
      </c>
      <c r="H149" s="101">
        <v>-11.216300588898946</v>
      </c>
      <c r="I149" s="101">
        <v>59.943703073210436</v>
      </c>
      <c r="J149" s="101" t="s">
        <v>61</v>
      </c>
      <c r="K149" s="101">
        <v>-1.0766628053832121</v>
      </c>
      <c r="L149" s="101">
        <v>-0.3459150119220491</v>
      </c>
      <c r="M149" s="101">
        <v>-0.2548028448559907</v>
      </c>
      <c r="N149" s="101">
        <v>0.025690156977861048</v>
      </c>
      <c r="O149" s="101">
        <v>-0.04324918088891921</v>
      </c>
      <c r="P149" s="101">
        <v>-0.009921128823350157</v>
      </c>
      <c r="Q149" s="101">
        <v>-0.005255169319293441</v>
      </c>
      <c r="R149" s="101">
        <v>0.00039481557746129934</v>
      </c>
      <c r="S149" s="101">
        <v>-0.0005666176587738208</v>
      </c>
      <c r="T149" s="101">
        <v>-0.0001452202866887493</v>
      </c>
      <c r="U149" s="101">
        <v>-0.00011402481874236582</v>
      </c>
      <c r="V149" s="101">
        <v>1.4576561521933327E-05</v>
      </c>
      <c r="W149" s="101">
        <v>-3.525096171163456E-05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2060</v>
      </c>
      <c r="B151" s="101">
        <v>157.52</v>
      </c>
      <c r="C151" s="101">
        <v>139.92</v>
      </c>
      <c r="D151" s="101">
        <v>9.147068088528263</v>
      </c>
      <c r="E151" s="101">
        <v>10.243657383162825</v>
      </c>
      <c r="F151" s="101">
        <v>27.24182613962984</v>
      </c>
      <c r="G151" s="101" t="s">
        <v>59</v>
      </c>
      <c r="H151" s="101">
        <v>-19.03298148179151</v>
      </c>
      <c r="I151" s="101">
        <v>70.9870185182085</v>
      </c>
      <c r="J151" s="101" t="s">
        <v>73</v>
      </c>
      <c r="K151" s="101">
        <v>1.0973031035281697</v>
      </c>
      <c r="M151" s="101" t="s">
        <v>68</v>
      </c>
      <c r="N151" s="101">
        <v>0.8609724414909009</v>
      </c>
      <c r="X151" s="101">
        <v>67.5</v>
      </c>
    </row>
    <row r="152" spans="1:24" s="101" customFormat="1" ht="12.75" hidden="1">
      <c r="A152" s="101">
        <v>2058</v>
      </c>
      <c r="B152" s="101">
        <v>122.04000091552734</v>
      </c>
      <c r="C152" s="101">
        <v>105.44000244140625</v>
      </c>
      <c r="D152" s="101">
        <v>9.165502548217773</v>
      </c>
      <c r="E152" s="101">
        <v>10.163131713867188</v>
      </c>
      <c r="F152" s="101">
        <v>25.795251908435272</v>
      </c>
      <c r="G152" s="101" t="s">
        <v>56</v>
      </c>
      <c r="H152" s="101">
        <v>12.442472115788334</v>
      </c>
      <c r="I152" s="101">
        <v>66.98247303131568</v>
      </c>
      <c r="J152" s="101" t="s">
        <v>62</v>
      </c>
      <c r="K152" s="101">
        <v>0.6323611549667905</v>
      </c>
      <c r="L152" s="101">
        <v>0.8160562367525764</v>
      </c>
      <c r="M152" s="101">
        <v>0.1497030976392067</v>
      </c>
      <c r="N152" s="101">
        <v>0.08865087230748242</v>
      </c>
      <c r="O152" s="101">
        <v>0.02539704044372143</v>
      </c>
      <c r="P152" s="101">
        <v>0.023410084124621526</v>
      </c>
      <c r="Q152" s="101">
        <v>0.003091311069106273</v>
      </c>
      <c r="R152" s="101">
        <v>0.0013645061726637966</v>
      </c>
      <c r="S152" s="101">
        <v>0.0003332555784722812</v>
      </c>
      <c r="T152" s="101">
        <v>0.00034447330112661955</v>
      </c>
      <c r="U152" s="101">
        <v>6.760340251517452E-05</v>
      </c>
      <c r="V152" s="101">
        <v>5.0635229060452876E-05</v>
      </c>
      <c r="W152" s="101">
        <v>2.0791416072218723E-05</v>
      </c>
      <c r="X152" s="101">
        <v>67.5</v>
      </c>
    </row>
    <row r="153" spans="1:24" s="101" customFormat="1" ht="12.75" hidden="1">
      <c r="A153" s="101">
        <v>2059</v>
      </c>
      <c r="B153" s="101">
        <v>135.5800018310547</v>
      </c>
      <c r="C153" s="101">
        <v>118.27999877929688</v>
      </c>
      <c r="D153" s="101">
        <v>9.473793983459473</v>
      </c>
      <c r="E153" s="101">
        <v>10.08157730102539</v>
      </c>
      <c r="F153" s="101">
        <v>21.842703465992745</v>
      </c>
      <c r="G153" s="101" t="s">
        <v>57</v>
      </c>
      <c r="H153" s="101">
        <v>-13.175602669342027</v>
      </c>
      <c r="I153" s="101">
        <v>54.90439916171266</v>
      </c>
      <c r="J153" s="101" t="s">
        <v>60</v>
      </c>
      <c r="K153" s="101">
        <v>-0.22758390079071453</v>
      </c>
      <c r="L153" s="101">
        <v>-0.004440900066111687</v>
      </c>
      <c r="M153" s="101">
        <v>0.05228604732819896</v>
      </c>
      <c r="N153" s="101">
        <v>0.000917085007327012</v>
      </c>
      <c r="O153" s="101">
        <v>-0.009394975679973305</v>
      </c>
      <c r="P153" s="101">
        <v>-0.0005079864978157926</v>
      </c>
      <c r="Q153" s="101">
        <v>0.00100329086837737</v>
      </c>
      <c r="R153" s="101">
        <v>7.369809546306699E-05</v>
      </c>
      <c r="S153" s="101">
        <v>-0.00014391788795016</v>
      </c>
      <c r="T153" s="101">
        <v>-3.6169424388422684E-05</v>
      </c>
      <c r="U153" s="101">
        <v>1.6829429869361587E-05</v>
      </c>
      <c r="V153" s="101">
        <v>5.810888883553972E-06</v>
      </c>
      <c r="W153" s="101">
        <v>-9.600639935044787E-06</v>
      </c>
      <c r="X153" s="101">
        <v>67.5</v>
      </c>
    </row>
    <row r="154" spans="1:24" s="101" customFormat="1" ht="12.75" hidden="1">
      <c r="A154" s="101">
        <v>2057</v>
      </c>
      <c r="B154" s="101">
        <v>129.10000610351562</v>
      </c>
      <c r="C154" s="101">
        <v>117.19999694824219</v>
      </c>
      <c r="D154" s="101">
        <v>9.230146408081055</v>
      </c>
      <c r="E154" s="101">
        <v>9.431057929992676</v>
      </c>
      <c r="F154" s="101">
        <v>22.750604194958267</v>
      </c>
      <c r="G154" s="101" t="s">
        <v>58</v>
      </c>
      <c r="H154" s="101">
        <v>-2.9199066422056035</v>
      </c>
      <c r="I154" s="101">
        <v>58.680099461310014</v>
      </c>
      <c r="J154" s="101" t="s">
        <v>61</v>
      </c>
      <c r="K154" s="101">
        <v>-0.58998830362289</v>
      </c>
      <c r="L154" s="101">
        <v>-0.8160441531861986</v>
      </c>
      <c r="M154" s="101">
        <v>-0.14027539590950078</v>
      </c>
      <c r="N154" s="101">
        <v>0.0886461286011233</v>
      </c>
      <c r="O154" s="101">
        <v>-0.023595425303917117</v>
      </c>
      <c r="P154" s="101">
        <v>-0.023404571955921213</v>
      </c>
      <c r="Q154" s="101">
        <v>-0.002923971880748779</v>
      </c>
      <c r="R154" s="101">
        <v>0.001362514471836068</v>
      </c>
      <c r="S154" s="101">
        <v>-0.0003005776473905869</v>
      </c>
      <c r="T154" s="101">
        <v>-0.000342569157876889</v>
      </c>
      <c r="U154" s="101">
        <v>-6.547511223282434E-05</v>
      </c>
      <c r="V154" s="101">
        <v>5.030069574456719E-05</v>
      </c>
      <c r="W154" s="101">
        <v>-1.8442090313349468E-05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15.574695608751862</v>
      </c>
      <c r="G155" s="102"/>
      <c r="H155" s="102"/>
      <c r="I155" s="115"/>
      <c r="J155" s="115" t="s">
        <v>158</v>
      </c>
      <c r="K155" s="102">
        <f>AVERAGE(K153,K148,K143,K138,K133,K128)</f>
        <v>-0.33837757915451144</v>
      </c>
      <c r="L155" s="102">
        <f>AVERAGE(L153,L148,L143,L138,L133,L128)</f>
        <v>-0.0020362825145710545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28.777958615387195</v>
      </c>
      <c r="G156" s="102"/>
      <c r="H156" s="102"/>
      <c r="I156" s="115"/>
      <c r="J156" s="115" t="s">
        <v>159</v>
      </c>
      <c r="K156" s="102">
        <f>AVERAGE(K154,K149,K144,K139,K134,K129)</f>
        <v>-0.6862763540635721</v>
      </c>
      <c r="L156" s="102">
        <f>AVERAGE(L154,L149,L144,L139,L134,L129)</f>
        <v>-0.37420713921106347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0.21148598697156964</v>
      </c>
      <c r="L157" s="102">
        <f>ABS(L155/$H$33)</f>
        <v>0.005656340318252929</v>
      </c>
      <c r="M157" s="115" t="s">
        <v>111</v>
      </c>
      <c r="N157" s="102">
        <f>K157+L157+L158+K158</f>
        <v>0.8409515359237668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0.3899297466270296</v>
      </c>
      <c r="L158" s="102">
        <f>ABS(L156/$H$34)</f>
        <v>0.23387946200691465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2060</v>
      </c>
      <c r="B161" s="101">
        <v>147.18</v>
      </c>
      <c r="C161" s="101">
        <v>141.08</v>
      </c>
      <c r="D161" s="101">
        <v>9.36602690526007</v>
      </c>
      <c r="E161" s="101">
        <v>10.020440525832703</v>
      </c>
      <c r="F161" s="101">
        <v>22.75640634460461</v>
      </c>
      <c r="G161" s="101" t="s">
        <v>59</v>
      </c>
      <c r="H161" s="101">
        <v>-21.792543258993334</v>
      </c>
      <c r="I161" s="101">
        <v>57.887456741006666</v>
      </c>
      <c r="J161" s="101" t="s">
        <v>73</v>
      </c>
      <c r="K161" s="101">
        <v>1.458557071543841</v>
      </c>
      <c r="M161" s="101" t="s">
        <v>68</v>
      </c>
      <c r="N161" s="101">
        <v>1.0995410818296085</v>
      </c>
      <c r="X161" s="101">
        <v>67.5</v>
      </c>
    </row>
    <row r="162" spans="1:24" s="101" customFormat="1" ht="12.75" hidden="1">
      <c r="A162" s="101">
        <v>2058</v>
      </c>
      <c r="B162" s="101">
        <v>120.68000030517578</v>
      </c>
      <c r="C162" s="101">
        <v>120.87999725341797</v>
      </c>
      <c r="D162" s="101">
        <v>9.42969036102295</v>
      </c>
      <c r="E162" s="101">
        <v>10.15368938446045</v>
      </c>
      <c r="F162" s="101">
        <v>25.864889969459014</v>
      </c>
      <c r="G162" s="101" t="s">
        <v>56</v>
      </c>
      <c r="H162" s="101">
        <v>12.09788433996566</v>
      </c>
      <c r="I162" s="101">
        <v>65.27788464514144</v>
      </c>
      <c r="J162" s="101" t="s">
        <v>62</v>
      </c>
      <c r="K162" s="101">
        <v>0.7821460858500281</v>
      </c>
      <c r="L162" s="101">
        <v>0.9004697923440322</v>
      </c>
      <c r="M162" s="101">
        <v>0.1851623413835858</v>
      </c>
      <c r="N162" s="101">
        <v>0.0021669784301467047</v>
      </c>
      <c r="O162" s="101">
        <v>0.0314121113941514</v>
      </c>
      <c r="P162" s="101">
        <v>0.025831626669329342</v>
      </c>
      <c r="Q162" s="101">
        <v>0.0038235778528159102</v>
      </c>
      <c r="R162" s="101">
        <v>3.332324868137927E-05</v>
      </c>
      <c r="S162" s="101">
        <v>0.0004121390079228548</v>
      </c>
      <c r="T162" s="101">
        <v>0.0003801235448186928</v>
      </c>
      <c r="U162" s="101">
        <v>8.36403035630158E-05</v>
      </c>
      <c r="V162" s="101">
        <v>1.2373746563508095E-06</v>
      </c>
      <c r="W162" s="101">
        <v>2.5703862139840016E-05</v>
      </c>
      <c r="X162" s="101">
        <v>67.5</v>
      </c>
    </row>
    <row r="163" spans="1:24" s="101" customFormat="1" ht="12.75" hidden="1">
      <c r="A163" s="101">
        <v>2057</v>
      </c>
      <c r="B163" s="101">
        <v>129.47999572753906</v>
      </c>
      <c r="C163" s="101">
        <v>131.0800018310547</v>
      </c>
      <c r="D163" s="101">
        <v>9.219659805297852</v>
      </c>
      <c r="E163" s="101">
        <v>9.578466415405273</v>
      </c>
      <c r="F163" s="101">
        <v>23.418038811682255</v>
      </c>
      <c r="G163" s="101" t="s">
        <v>57</v>
      </c>
      <c r="H163" s="101">
        <v>-1.5087308086394842</v>
      </c>
      <c r="I163" s="101">
        <v>60.47126491889957</v>
      </c>
      <c r="J163" s="101" t="s">
        <v>60</v>
      </c>
      <c r="K163" s="101">
        <v>-0.7803685644867854</v>
      </c>
      <c r="L163" s="101">
        <v>-0.004899557267416812</v>
      </c>
      <c r="M163" s="101">
        <v>0.18458773861445046</v>
      </c>
      <c r="N163" s="101">
        <v>2.241686786389576E-05</v>
      </c>
      <c r="O163" s="101">
        <v>-0.03136172175356429</v>
      </c>
      <c r="P163" s="101">
        <v>-0.0005604489394852968</v>
      </c>
      <c r="Q163" s="101">
        <v>0.0038025003268245487</v>
      </c>
      <c r="R163" s="101">
        <v>1.7647106982237762E-06</v>
      </c>
      <c r="S163" s="101">
        <v>-0.00041211485098523686</v>
      </c>
      <c r="T163" s="101">
        <v>-3.990331022351832E-05</v>
      </c>
      <c r="U163" s="101">
        <v>8.22249744065442E-05</v>
      </c>
      <c r="V163" s="101">
        <v>1.3071715091958252E-07</v>
      </c>
      <c r="W163" s="101">
        <v>-2.5679081851825196E-05</v>
      </c>
      <c r="X163" s="101">
        <v>67.5</v>
      </c>
    </row>
    <row r="164" spans="1:24" s="101" customFormat="1" ht="12.75" hidden="1">
      <c r="A164" s="101">
        <v>2059</v>
      </c>
      <c r="B164" s="101">
        <v>108.12000274658203</v>
      </c>
      <c r="C164" s="101">
        <v>98.31999969482422</v>
      </c>
      <c r="D164" s="101">
        <v>9.87955093383789</v>
      </c>
      <c r="E164" s="101">
        <v>10.283927917480469</v>
      </c>
      <c r="F164" s="101">
        <v>21.294425849073882</v>
      </c>
      <c r="G164" s="101" t="s">
        <v>58</v>
      </c>
      <c r="H164" s="101">
        <v>10.648700864311394</v>
      </c>
      <c r="I164" s="101">
        <v>51.268703610893425</v>
      </c>
      <c r="J164" s="101" t="s">
        <v>61</v>
      </c>
      <c r="K164" s="101">
        <v>-0.052701073721066465</v>
      </c>
      <c r="L164" s="101">
        <v>-0.9004564627247049</v>
      </c>
      <c r="M164" s="101">
        <v>-0.014575987783162188</v>
      </c>
      <c r="N164" s="101">
        <v>0.0021668624785057887</v>
      </c>
      <c r="O164" s="101">
        <v>-0.0017785249198672437</v>
      </c>
      <c r="P164" s="101">
        <v>-0.02582554613884935</v>
      </c>
      <c r="Q164" s="101">
        <v>-0.00040092251251772645</v>
      </c>
      <c r="R164" s="101">
        <v>3.327648867943581E-05</v>
      </c>
      <c r="S164" s="101">
        <v>4.462224675094236E-06</v>
      </c>
      <c r="T164" s="101">
        <v>-0.00037802332620981796</v>
      </c>
      <c r="U164" s="101">
        <v>-1.532168280433266E-05</v>
      </c>
      <c r="V164" s="101">
        <v>1.2304507575009862E-06</v>
      </c>
      <c r="W164" s="101">
        <v>1.1283989326309976E-06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2060</v>
      </c>
      <c r="B166" s="101">
        <v>134.7</v>
      </c>
      <c r="C166" s="101">
        <v>127.3</v>
      </c>
      <c r="D166" s="101">
        <v>9.422100001988765</v>
      </c>
      <c r="E166" s="101">
        <v>10.299657793659927</v>
      </c>
      <c r="F166" s="101">
        <v>20.606395154773093</v>
      </c>
      <c r="G166" s="101" t="s">
        <v>59</v>
      </c>
      <c r="H166" s="101">
        <v>-15.120961802730562</v>
      </c>
      <c r="I166" s="101">
        <v>52.079038197269426</v>
      </c>
      <c r="J166" s="101" t="s">
        <v>73</v>
      </c>
      <c r="K166" s="101">
        <v>0.8466243274475095</v>
      </c>
      <c r="M166" s="101" t="s">
        <v>68</v>
      </c>
      <c r="N166" s="101">
        <v>0.5952835950689678</v>
      </c>
      <c r="X166" s="101">
        <v>67.5</v>
      </c>
    </row>
    <row r="167" spans="1:24" s="101" customFormat="1" ht="12.75" hidden="1">
      <c r="A167" s="101">
        <v>2058</v>
      </c>
      <c r="B167" s="101">
        <v>110.54000091552734</v>
      </c>
      <c r="C167" s="101">
        <v>110.33999633789062</v>
      </c>
      <c r="D167" s="101">
        <v>9.754827499389648</v>
      </c>
      <c r="E167" s="101">
        <v>10.512685775756836</v>
      </c>
      <c r="F167" s="101">
        <v>21.65091950669116</v>
      </c>
      <c r="G167" s="101" t="s">
        <v>56</v>
      </c>
      <c r="H167" s="101">
        <v>9.75885839528577</v>
      </c>
      <c r="I167" s="101">
        <v>52.798859310813114</v>
      </c>
      <c r="J167" s="101" t="s">
        <v>62</v>
      </c>
      <c r="K167" s="101">
        <v>0.6717298308996696</v>
      </c>
      <c r="L167" s="101">
        <v>0.6071473775978293</v>
      </c>
      <c r="M167" s="101">
        <v>0.15902290813139155</v>
      </c>
      <c r="N167" s="101">
        <v>0.02109266697128614</v>
      </c>
      <c r="O167" s="101">
        <v>0.026977676934268027</v>
      </c>
      <c r="P167" s="101">
        <v>0.01741714800974674</v>
      </c>
      <c r="Q167" s="101">
        <v>0.0032838096527658834</v>
      </c>
      <c r="R167" s="101">
        <v>0.0003246907157109661</v>
      </c>
      <c r="S167" s="101">
        <v>0.0003539493178672021</v>
      </c>
      <c r="T167" s="101">
        <v>0.0002563072529581729</v>
      </c>
      <c r="U167" s="101">
        <v>7.182771881159136E-05</v>
      </c>
      <c r="V167" s="101">
        <v>1.2047502311375644E-05</v>
      </c>
      <c r="W167" s="101">
        <v>2.2072884237334298E-05</v>
      </c>
      <c r="X167" s="101">
        <v>67.5</v>
      </c>
    </row>
    <row r="168" spans="1:24" s="101" customFormat="1" ht="12.75" hidden="1">
      <c r="A168" s="101">
        <v>2057</v>
      </c>
      <c r="B168" s="101">
        <v>110.77999877929688</v>
      </c>
      <c r="C168" s="101">
        <v>117.68000030517578</v>
      </c>
      <c r="D168" s="101">
        <v>9.352294921875</v>
      </c>
      <c r="E168" s="101">
        <v>9.562162399291992</v>
      </c>
      <c r="F168" s="101">
        <v>17.917579424196184</v>
      </c>
      <c r="G168" s="101" t="s">
        <v>57</v>
      </c>
      <c r="H168" s="101">
        <v>2.295697730860155</v>
      </c>
      <c r="I168" s="101">
        <v>45.57569651015702</v>
      </c>
      <c r="J168" s="101" t="s">
        <v>60</v>
      </c>
      <c r="K168" s="101">
        <v>-0.6700696745913661</v>
      </c>
      <c r="L168" s="101">
        <v>-0.0033033396706986934</v>
      </c>
      <c r="M168" s="101">
        <v>0.158492593959695</v>
      </c>
      <c r="N168" s="101">
        <v>-0.0002181828620827262</v>
      </c>
      <c r="O168" s="101">
        <v>-0.026929879269079745</v>
      </c>
      <c r="P168" s="101">
        <v>-0.00037785464896146687</v>
      </c>
      <c r="Q168" s="101">
        <v>0.0032646970098191607</v>
      </c>
      <c r="R168" s="101">
        <v>-1.7566784534759898E-05</v>
      </c>
      <c r="S168" s="101">
        <v>-0.0003539381148596196</v>
      </c>
      <c r="T168" s="101">
        <v>-2.6902667896880195E-05</v>
      </c>
      <c r="U168" s="101">
        <v>7.057295771142087E-05</v>
      </c>
      <c r="V168" s="101">
        <v>-1.393120801222683E-06</v>
      </c>
      <c r="W168" s="101">
        <v>-2.2054223218650892E-05</v>
      </c>
      <c r="X168" s="101">
        <v>67.5</v>
      </c>
    </row>
    <row r="169" spans="1:24" s="101" customFormat="1" ht="12.75" hidden="1">
      <c r="A169" s="101">
        <v>2059</v>
      </c>
      <c r="B169" s="101">
        <v>99.0999984741211</v>
      </c>
      <c r="C169" s="101">
        <v>99.30000305175781</v>
      </c>
      <c r="D169" s="101">
        <v>9.948705673217773</v>
      </c>
      <c r="E169" s="101">
        <v>10.44233512878418</v>
      </c>
      <c r="F169" s="101">
        <v>16.76336918451091</v>
      </c>
      <c r="G169" s="101" t="s">
        <v>58</v>
      </c>
      <c r="H169" s="101">
        <v>8.463937328548887</v>
      </c>
      <c r="I169" s="101">
        <v>40.06393580266998</v>
      </c>
      <c r="J169" s="101" t="s">
        <v>61</v>
      </c>
      <c r="K169" s="101">
        <v>-0.04719742486110325</v>
      </c>
      <c r="L169" s="101">
        <v>-0.607138391201661</v>
      </c>
      <c r="M169" s="101">
        <v>-0.012976246394556667</v>
      </c>
      <c r="N169" s="101">
        <v>-0.021091538497707524</v>
      </c>
      <c r="O169" s="101">
        <v>-0.0016051963501472924</v>
      </c>
      <c r="P169" s="101">
        <v>-0.017413048861634858</v>
      </c>
      <c r="Q169" s="101">
        <v>-0.00035377856022690795</v>
      </c>
      <c r="R169" s="101">
        <v>-0.00032421515842108423</v>
      </c>
      <c r="S169" s="101">
        <v>2.8161087117532757E-06</v>
      </c>
      <c r="T169" s="101">
        <v>-0.0002548914560729626</v>
      </c>
      <c r="U169" s="101">
        <v>-1.3367080067802292E-05</v>
      </c>
      <c r="V169" s="101">
        <v>-1.196668401754647E-05</v>
      </c>
      <c r="W169" s="101">
        <v>9.07445192108538E-07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2060</v>
      </c>
      <c r="B171" s="101">
        <v>150.08</v>
      </c>
      <c r="C171" s="101">
        <v>131.18</v>
      </c>
      <c r="D171" s="101">
        <v>9.22780929352634</v>
      </c>
      <c r="E171" s="101">
        <v>10.218279077486597</v>
      </c>
      <c r="F171" s="101">
        <v>25.582224986381586</v>
      </c>
      <c r="G171" s="101" t="s">
        <v>59</v>
      </c>
      <c r="H171" s="101">
        <v>-16.52149313628105</v>
      </c>
      <c r="I171" s="101">
        <v>66.05850686371896</v>
      </c>
      <c r="J171" s="101" t="s">
        <v>73</v>
      </c>
      <c r="K171" s="101">
        <v>0.5660006945113019</v>
      </c>
      <c r="M171" s="101" t="s">
        <v>68</v>
      </c>
      <c r="N171" s="101">
        <v>0.42075829108464174</v>
      </c>
      <c r="X171" s="101">
        <v>67.5</v>
      </c>
    </row>
    <row r="172" spans="1:24" s="101" customFormat="1" ht="12.75" hidden="1">
      <c r="A172" s="101">
        <v>2058</v>
      </c>
      <c r="B172" s="101">
        <v>124.27999877929688</v>
      </c>
      <c r="C172" s="101">
        <v>111.08000183105469</v>
      </c>
      <c r="D172" s="101">
        <v>9.376592636108398</v>
      </c>
      <c r="E172" s="101">
        <v>10.054697036743164</v>
      </c>
      <c r="F172" s="101">
        <v>24.742548955007983</v>
      </c>
      <c r="G172" s="101" t="s">
        <v>56</v>
      </c>
      <c r="H172" s="101">
        <v>6.0284329150365465</v>
      </c>
      <c r="I172" s="101">
        <v>62.80843169433342</v>
      </c>
      <c r="J172" s="101" t="s">
        <v>62</v>
      </c>
      <c r="K172" s="101">
        <v>0.5065622361337804</v>
      </c>
      <c r="L172" s="101">
        <v>0.5395205662195134</v>
      </c>
      <c r="M172" s="101">
        <v>0.11992170325340845</v>
      </c>
      <c r="N172" s="101">
        <v>0.05719502090282207</v>
      </c>
      <c r="O172" s="101">
        <v>0.020344357132149275</v>
      </c>
      <c r="P172" s="101">
        <v>0.01547711688495931</v>
      </c>
      <c r="Q172" s="101">
        <v>0.0024763458347702694</v>
      </c>
      <c r="R172" s="101">
        <v>0.0008803541808103602</v>
      </c>
      <c r="S172" s="101">
        <v>0.0002669428994906532</v>
      </c>
      <c r="T172" s="101">
        <v>0.0002277489842834866</v>
      </c>
      <c r="U172" s="101">
        <v>5.416788753236648E-05</v>
      </c>
      <c r="V172" s="101">
        <v>3.267172295880851E-05</v>
      </c>
      <c r="W172" s="101">
        <v>1.665135968133413E-05</v>
      </c>
      <c r="X172" s="101">
        <v>67.5</v>
      </c>
    </row>
    <row r="173" spans="1:24" s="101" customFormat="1" ht="12.75" hidden="1">
      <c r="A173" s="101">
        <v>2057</v>
      </c>
      <c r="B173" s="101">
        <v>126.04000091552734</v>
      </c>
      <c r="C173" s="101">
        <v>121.63999938964844</v>
      </c>
      <c r="D173" s="101">
        <v>8.983685493469238</v>
      </c>
      <c r="E173" s="101">
        <v>9.260812759399414</v>
      </c>
      <c r="F173" s="101">
        <v>20.360218655800114</v>
      </c>
      <c r="G173" s="101" t="s">
        <v>57</v>
      </c>
      <c r="H173" s="101">
        <v>-4.591600822672731</v>
      </c>
      <c r="I173" s="101">
        <v>53.94840009285461</v>
      </c>
      <c r="J173" s="101" t="s">
        <v>60</v>
      </c>
      <c r="K173" s="101">
        <v>-0.4596800956754857</v>
      </c>
      <c r="L173" s="101">
        <v>-0.002936120476670234</v>
      </c>
      <c r="M173" s="101">
        <v>0.10824304315347845</v>
      </c>
      <c r="N173" s="101">
        <v>0.0005915261029624817</v>
      </c>
      <c r="O173" s="101">
        <v>-0.018552517864792183</v>
      </c>
      <c r="P173" s="101">
        <v>-0.0003358091444148963</v>
      </c>
      <c r="Q173" s="101">
        <v>0.002206451714376834</v>
      </c>
      <c r="R173" s="101">
        <v>4.7530508618741485E-05</v>
      </c>
      <c r="S173" s="101">
        <v>-0.00025026734796770444</v>
      </c>
      <c r="T173" s="101">
        <v>-2.390646340441253E-05</v>
      </c>
      <c r="U173" s="101">
        <v>4.617185282712218E-05</v>
      </c>
      <c r="V173" s="101">
        <v>3.7450345433111383E-06</v>
      </c>
      <c r="W173" s="101">
        <v>-1.579403916259372E-05</v>
      </c>
      <c r="X173" s="101">
        <v>67.5</v>
      </c>
    </row>
    <row r="174" spans="1:24" s="101" customFormat="1" ht="12.75" hidden="1">
      <c r="A174" s="101">
        <v>2059</v>
      </c>
      <c r="B174" s="101">
        <v>118.94000244140625</v>
      </c>
      <c r="C174" s="101">
        <v>110.44000244140625</v>
      </c>
      <c r="D174" s="101">
        <v>9.581597328186035</v>
      </c>
      <c r="E174" s="101">
        <v>10.234542846679688</v>
      </c>
      <c r="F174" s="101">
        <v>20.892290728542847</v>
      </c>
      <c r="G174" s="101" t="s">
        <v>58</v>
      </c>
      <c r="H174" s="101">
        <v>0.4482758854414044</v>
      </c>
      <c r="I174" s="101">
        <v>51.88827832684766</v>
      </c>
      <c r="J174" s="101" t="s">
        <v>61</v>
      </c>
      <c r="K174" s="101">
        <v>-0.21283681240948948</v>
      </c>
      <c r="L174" s="101">
        <v>-0.5395125768416995</v>
      </c>
      <c r="M174" s="101">
        <v>-0.05162033049170411</v>
      </c>
      <c r="N174" s="101">
        <v>0.05719196196095888</v>
      </c>
      <c r="O174" s="101">
        <v>-0.008348469799729762</v>
      </c>
      <c r="P174" s="101">
        <v>-0.015473473407390465</v>
      </c>
      <c r="Q174" s="101">
        <v>-0.0011242150708416926</v>
      </c>
      <c r="R174" s="101">
        <v>0.0008790701532987707</v>
      </c>
      <c r="S174" s="101">
        <v>-9.286961898106892E-05</v>
      </c>
      <c r="T174" s="101">
        <v>-0.00022649079639061123</v>
      </c>
      <c r="U174" s="101">
        <v>-2.8325254566017128E-05</v>
      </c>
      <c r="V174" s="101">
        <v>3.2456373755651464E-05</v>
      </c>
      <c r="W174" s="101">
        <v>-5.27409766382987E-06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2060</v>
      </c>
      <c r="B176" s="101">
        <v>149.56</v>
      </c>
      <c r="C176" s="101">
        <v>141.26</v>
      </c>
      <c r="D176" s="101">
        <v>9.301584000846079</v>
      </c>
      <c r="E176" s="101">
        <v>10.094848718995856</v>
      </c>
      <c r="F176" s="101">
        <v>25.669903800152728</v>
      </c>
      <c r="G176" s="101" t="s">
        <v>59</v>
      </c>
      <c r="H176" s="101">
        <v>-16.302256702005707</v>
      </c>
      <c r="I176" s="101">
        <v>65.7577432979943</v>
      </c>
      <c r="J176" s="101" t="s">
        <v>73</v>
      </c>
      <c r="K176" s="101">
        <v>0.9431404203650136</v>
      </c>
      <c r="M176" s="101" t="s">
        <v>68</v>
      </c>
      <c r="N176" s="101">
        <v>0.6013313474928935</v>
      </c>
      <c r="X176" s="101">
        <v>67.5</v>
      </c>
    </row>
    <row r="177" spans="1:24" s="101" customFormat="1" ht="12.75" hidden="1">
      <c r="A177" s="101">
        <v>2058</v>
      </c>
      <c r="B177" s="101">
        <v>122.68000030517578</v>
      </c>
      <c r="C177" s="101">
        <v>110.9800033569336</v>
      </c>
      <c r="D177" s="101">
        <v>9.482621192932129</v>
      </c>
      <c r="E177" s="101">
        <v>10.11612606048584</v>
      </c>
      <c r="F177" s="101">
        <v>26.47925546068998</v>
      </c>
      <c r="G177" s="101" t="s">
        <v>56</v>
      </c>
      <c r="H177" s="101">
        <v>11.280978473134297</v>
      </c>
      <c r="I177" s="101">
        <v>66.46097877831008</v>
      </c>
      <c r="J177" s="101" t="s">
        <v>62</v>
      </c>
      <c r="K177" s="101">
        <v>0.8029847951083882</v>
      </c>
      <c r="L177" s="101">
        <v>0.5077271309527219</v>
      </c>
      <c r="M177" s="101">
        <v>0.1900960468930049</v>
      </c>
      <c r="N177" s="101">
        <v>0.056248847442825156</v>
      </c>
      <c r="O177" s="101">
        <v>0.03224941030052088</v>
      </c>
      <c r="P177" s="101">
        <v>0.014565111220887482</v>
      </c>
      <c r="Q177" s="101">
        <v>0.003925457803141038</v>
      </c>
      <c r="R177" s="101">
        <v>0.0008657730947434446</v>
      </c>
      <c r="S177" s="101">
        <v>0.00042314334249920165</v>
      </c>
      <c r="T177" s="101">
        <v>0.00021433451517788782</v>
      </c>
      <c r="U177" s="101">
        <v>8.58546220282422E-05</v>
      </c>
      <c r="V177" s="101">
        <v>3.2132568971050704E-05</v>
      </c>
      <c r="W177" s="101">
        <v>2.639246835021459E-05</v>
      </c>
      <c r="X177" s="101">
        <v>67.5</v>
      </c>
    </row>
    <row r="178" spans="1:24" s="101" customFormat="1" ht="12.75" hidden="1">
      <c r="A178" s="101">
        <v>2057</v>
      </c>
      <c r="B178" s="101">
        <v>124.19999694824219</v>
      </c>
      <c r="C178" s="101">
        <v>120.4000015258789</v>
      </c>
      <c r="D178" s="101">
        <v>9.074323654174805</v>
      </c>
      <c r="E178" s="101">
        <v>9.234946250915527</v>
      </c>
      <c r="F178" s="101">
        <v>20.138232366004537</v>
      </c>
      <c r="G178" s="101" t="s">
        <v>57</v>
      </c>
      <c r="H178" s="101">
        <v>-3.8768607423686063</v>
      </c>
      <c r="I178" s="101">
        <v>52.82313620587358</v>
      </c>
      <c r="J178" s="101" t="s">
        <v>60</v>
      </c>
      <c r="K178" s="101">
        <v>-0.48041348383523286</v>
      </c>
      <c r="L178" s="101">
        <v>-0.0027629792420108897</v>
      </c>
      <c r="M178" s="101">
        <v>0.11199253535425463</v>
      </c>
      <c r="N178" s="101">
        <v>0.0005817973683092339</v>
      </c>
      <c r="O178" s="101">
        <v>-0.019571680150359826</v>
      </c>
      <c r="P178" s="101">
        <v>-0.00031598838883514264</v>
      </c>
      <c r="Q178" s="101">
        <v>0.002228585891432153</v>
      </c>
      <c r="R178" s="101">
        <v>4.675009148842241E-05</v>
      </c>
      <c r="S178" s="101">
        <v>-0.00027891830741050934</v>
      </c>
      <c r="T178" s="101">
        <v>-2.2495975812965673E-05</v>
      </c>
      <c r="U178" s="101">
        <v>4.2999035631278865E-05</v>
      </c>
      <c r="V178" s="101">
        <v>3.6827866779258426E-06</v>
      </c>
      <c r="W178" s="101">
        <v>-1.804653231428354E-05</v>
      </c>
      <c r="X178" s="101">
        <v>67.5</v>
      </c>
    </row>
    <row r="179" spans="1:24" s="101" customFormat="1" ht="12.75" hidden="1">
      <c r="A179" s="101">
        <v>2059</v>
      </c>
      <c r="B179" s="101">
        <v>130.16000366210938</v>
      </c>
      <c r="C179" s="101">
        <v>111.45999908447266</v>
      </c>
      <c r="D179" s="101">
        <v>9.437888145446777</v>
      </c>
      <c r="E179" s="101">
        <v>10.13359260559082</v>
      </c>
      <c r="F179" s="101">
        <v>22.66056152751066</v>
      </c>
      <c r="G179" s="101" t="s">
        <v>58</v>
      </c>
      <c r="H179" s="101">
        <v>-5.4961269234256775</v>
      </c>
      <c r="I179" s="101">
        <v>57.1638767386837</v>
      </c>
      <c r="J179" s="101" t="s">
        <v>61</v>
      </c>
      <c r="K179" s="101">
        <v>-0.6434185773853244</v>
      </c>
      <c r="L179" s="101">
        <v>-0.5077196130259207</v>
      </c>
      <c r="M179" s="101">
        <v>-0.15360396827319778</v>
      </c>
      <c r="N179" s="101">
        <v>0.056245838516893375</v>
      </c>
      <c r="O179" s="101">
        <v>-0.02563150016724252</v>
      </c>
      <c r="P179" s="101">
        <v>-0.01456168315185246</v>
      </c>
      <c r="Q179" s="101">
        <v>-0.0032315048953622865</v>
      </c>
      <c r="R179" s="101">
        <v>0.0008645099655454907</v>
      </c>
      <c r="S179" s="101">
        <v>-0.0003182056977689954</v>
      </c>
      <c r="T179" s="101">
        <v>-0.0002131506872350232</v>
      </c>
      <c r="U179" s="101">
        <v>-7.43108273294837E-05</v>
      </c>
      <c r="V179" s="101">
        <v>3.192082503576971E-05</v>
      </c>
      <c r="W179" s="101">
        <v>-1.925837628271394E-05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2060</v>
      </c>
      <c r="B181" s="101">
        <v>147.64</v>
      </c>
      <c r="C181" s="101">
        <v>139.84</v>
      </c>
      <c r="D181" s="101">
        <v>9.209868384489546</v>
      </c>
      <c r="E181" s="101">
        <v>10.14424446122118</v>
      </c>
      <c r="F181" s="101">
        <v>24.966410930044848</v>
      </c>
      <c r="G181" s="101" t="s">
        <v>59</v>
      </c>
      <c r="H181" s="101">
        <v>-15.552679738931715</v>
      </c>
      <c r="I181" s="101">
        <v>64.58732026106827</v>
      </c>
      <c r="J181" s="101" t="s">
        <v>73</v>
      </c>
      <c r="K181" s="101">
        <v>1.2155997072598714</v>
      </c>
      <c r="M181" s="101" t="s">
        <v>68</v>
      </c>
      <c r="N181" s="101">
        <v>1.0644554712148773</v>
      </c>
      <c r="X181" s="101">
        <v>67.5</v>
      </c>
    </row>
    <row r="182" spans="1:24" s="101" customFormat="1" ht="12.75" hidden="1">
      <c r="A182" s="101">
        <v>2058</v>
      </c>
      <c r="B182" s="101">
        <v>110.41999816894531</v>
      </c>
      <c r="C182" s="101">
        <v>106.0199966430664</v>
      </c>
      <c r="D182" s="101">
        <v>9.431154251098633</v>
      </c>
      <c r="E182" s="101">
        <v>10.186331748962402</v>
      </c>
      <c r="F182" s="101">
        <v>23.666184981247767</v>
      </c>
      <c r="G182" s="101" t="s">
        <v>56</v>
      </c>
      <c r="H182" s="101">
        <v>16.7737713421088</v>
      </c>
      <c r="I182" s="101">
        <v>59.693769511054114</v>
      </c>
      <c r="J182" s="101" t="s">
        <v>62</v>
      </c>
      <c r="K182" s="101">
        <v>0.42711571140977156</v>
      </c>
      <c r="L182" s="101">
        <v>1.010535678062786</v>
      </c>
      <c r="M182" s="101">
        <v>0.10111398040524398</v>
      </c>
      <c r="N182" s="101">
        <v>0.025022192542478904</v>
      </c>
      <c r="O182" s="101">
        <v>0.017154018659082858</v>
      </c>
      <c r="P182" s="101">
        <v>0.028989119952421736</v>
      </c>
      <c r="Q182" s="101">
        <v>0.002087987705333731</v>
      </c>
      <c r="R182" s="101">
        <v>0.00038508773236625363</v>
      </c>
      <c r="S182" s="101">
        <v>0.00022510999293760248</v>
      </c>
      <c r="T182" s="101">
        <v>0.0004265660632727194</v>
      </c>
      <c r="U182" s="101">
        <v>4.5656956094578526E-05</v>
      </c>
      <c r="V182" s="101">
        <v>1.4284072597449928E-05</v>
      </c>
      <c r="W182" s="101">
        <v>1.404483505323883E-05</v>
      </c>
      <c r="X182" s="101">
        <v>67.5</v>
      </c>
    </row>
    <row r="183" spans="1:24" s="101" customFormat="1" ht="12.75" hidden="1">
      <c r="A183" s="101">
        <v>2057</v>
      </c>
      <c r="B183" s="101">
        <v>138.66000366210938</v>
      </c>
      <c r="C183" s="101">
        <v>134.55999755859375</v>
      </c>
      <c r="D183" s="101">
        <v>9.198248863220215</v>
      </c>
      <c r="E183" s="101">
        <v>9.419312477111816</v>
      </c>
      <c r="F183" s="101">
        <v>22.273869185440134</v>
      </c>
      <c r="G183" s="101" t="s">
        <v>57</v>
      </c>
      <c r="H183" s="101">
        <v>-13.487159923681219</v>
      </c>
      <c r="I183" s="101">
        <v>57.67284373842816</v>
      </c>
      <c r="J183" s="101" t="s">
        <v>60</v>
      </c>
      <c r="K183" s="101">
        <v>-0.08107584583797438</v>
      </c>
      <c r="L183" s="101">
        <v>-0.00549841193680237</v>
      </c>
      <c r="M183" s="101">
        <v>0.01806377900934852</v>
      </c>
      <c r="N183" s="101">
        <v>0.0002591603527223673</v>
      </c>
      <c r="O183" s="101">
        <v>-0.003437351222584797</v>
      </c>
      <c r="P183" s="101">
        <v>-0.0006290613399601585</v>
      </c>
      <c r="Q183" s="101">
        <v>0.0003189588152353419</v>
      </c>
      <c r="R183" s="101">
        <v>2.080401994556739E-05</v>
      </c>
      <c r="S183" s="101">
        <v>-5.991270020139956E-05</v>
      </c>
      <c r="T183" s="101">
        <v>-4.4796465483349154E-05</v>
      </c>
      <c r="U183" s="101">
        <v>3.400446920884046E-06</v>
      </c>
      <c r="V183" s="101">
        <v>1.638596627278305E-06</v>
      </c>
      <c r="W183" s="101">
        <v>-4.192154684215572E-06</v>
      </c>
      <c r="X183" s="101">
        <v>67.5</v>
      </c>
    </row>
    <row r="184" spans="1:24" s="101" customFormat="1" ht="12.75" hidden="1">
      <c r="A184" s="101">
        <v>2059</v>
      </c>
      <c r="B184" s="101">
        <v>121.77999877929688</v>
      </c>
      <c r="C184" s="101">
        <v>111.58000183105469</v>
      </c>
      <c r="D184" s="101">
        <v>9.579334259033203</v>
      </c>
      <c r="E184" s="101">
        <v>9.959981918334961</v>
      </c>
      <c r="F184" s="101">
        <v>24.207242998593365</v>
      </c>
      <c r="G184" s="101" t="s">
        <v>58</v>
      </c>
      <c r="H184" s="101">
        <v>5.862704478002172</v>
      </c>
      <c r="I184" s="101">
        <v>60.14270325729905</v>
      </c>
      <c r="J184" s="101" t="s">
        <v>61</v>
      </c>
      <c r="K184" s="101">
        <v>-0.4193501378975954</v>
      </c>
      <c r="L184" s="101">
        <v>-1.0105207192848586</v>
      </c>
      <c r="M184" s="101">
        <v>-0.09948737066227796</v>
      </c>
      <c r="N184" s="101">
        <v>0.02502085041609225</v>
      </c>
      <c r="O184" s="101">
        <v>-0.01680609927165604</v>
      </c>
      <c r="P184" s="101">
        <v>-0.028982293861019068</v>
      </c>
      <c r="Q184" s="101">
        <v>-0.0020634819921212023</v>
      </c>
      <c r="R184" s="101">
        <v>0.0003845253624575209</v>
      </c>
      <c r="S184" s="101">
        <v>-0.00021699073085029383</v>
      </c>
      <c r="T184" s="101">
        <v>-0.00042420735851253776</v>
      </c>
      <c r="U184" s="101">
        <v>-4.553015045615951E-05</v>
      </c>
      <c r="V184" s="101">
        <v>1.4189775581815665E-05</v>
      </c>
      <c r="W184" s="101">
        <v>-1.3404597374643357E-05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2060</v>
      </c>
      <c r="B186" s="101">
        <v>157.52</v>
      </c>
      <c r="C186" s="101">
        <v>139.92</v>
      </c>
      <c r="D186" s="101">
        <v>9.147068088528263</v>
      </c>
      <c r="E186" s="101">
        <v>10.243657383162825</v>
      </c>
      <c r="F186" s="101">
        <v>28.351756562014376</v>
      </c>
      <c r="G186" s="101" t="s">
        <v>59</v>
      </c>
      <c r="H186" s="101">
        <v>-16.140713869338242</v>
      </c>
      <c r="I186" s="101">
        <v>73.87928613066177</v>
      </c>
      <c r="J186" s="101" t="s">
        <v>73</v>
      </c>
      <c r="K186" s="101">
        <v>1.13333427767909</v>
      </c>
      <c r="M186" s="101" t="s">
        <v>68</v>
      </c>
      <c r="N186" s="101">
        <v>0.7296382166199913</v>
      </c>
      <c r="X186" s="101">
        <v>67.5</v>
      </c>
    </row>
    <row r="187" spans="1:24" s="101" customFormat="1" ht="12.75" hidden="1">
      <c r="A187" s="101">
        <v>2058</v>
      </c>
      <c r="B187" s="101">
        <v>122.04000091552734</v>
      </c>
      <c r="C187" s="101">
        <v>105.44000244140625</v>
      </c>
      <c r="D187" s="101">
        <v>9.165502548217773</v>
      </c>
      <c r="E187" s="101">
        <v>10.163131713867188</v>
      </c>
      <c r="F187" s="101">
        <v>25.795251908435272</v>
      </c>
      <c r="G187" s="101" t="s">
        <v>56</v>
      </c>
      <c r="H187" s="101">
        <v>12.442472115788334</v>
      </c>
      <c r="I187" s="101">
        <v>66.98247303131568</v>
      </c>
      <c r="J187" s="101" t="s">
        <v>62</v>
      </c>
      <c r="K187" s="101">
        <v>0.875418566217508</v>
      </c>
      <c r="L187" s="101">
        <v>0.5611081707446326</v>
      </c>
      <c r="M187" s="101">
        <v>0.2072437187768381</v>
      </c>
      <c r="N187" s="101">
        <v>0.08757072406151958</v>
      </c>
      <c r="O187" s="101">
        <v>0.03515869162507747</v>
      </c>
      <c r="P187" s="101">
        <v>0.016096452083320497</v>
      </c>
      <c r="Q187" s="101">
        <v>0.004279541706567973</v>
      </c>
      <c r="R187" s="101">
        <v>0.0013478830362810988</v>
      </c>
      <c r="S187" s="101">
        <v>0.00046131795793504546</v>
      </c>
      <c r="T187" s="101">
        <v>0.00023686028591077772</v>
      </c>
      <c r="U187" s="101">
        <v>9.359310292161518E-05</v>
      </c>
      <c r="V187" s="101">
        <v>5.002186105534957E-05</v>
      </c>
      <c r="W187" s="101">
        <v>2.8775130191672972E-05</v>
      </c>
      <c r="X187" s="101">
        <v>67.5</v>
      </c>
    </row>
    <row r="188" spans="1:24" s="101" customFormat="1" ht="12.75" hidden="1">
      <c r="A188" s="101">
        <v>2057</v>
      </c>
      <c r="B188" s="101">
        <v>129.10000610351562</v>
      </c>
      <c r="C188" s="101">
        <v>117.19999694824219</v>
      </c>
      <c r="D188" s="101">
        <v>9.230146408081055</v>
      </c>
      <c r="E188" s="101">
        <v>9.431057929992676</v>
      </c>
      <c r="F188" s="101">
        <v>20.23399170171397</v>
      </c>
      <c r="G188" s="101" t="s">
        <v>57</v>
      </c>
      <c r="H188" s="101">
        <v>-9.410946183119307</v>
      </c>
      <c r="I188" s="101">
        <v>52.189059920396325</v>
      </c>
      <c r="J188" s="101" t="s">
        <v>60</v>
      </c>
      <c r="K188" s="101">
        <v>-0.2620923906097159</v>
      </c>
      <c r="L188" s="101">
        <v>-0.0030536499118472</v>
      </c>
      <c r="M188" s="101">
        <v>0.059795033824246904</v>
      </c>
      <c r="N188" s="101">
        <v>0.0009058553090434329</v>
      </c>
      <c r="O188" s="101">
        <v>-0.010887123640374217</v>
      </c>
      <c r="P188" s="101">
        <v>-0.00034925416602312067</v>
      </c>
      <c r="Q188" s="101">
        <v>0.0011267854524254113</v>
      </c>
      <c r="R188" s="101">
        <v>7.280289671284335E-05</v>
      </c>
      <c r="S188" s="101">
        <v>-0.00017215627339466178</v>
      </c>
      <c r="T188" s="101">
        <v>-2.4865910545067422E-05</v>
      </c>
      <c r="U188" s="101">
        <v>1.742690131384918E-05</v>
      </c>
      <c r="V188" s="101">
        <v>5.740057290251647E-06</v>
      </c>
      <c r="W188" s="101">
        <v>-1.1622578874641931E-05</v>
      </c>
      <c r="X188" s="101">
        <v>67.5</v>
      </c>
    </row>
    <row r="189" spans="1:24" s="101" customFormat="1" ht="12.75" hidden="1">
      <c r="A189" s="101">
        <v>2059</v>
      </c>
      <c r="B189" s="101">
        <v>135.5800018310547</v>
      </c>
      <c r="C189" s="101">
        <v>118.27999877929688</v>
      </c>
      <c r="D189" s="101">
        <v>9.473793983459473</v>
      </c>
      <c r="E189" s="101">
        <v>10.08157730102539</v>
      </c>
      <c r="F189" s="101">
        <v>23.384384141065883</v>
      </c>
      <c r="G189" s="101" t="s">
        <v>58</v>
      </c>
      <c r="H189" s="101">
        <v>-9.30039320656195</v>
      </c>
      <c r="I189" s="101">
        <v>58.77960862449273</v>
      </c>
      <c r="J189" s="101" t="s">
        <v>61</v>
      </c>
      <c r="K189" s="101">
        <v>-0.8352635780774843</v>
      </c>
      <c r="L189" s="101">
        <v>-0.5610998614316383</v>
      </c>
      <c r="M189" s="101">
        <v>-0.19843012095548984</v>
      </c>
      <c r="N189" s="101">
        <v>0.08756603872973746</v>
      </c>
      <c r="O189" s="101">
        <v>-0.033430586827432406</v>
      </c>
      <c r="P189" s="101">
        <v>-0.016092662650976943</v>
      </c>
      <c r="Q189" s="101">
        <v>-0.004128538695768417</v>
      </c>
      <c r="R189" s="101">
        <v>0.0013459154571237278</v>
      </c>
      <c r="S189" s="101">
        <v>-0.00042799121000812955</v>
      </c>
      <c r="T189" s="101">
        <v>-0.000235551441376401</v>
      </c>
      <c r="U189" s="101">
        <v>-9.195635935101723E-05</v>
      </c>
      <c r="V189" s="101">
        <v>4.969143110985361E-05</v>
      </c>
      <c r="W189" s="101">
        <v>-2.6323445402349147E-05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16.76336918451091</v>
      </c>
      <c r="G190" s="102"/>
      <c r="H190" s="102"/>
      <c r="I190" s="115"/>
      <c r="J190" s="115" t="s">
        <v>158</v>
      </c>
      <c r="K190" s="102">
        <f>AVERAGE(K188,K183,K178,K173,K168,K163)</f>
        <v>-0.4556166758394267</v>
      </c>
      <c r="L190" s="102">
        <f>AVERAGE(L188,L183,L178,L173,L168,L163)</f>
        <v>-0.0037423430842410334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28.351756562014376</v>
      </c>
      <c r="G191" s="102"/>
      <c r="H191" s="102"/>
      <c r="I191" s="115"/>
      <c r="J191" s="115" t="s">
        <v>159</v>
      </c>
      <c r="K191" s="102">
        <f>AVERAGE(K189,K184,K179,K174,K169,K164)</f>
        <v>-0.3684612673920105</v>
      </c>
      <c r="L191" s="102">
        <f>AVERAGE(L189,L184,L179,L174,L169,L164)</f>
        <v>-0.6877412707517472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0.28476042239964167</v>
      </c>
      <c r="L192" s="102">
        <f>ABS(L190/$H$33)</f>
        <v>0.010395397456225093</v>
      </c>
      <c r="M192" s="115" t="s">
        <v>111</v>
      </c>
      <c r="N192" s="102">
        <f>K192+L192+L193+K193</f>
        <v>0.9343471069120783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0.2093529928363696</v>
      </c>
      <c r="L193" s="102">
        <f>ABS(L191/$H$34)</f>
        <v>0.429838294219842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2060</v>
      </c>
      <c r="B196" s="101">
        <v>147.18</v>
      </c>
      <c r="C196" s="101">
        <v>141.08</v>
      </c>
      <c r="D196" s="101">
        <v>9.36602690526007</v>
      </c>
      <c r="E196" s="101">
        <v>10.020440525832703</v>
      </c>
      <c r="F196" s="101">
        <v>27.223702169345437</v>
      </c>
      <c r="G196" s="101" t="s">
        <v>59</v>
      </c>
      <c r="H196" s="101">
        <v>-10.428693014454325</v>
      </c>
      <c r="I196" s="101">
        <v>69.25130698554568</v>
      </c>
      <c r="J196" s="101" t="s">
        <v>73</v>
      </c>
      <c r="K196" s="101">
        <v>1.1993175545249244</v>
      </c>
      <c r="M196" s="101" t="s">
        <v>68</v>
      </c>
      <c r="N196" s="101">
        <v>0.6199614740311041</v>
      </c>
      <c r="X196" s="101">
        <v>67.5</v>
      </c>
    </row>
    <row r="197" spans="1:24" s="101" customFormat="1" ht="12.75" hidden="1">
      <c r="A197" s="101">
        <v>2057</v>
      </c>
      <c r="B197" s="101">
        <v>129.47999572753906</v>
      </c>
      <c r="C197" s="101">
        <v>131.0800018310547</v>
      </c>
      <c r="D197" s="101">
        <v>9.219659805297852</v>
      </c>
      <c r="E197" s="101">
        <v>9.578466415405273</v>
      </c>
      <c r="F197" s="101">
        <v>27.334498426860073</v>
      </c>
      <c r="G197" s="101" t="s">
        <v>56</v>
      </c>
      <c r="H197" s="101">
        <v>8.604552751871282</v>
      </c>
      <c r="I197" s="101">
        <v>70.58454847941034</v>
      </c>
      <c r="J197" s="101" t="s">
        <v>62</v>
      </c>
      <c r="K197" s="101">
        <v>1.0646958924788485</v>
      </c>
      <c r="L197" s="101">
        <v>0.018691919962857503</v>
      </c>
      <c r="M197" s="101">
        <v>0.2520528312245367</v>
      </c>
      <c r="N197" s="101">
        <v>0.0020153341702749557</v>
      </c>
      <c r="O197" s="101">
        <v>0.042760067861194274</v>
      </c>
      <c r="P197" s="101">
        <v>0.0005361652701914288</v>
      </c>
      <c r="Q197" s="101">
        <v>0.005204908841699861</v>
      </c>
      <c r="R197" s="101">
        <v>3.100960598894797E-05</v>
      </c>
      <c r="S197" s="101">
        <v>0.0005610096424392893</v>
      </c>
      <c r="T197" s="101">
        <v>7.858682949049787E-06</v>
      </c>
      <c r="U197" s="101">
        <v>0.00011383599268192883</v>
      </c>
      <c r="V197" s="101">
        <v>1.1623975829988905E-06</v>
      </c>
      <c r="W197" s="101">
        <v>3.4981033537289254E-05</v>
      </c>
      <c r="X197" s="101">
        <v>67.5</v>
      </c>
    </row>
    <row r="198" spans="1:24" s="101" customFormat="1" ht="12.75" hidden="1">
      <c r="A198" s="101">
        <v>2059</v>
      </c>
      <c r="B198" s="101">
        <v>108.12000274658203</v>
      </c>
      <c r="C198" s="101">
        <v>98.31999969482422</v>
      </c>
      <c r="D198" s="101">
        <v>9.87955093383789</v>
      </c>
      <c r="E198" s="101">
        <v>10.283927917480469</v>
      </c>
      <c r="F198" s="101">
        <v>21.294425849073882</v>
      </c>
      <c r="G198" s="101" t="s">
        <v>57</v>
      </c>
      <c r="H198" s="101">
        <v>10.648700864311394</v>
      </c>
      <c r="I198" s="101">
        <v>51.268703610893425</v>
      </c>
      <c r="J198" s="101" t="s">
        <v>60</v>
      </c>
      <c r="K198" s="101">
        <v>-0.8133598407034897</v>
      </c>
      <c r="L198" s="101">
        <v>0.0001017723540886566</v>
      </c>
      <c r="M198" s="101">
        <v>0.1906908528167134</v>
      </c>
      <c r="N198" s="101">
        <v>2.0627970077190493E-05</v>
      </c>
      <c r="O198" s="101">
        <v>-0.032961632708709415</v>
      </c>
      <c r="P198" s="101">
        <v>1.179740911099625E-05</v>
      </c>
      <c r="Q198" s="101">
        <v>0.003847072912276519</v>
      </c>
      <c r="R198" s="101">
        <v>1.648823929107432E-06</v>
      </c>
      <c r="S198" s="101">
        <v>-0.0004555899858091203</v>
      </c>
      <c r="T198" s="101">
        <v>8.469605278158485E-07</v>
      </c>
      <c r="U198" s="101">
        <v>7.779120712172189E-05</v>
      </c>
      <c r="V198" s="101">
        <v>1.2199038442148498E-07</v>
      </c>
      <c r="W198" s="101">
        <v>-2.906932256568198E-05</v>
      </c>
      <c r="X198" s="101">
        <v>67.5</v>
      </c>
    </row>
    <row r="199" spans="1:24" s="101" customFormat="1" ht="12.75" hidden="1">
      <c r="A199" s="101">
        <v>2058</v>
      </c>
      <c r="B199" s="101">
        <v>120.68000030517578</v>
      </c>
      <c r="C199" s="101">
        <v>120.87999725341797</v>
      </c>
      <c r="D199" s="101">
        <v>9.42969036102295</v>
      </c>
      <c r="E199" s="101">
        <v>10.15368938446045</v>
      </c>
      <c r="F199" s="101">
        <v>17.37047734937302</v>
      </c>
      <c r="G199" s="101" t="s">
        <v>58</v>
      </c>
      <c r="H199" s="101">
        <v>-9.340338973450784</v>
      </c>
      <c r="I199" s="101">
        <v>43.839661331725</v>
      </c>
      <c r="J199" s="101" t="s">
        <v>61</v>
      </c>
      <c r="K199" s="101">
        <v>-0.6870393824171406</v>
      </c>
      <c r="L199" s="101">
        <v>0.018691642899590556</v>
      </c>
      <c r="M199" s="101">
        <v>-0.16482605491954033</v>
      </c>
      <c r="N199" s="101">
        <v>0.0020152285986280412</v>
      </c>
      <c r="O199" s="101">
        <v>-0.02723883574365977</v>
      </c>
      <c r="P199" s="101">
        <v>0.0005360354634702033</v>
      </c>
      <c r="Q199" s="101">
        <v>-0.0035058673759903775</v>
      </c>
      <c r="R199" s="101">
        <v>3.0965739830344766E-05</v>
      </c>
      <c r="S199" s="101">
        <v>-0.0003273676583602979</v>
      </c>
      <c r="T199" s="101">
        <v>7.812909544977963E-06</v>
      </c>
      <c r="U199" s="101">
        <v>-8.310933355782321E-05</v>
      </c>
      <c r="V199" s="101">
        <v>1.1559785841746208E-06</v>
      </c>
      <c r="W199" s="101">
        <v>-1.945885898271756E-05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2060</v>
      </c>
      <c r="B201" s="101">
        <v>134.7</v>
      </c>
      <c r="C201" s="101">
        <v>127.3</v>
      </c>
      <c r="D201" s="101">
        <v>9.422100001988765</v>
      </c>
      <c r="E201" s="101">
        <v>10.299657793659927</v>
      </c>
      <c r="F201" s="101">
        <v>22.97215736797372</v>
      </c>
      <c r="G201" s="101" t="s">
        <v>59</v>
      </c>
      <c r="H201" s="101">
        <v>-9.14191404879125</v>
      </c>
      <c r="I201" s="101">
        <v>58.05808595120873</v>
      </c>
      <c r="J201" s="101" t="s">
        <v>73</v>
      </c>
      <c r="K201" s="101">
        <v>0.8596725539290978</v>
      </c>
      <c r="M201" s="101" t="s">
        <v>68</v>
      </c>
      <c r="N201" s="101">
        <v>0.45305178946106933</v>
      </c>
      <c r="X201" s="101">
        <v>67.5</v>
      </c>
    </row>
    <row r="202" spans="1:24" s="101" customFormat="1" ht="12.75" hidden="1">
      <c r="A202" s="101">
        <v>2057</v>
      </c>
      <c r="B202" s="101">
        <v>110.77999877929688</v>
      </c>
      <c r="C202" s="101">
        <v>117.68000030517578</v>
      </c>
      <c r="D202" s="101">
        <v>9.352294921875</v>
      </c>
      <c r="E202" s="101">
        <v>9.562162399291992</v>
      </c>
      <c r="F202" s="101">
        <v>21.232151767238335</v>
      </c>
      <c r="G202" s="101" t="s">
        <v>56</v>
      </c>
      <c r="H202" s="101">
        <v>10.726744112239658</v>
      </c>
      <c r="I202" s="101">
        <v>54.00674289153653</v>
      </c>
      <c r="J202" s="101" t="s">
        <v>62</v>
      </c>
      <c r="K202" s="101">
        <v>0.8912046016739011</v>
      </c>
      <c r="L202" s="101">
        <v>0.13820139046848895</v>
      </c>
      <c r="M202" s="101">
        <v>0.21098107102437885</v>
      </c>
      <c r="N202" s="101">
        <v>0.022318883430064565</v>
      </c>
      <c r="O202" s="101">
        <v>0.035792328660668934</v>
      </c>
      <c r="P202" s="101">
        <v>0.003964620692480124</v>
      </c>
      <c r="Q202" s="101">
        <v>0.004356787437536878</v>
      </c>
      <c r="R202" s="101">
        <v>0.0003435642160561519</v>
      </c>
      <c r="S202" s="101">
        <v>0.00046959706895149413</v>
      </c>
      <c r="T202" s="101">
        <v>5.836552927333449E-05</v>
      </c>
      <c r="U202" s="101">
        <v>9.52877450269172E-05</v>
      </c>
      <c r="V202" s="101">
        <v>1.2741758961389663E-05</v>
      </c>
      <c r="W202" s="101">
        <v>2.9281299272720873E-05</v>
      </c>
      <c r="X202" s="101">
        <v>67.5</v>
      </c>
    </row>
    <row r="203" spans="1:24" s="101" customFormat="1" ht="12.75" hidden="1">
      <c r="A203" s="101">
        <v>2059</v>
      </c>
      <c r="B203" s="101">
        <v>99.0999984741211</v>
      </c>
      <c r="C203" s="101">
        <v>99.30000305175781</v>
      </c>
      <c r="D203" s="101">
        <v>9.948705673217773</v>
      </c>
      <c r="E203" s="101">
        <v>10.44233512878418</v>
      </c>
      <c r="F203" s="101">
        <v>16.76336918451091</v>
      </c>
      <c r="G203" s="101" t="s">
        <v>57</v>
      </c>
      <c r="H203" s="101">
        <v>8.463937328548887</v>
      </c>
      <c r="I203" s="101">
        <v>40.06393580266998</v>
      </c>
      <c r="J203" s="101" t="s">
        <v>60</v>
      </c>
      <c r="K203" s="101">
        <v>-0.6794068524705952</v>
      </c>
      <c r="L203" s="101">
        <v>-0.0007516329972327767</v>
      </c>
      <c r="M203" s="101">
        <v>0.15927812041499328</v>
      </c>
      <c r="N203" s="101">
        <v>-0.0002309372892982761</v>
      </c>
      <c r="O203" s="101">
        <v>-0.02753435997152621</v>
      </c>
      <c r="P203" s="101">
        <v>-8.588972061107713E-05</v>
      </c>
      <c r="Q203" s="101">
        <v>0.0032129704423782225</v>
      </c>
      <c r="R203" s="101">
        <v>-1.857725551447973E-05</v>
      </c>
      <c r="S203" s="101">
        <v>-0.00038067585246715066</v>
      </c>
      <c r="T203" s="101">
        <v>-6.1122472383059425E-06</v>
      </c>
      <c r="U203" s="101">
        <v>6.494502220147613E-05</v>
      </c>
      <c r="V203" s="101">
        <v>-1.4728269494612045E-06</v>
      </c>
      <c r="W203" s="101">
        <v>-2.429285117794181E-05</v>
      </c>
      <c r="X203" s="101">
        <v>67.5</v>
      </c>
    </row>
    <row r="204" spans="1:24" s="101" customFormat="1" ht="12.75" hidden="1">
      <c r="A204" s="101">
        <v>2058</v>
      </c>
      <c r="B204" s="101">
        <v>110.54000091552734</v>
      </c>
      <c r="C204" s="101">
        <v>110.33999633789062</v>
      </c>
      <c r="D204" s="101">
        <v>9.754827499389648</v>
      </c>
      <c r="E204" s="101">
        <v>10.512685775756836</v>
      </c>
      <c r="F204" s="101">
        <v>15.87055052250489</v>
      </c>
      <c r="G204" s="101" t="s">
        <v>58</v>
      </c>
      <c r="H204" s="101">
        <v>-4.337396900768425</v>
      </c>
      <c r="I204" s="101">
        <v>38.70260401475891</v>
      </c>
      <c r="J204" s="101" t="s">
        <v>61</v>
      </c>
      <c r="K204" s="101">
        <v>-0.5767598901282367</v>
      </c>
      <c r="L204" s="101">
        <v>-0.1381993465080831</v>
      </c>
      <c r="M204" s="101">
        <v>-0.1383600111580687</v>
      </c>
      <c r="N204" s="101">
        <v>-0.022317688624345088</v>
      </c>
      <c r="O204" s="101">
        <v>-0.022868095939796947</v>
      </c>
      <c r="P204" s="101">
        <v>-0.00396369022391192</v>
      </c>
      <c r="Q204" s="101">
        <v>-0.0029425189400041334</v>
      </c>
      <c r="R204" s="101">
        <v>-0.00034306159232975634</v>
      </c>
      <c r="S204" s="101">
        <v>-0.00027496782087408424</v>
      </c>
      <c r="T204" s="101">
        <v>-5.804459872420764E-05</v>
      </c>
      <c r="U204" s="101">
        <v>-6.972731490287402E-05</v>
      </c>
      <c r="V204" s="101">
        <v>-1.2656350271981832E-05</v>
      </c>
      <c r="W204" s="101">
        <v>-1.6347839880088597E-05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2060</v>
      </c>
      <c r="B206" s="101">
        <v>150.08</v>
      </c>
      <c r="C206" s="101">
        <v>131.18</v>
      </c>
      <c r="D206" s="101">
        <v>9.22780929352634</v>
      </c>
      <c r="E206" s="101">
        <v>10.218279077486597</v>
      </c>
      <c r="F206" s="101">
        <v>25.49629390419828</v>
      </c>
      <c r="G206" s="101" t="s">
        <v>59</v>
      </c>
      <c r="H206" s="101">
        <v>-16.743384663903626</v>
      </c>
      <c r="I206" s="101">
        <v>65.83661533609639</v>
      </c>
      <c r="J206" s="101" t="s">
        <v>73</v>
      </c>
      <c r="K206" s="101">
        <v>0.7873967398625071</v>
      </c>
      <c r="M206" s="101" t="s">
        <v>68</v>
      </c>
      <c r="N206" s="101">
        <v>0.4641974340271247</v>
      </c>
      <c r="X206" s="101">
        <v>67.5</v>
      </c>
    </row>
    <row r="207" spans="1:24" s="101" customFormat="1" ht="12.75" hidden="1">
      <c r="A207" s="101">
        <v>2057</v>
      </c>
      <c r="B207" s="101">
        <v>126.04000091552734</v>
      </c>
      <c r="C207" s="101">
        <v>121.63999938964844</v>
      </c>
      <c r="D207" s="101">
        <v>8.983685493469238</v>
      </c>
      <c r="E207" s="101">
        <v>9.260812759399414</v>
      </c>
      <c r="F207" s="101">
        <v>24.54338018657824</v>
      </c>
      <c r="G207" s="101" t="s">
        <v>56</v>
      </c>
      <c r="H207" s="101">
        <v>6.492507640532168</v>
      </c>
      <c r="I207" s="101">
        <v>65.03250855605951</v>
      </c>
      <c r="J207" s="101" t="s">
        <v>62</v>
      </c>
      <c r="K207" s="101">
        <v>0.7895214369120788</v>
      </c>
      <c r="L207" s="101">
        <v>0.35322984098820726</v>
      </c>
      <c r="M207" s="101">
        <v>0.1869086715246529</v>
      </c>
      <c r="N207" s="101">
        <v>0.05676700956690177</v>
      </c>
      <c r="O207" s="101">
        <v>0.03170855102928545</v>
      </c>
      <c r="P207" s="101">
        <v>0.010133038668513228</v>
      </c>
      <c r="Q207" s="101">
        <v>0.0038596319095096387</v>
      </c>
      <c r="R207" s="101">
        <v>0.0008737705540182736</v>
      </c>
      <c r="S207" s="101">
        <v>0.0004160347116614816</v>
      </c>
      <c r="T207" s="101">
        <v>0.00014912158030641194</v>
      </c>
      <c r="U207" s="101">
        <v>8.441727146159935E-05</v>
      </c>
      <c r="V207" s="101">
        <v>3.243208867615378E-05</v>
      </c>
      <c r="W207" s="101">
        <v>2.5946572145387896E-05</v>
      </c>
      <c r="X207" s="101">
        <v>67.5</v>
      </c>
    </row>
    <row r="208" spans="1:24" s="101" customFormat="1" ht="12.75" hidden="1">
      <c r="A208" s="101">
        <v>2059</v>
      </c>
      <c r="B208" s="101">
        <v>118.94000244140625</v>
      </c>
      <c r="C208" s="101">
        <v>110.44000244140625</v>
      </c>
      <c r="D208" s="101">
        <v>9.581597328186035</v>
      </c>
      <c r="E208" s="101">
        <v>10.234542846679688</v>
      </c>
      <c r="F208" s="101">
        <v>20.892290728542847</v>
      </c>
      <c r="G208" s="101" t="s">
        <v>57</v>
      </c>
      <c r="H208" s="101">
        <v>0.4482758854414044</v>
      </c>
      <c r="I208" s="101">
        <v>51.88827832684766</v>
      </c>
      <c r="J208" s="101" t="s">
        <v>60</v>
      </c>
      <c r="K208" s="101">
        <v>-0.6629007207879662</v>
      </c>
      <c r="L208" s="101">
        <v>-0.0019224786938081262</v>
      </c>
      <c r="M208" s="101">
        <v>0.15576849020782277</v>
      </c>
      <c r="N208" s="101">
        <v>0.000586991188219742</v>
      </c>
      <c r="O208" s="101">
        <v>-0.02680734487718493</v>
      </c>
      <c r="P208" s="101">
        <v>-0.00021979459498505628</v>
      </c>
      <c r="Q208" s="101">
        <v>0.003159506118027929</v>
      </c>
      <c r="R208" s="101">
        <v>4.7169006221053236E-05</v>
      </c>
      <c r="S208" s="101">
        <v>-0.00036592309664259436</v>
      </c>
      <c r="T208" s="101">
        <v>-1.5643132022498588E-05</v>
      </c>
      <c r="U208" s="101">
        <v>6.505065576097889E-05</v>
      </c>
      <c r="V208" s="101">
        <v>3.7147272395126654E-06</v>
      </c>
      <c r="W208" s="101">
        <v>-2.3217695246097355E-05</v>
      </c>
      <c r="X208" s="101">
        <v>67.5</v>
      </c>
    </row>
    <row r="209" spans="1:24" s="101" customFormat="1" ht="12.75" hidden="1">
      <c r="A209" s="101">
        <v>2058</v>
      </c>
      <c r="B209" s="101">
        <v>124.27999877929688</v>
      </c>
      <c r="C209" s="101">
        <v>111.08000183105469</v>
      </c>
      <c r="D209" s="101">
        <v>9.376592636108398</v>
      </c>
      <c r="E209" s="101">
        <v>10.054697036743164</v>
      </c>
      <c r="F209" s="101">
        <v>20.506673997264993</v>
      </c>
      <c r="G209" s="101" t="s">
        <v>58</v>
      </c>
      <c r="H209" s="101">
        <v>-4.724245130904592</v>
      </c>
      <c r="I209" s="101">
        <v>52.05575364839229</v>
      </c>
      <c r="J209" s="101" t="s">
        <v>61</v>
      </c>
      <c r="K209" s="101">
        <v>-0.4288434839454932</v>
      </c>
      <c r="L209" s="101">
        <v>-0.35322460933551336</v>
      </c>
      <c r="M209" s="101">
        <v>-0.10330067255098595</v>
      </c>
      <c r="N209" s="101">
        <v>0.05676397463632783</v>
      </c>
      <c r="O209" s="101">
        <v>-0.016935125302532196</v>
      </c>
      <c r="P209" s="101">
        <v>-0.010130654618216915</v>
      </c>
      <c r="Q209" s="101">
        <v>-0.0022168174410738257</v>
      </c>
      <c r="R209" s="101">
        <v>0.0008724964561082864</v>
      </c>
      <c r="S209" s="101">
        <v>-0.0001979524403758304</v>
      </c>
      <c r="T209" s="101">
        <v>-0.00014829881366217447</v>
      </c>
      <c r="U209" s="101">
        <v>-5.380230391059457E-05</v>
      </c>
      <c r="V209" s="101">
        <v>3.2218646424608295E-05</v>
      </c>
      <c r="W209" s="101">
        <v>-1.1582885372616242E-05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2060</v>
      </c>
      <c r="B211" s="101">
        <v>149.56</v>
      </c>
      <c r="C211" s="101">
        <v>141.26</v>
      </c>
      <c r="D211" s="101">
        <v>9.301584000846079</v>
      </c>
      <c r="E211" s="101">
        <v>10.094848718995856</v>
      </c>
      <c r="F211" s="101">
        <v>25.55128049025668</v>
      </c>
      <c r="G211" s="101" t="s">
        <v>59</v>
      </c>
      <c r="H211" s="101">
        <v>-16.606130110415464</v>
      </c>
      <c r="I211" s="101">
        <v>65.45386988958454</v>
      </c>
      <c r="J211" s="101" t="s">
        <v>73</v>
      </c>
      <c r="K211" s="101">
        <v>0.9407459686202263</v>
      </c>
      <c r="M211" s="101" t="s">
        <v>68</v>
      </c>
      <c r="N211" s="101">
        <v>0.6380083994010088</v>
      </c>
      <c r="X211" s="101">
        <v>67.5</v>
      </c>
    </row>
    <row r="212" spans="1:24" s="101" customFormat="1" ht="12.75" hidden="1">
      <c r="A212" s="101">
        <v>2057</v>
      </c>
      <c r="B212" s="101">
        <v>124.19999694824219</v>
      </c>
      <c r="C212" s="101">
        <v>120.4000015258789</v>
      </c>
      <c r="D212" s="101">
        <v>9.074323654174805</v>
      </c>
      <c r="E212" s="101">
        <v>9.234946250915527</v>
      </c>
      <c r="F212" s="101">
        <v>26.183256132258965</v>
      </c>
      <c r="G212" s="101" t="s">
        <v>56</v>
      </c>
      <c r="H212" s="101">
        <v>11.979402507013774</v>
      </c>
      <c r="I212" s="101">
        <v>68.67939945525596</v>
      </c>
      <c r="J212" s="101" t="s">
        <v>62</v>
      </c>
      <c r="K212" s="101">
        <v>0.7470800533653502</v>
      </c>
      <c r="L212" s="101">
        <v>0.5891617855273288</v>
      </c>
      <c r="M212" s="101">
        <v>0.17686132970037707</v>
      </c>
      <c r="N212" s="101">
        <v>0.05500582440907636</v>
      </c>
      <c r="O212" s="101">
        <v>0.03000418906423056</v>
      </c>
      <c r="P212" s="101">
        <v>0.016901214657538167</v>
      </c>
      <c r="Q212" s="101">
        <v>0.003652159317725266</v>
      </c>
      <c r="R212" s="101">
        <v>0.0008466357724280794</v>
      </c>
      <c r="S212" s="101">
        <v>0.000393689774445977</v>
      </c>
      <c r="T212" s="101">
        <v>0.00024870749912406405</v>
      </c>
      <c r="U212" s="101">
        <v>7.987691402298038E-05</v>
      </c>
      <c r="V212" s="101">
        <v>3.1420947334487556E-05</v>
      </c>
      <c r="W212" s="101">
        <v>2.4556519938038313E-05</v>
      </c>
      <c r="X212" s="101">
        <v>67.5</v>
      </c>
    </row>
    <row r="213" spans="1:24" s="101" customFormat="1" ht="12.75" hidden="1">
      <c r="A213" s="101">
        <v>2059</v>
      </c>
      <c r="B213" s="101">
        <v>130.16000366210938</v>
      </c>
      <c r="C213" s="101">
        <v>111.45999908447266</v>
      </c>
      <c r="D213" s="101">
        <v>9.437888145446777</v>
      </c>
      <c r="E213" s="101">
        <v>10.13359260559082</v>
      </c>
      <c r="F213" s="101">
        <v>22.66056152751066</v>
      </c>
      <c r="G213" s="101" t="s">
        <v>57</v>
      </c>
      <c r="H213" s="101">
        <v>-5.4961269234256775</v>
      </c>
      <c r="I213" s="101">
        <v>57.1638767386837</v>
      </c>
      <c r="J213" s="101" t="s">
        <v>60</v>
      </c>
      <c r="K213" s="101">
        <v>-0.42969471117364966</v>
      </c>
      <c r="L213" s="101">
        <v>-0.003206050261135045</v>
      </c>
      <c r="M213" s="101">
        <v>0.1000731729723699</v>
      </c>
      <c r="N213" s="101">
        <v>0.0005689855596008126</v>
      </c>
      <c r="O213" s="101">
        <v>-0.017520843526632926</v>
      </c>
      <c r="P213" s="101">
        <v>-0.0003666927835084034</v>
      </c>
      <c r="Q213" s="101">
        <v>0.001986750984546168</v>
      </c>
      <c r="R213" s="101">
        <v>4.5718427642974585E-05</v>
      </c>
      <c r="S213" s="101">
        <v>-0.0002509462751360376</v>
      </c>
      <c r="T213" s="101">
        <v>-2.6107334943791326E-05</v>
      </c>
      <c r="U213" s="101">
        <v>3.8018066595727326E-05</v>
      </c>
      <c r="V213" s="101">
        <v>3.601746391135513E-06</v>
      </c>
      <c r="W213" s="101">
        <v>-1.6273211126891497E-05</v>
      </c>
      <c r="X213" s="101">
        <v>67.5</v>
      </c>
    </row>
    <row r="214" spans="1:24" s="101" customFormat="1" ht="12.75" hidden="1">
      <c r="A214" s="101">
        <v>2058</v>
      </c>
      <c r="B214" s="101">
        <v>122.68000030517578</v>
      </c>
      <c r="C214" s="101">
        <v>110.9800033569336</v>
      </c>
      <c r="D214" s="101">
        <v>9.482621192932129</v>
      </c>
      <c r="E214" s="101">
        <v>10.11612606048584</v>
      </c>
      <c r="F214" s="101">
        <v>20.40963244388658</v>
      </c>
      <c r="G214" s="101" t="s">
        <v>58</v>
      </c>
      <c r="H214" s="101">
        <v>-3.953327759945921</v>
      </c>
      <c r="I214" s="101">
        <v>51.22667254522985</v>
      </c>
      <c r="J214" s="101" t="s">
        <v>61</v>
      </c>
      <c r="K214" s="101">
        <v>-0.6111391505424671</v>
      </c>
      <c r="L214" s="101">
        <v>-0.5891530622575709</v>
      </c>
      <c r="M214" s="101">
        <v>-0.1458262321896428</v>
      </c>
      <c r="N214" s="101">
        <v>0.055002881509563714</v>
      </c>
      <c r="O214" s="101">
        <v>-0.024357163289622577</v>
      </c>
      <c r="P214" s="101">
        <v>-0.016897236262262118</v>
      </c>
      <c r="Q214" s="101">
        <v>-0.0030644882456051796</v>
      </c>
      <c r="R214" s="101">
        <v>0.0008454004710956487</v>
      </c>
      <c r="S214" s="101">
        <v>-0.0003033440381788842</v>
      </c>
      <c r="T214" s="101">
        <v>-0.0002473334332084504</v>
      </c>
      <c r="U214" s="101">
        <v>-7.02491850924795E-05</v>
      </c>
      <c r="V214" s="101">
        <v>3.121383274015837E-05</v>
      </c>
      <c r="W214" s="101">
        <v>-1.8390358101105262E-05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2060</v>
      </c>
      <c r="B216" s="101">
        <v>147.64</v>
      </c>
      <c r="C216" s="101">
        <v>139.84</v>
      </c>
      <c r="D216" s="101">
        <v>9.209868384489546</v>
      </c>
      <c r="E216" s="101">
        <v>10.14424446122118</v>
      </c>
      <c r="F216" s="101">
        <v>24.1087513721856</v>
      </c>
      <c r="G216" s="101" t="s">
        <v>59</v>
      </c>
      <c r="H216" s="101">
        <v>-17.771418054728628</v>
      </c>
      <c r="I216" s="101">
        <v>62.36858194527135</v>
      </c>
      <c r="J216" s="101" t="s">
        <v>73</v>
      </c>
      <c r="K216" s="101">
        <v>1.0039125985553674</v>
      </c>
      <c r="M216" s="101" t="s">
        <v>68</v>
      </c>
      <c r="N216" s="101">
        <v>0.5710234429742522</v>
      </c>
      <c r="X216" s="101">
        <v>67.5</v>
      </c>
    </row>
    <row r="217" spans="1:24" s="101" customFormat="1" ht="12.75" hidden="1">
      <c r="A217" s="101">
        <v>2057</v>
      </c>
      <c r="B217" s="101">
        <v>138.66000366210938</v>
      </c>
      <c r="C217" s="101">
        <v>134.55999755859375</v>
      </c>
      <c r="D217" s="101">
        <v>9.198248863220215</v>
      </c>
      <c r="E217" s="101">
        <v>9.419312477111816</v>
      </c>
      <c r="F217" s="101">
        <v>29.065194216758247</v>
      </c>
      <c r="G217" s="101" t="s">
        <v>56</v>
      </c>
      <c r="H217" s="101">
        <v>4.097347915850932</v>
      </c>
      <c r="I217" s="101">
        <v>75.2573515779603</v>
      </c>
      <c r="J217" s="101" t="s">
        <v>62</v>
      </c>
      <c r="K217" s="101">
        <v>0.9134324291788024</v>
      </c>
      <c r="L217" s="101">
        <v>0.3475186263789349</v>
      </c>
      <c r="M217" s="101">
        <v>0.2162426680776736</v>
      </c>
      <c r="N217" s="101">
        <v>0.023626360403295323</v>
      </c>
      <c r="O217" s="101">
        <v>0.036684922496471255</v>
      </c>
      <c r="P217" s="101">
        <v>0.009969178791061366</v>
      </c>
      <c r="Q217" s="101">
        <v>0.004465385941403329</v>
      </c>
      <c r="R217" s="101">
        <v>0.00036366974319925534</v>
      </c>
      <c r="S217" s="101">
        <v>0.00048130738825630633</v>
      </c>
      <c r="T217" s="101">
        <v>0.00014671704387306256</v>
      </c>
      <c r="U217" s="101">
        <v>9.766718929457325E-05</v>
      </c>
      <c r="V217" s="101">
        <v>1.3503405586001346E-05</v>
      </c>
      <c r="W217" s="101">
        <v>3.0012956144889284E-05</v>
      </c>
      <c r="X217" s="101">
        <v>67.5</v>
      </c>
    </row>
    <row r="218" spans="1:24" s="101" customFormat="1" ht="12.75" hidden="1">
      <c r="A218" s="101">
        <v>2059</v>
      </c>
      <c r="B218" s="101">
        <v>121.77999877929688</v>
      </c>
      <c r="C218" s="101">
        <v>111.58000183105469</v>
      </c>
      <c r="D218" s="101">
        <v>9.579334259033203</v>
      </c>
      <c r="E218" s="101">
        <v>9.959981918334961</v>
      </c>
      <c r="F218" s="101">
        <v>24.207242998593365</v>
      </c>
      <c r="G218" s="101" t="s">
        <v>57</v>
      </c>
      <c r="H218" s="101">
        <v>5.862704478002172</v>
      </c>
      <c r="I218" s="101">
        <v>60.14270325729905</v>
      </c>
      <c r="J218" s="101" t="s">
        <v>60</v>
      </c>
      <c r="K218" s="101">
        <v>-0.9093599750615194</v>
      </c>
      <c r="L218" s="101">
        <v>-0.0018912149832421676</v>
      </c>
      <c r="M218" s="101">
        <v>0.2150327441206898</v>
      </c>
      <c r="N218" s="101">
        <v>0.00024410297169931254</v>
      </c>
      <c r="O218" s="101">
        <v>-0.03655656176639815</v>
      </c>
      <c r="P218" s="101">
        <v>-0.0002162084130965925</v>
      </c>
      <c r="Q218" s="101">
        <v>0.0044264930746316135</v>
      </c>
      <c r="R218" s="101">
        <v>1.960028986197888E-05</v>
      </c>
      <c r="S218" s="101">
        <v>-0.00048124467766223164</v>
      </c>
      <c r="T218" s="101">
        <v>-1.5386183304933764E-05</v>
      </c>
      <c r="U218" s="101">
        <v>9.549394502691518E-05</v>
      </c>
      <c r="V218" s="101">
        <v>1.537705082687771E-06</v>
      </c>
      <c r="W218" s="101">
        <v>-3.000861415470826E-05</v>
      </c>
      <c r="X218" s="101">
        <v>67.5</v>
      </c>
    </row>
    <row r="219" spans="1:24" s="101" customFormat="1" ht="12.75" hidden="1">
      <c r="A219" s="101">
        <v>2058</v>
      </c>
      <c r="B219" s="101">
        <v>110.41999816894531</v>
      </c>
      <c r="C219" s="101">
        <v>106.0199966430664</v>
      </c>
      <c r="D219" s="101">
        <v>9.431154251098633</v>
      </c>
      <c r="E219" s="101">
        <v>10.186331748962402</v>
      </c>
      <c r="F219" s="101">
        <v>17.715911291122705</v>
      </c>
      <c r="G219" s="101" t="s">
        <v>58</v>
      </c>
      <c r="H219" s="101">
        <v>1.765257444855905</v>
      </c>
      <c r="I219" s="101">
        <v>44.68525561380121</v>
      </c>
      <c r="J219" s="101" t="s">
        <v>61</v>
      </c>
      <c r="K219" s="101">
        <v>-0.08615821743513882</v>
      </c>
      <c r="L219" s="101">
        <v>-0.34751348029420226</v>
      </c>
      <c r="M219" s="101">
        <v>-0.022843170823615196</v>
      </c>
      <c r="N219" s="101">
        <v>0.02362509935737009</v>
      </c>
      <c r="O219" s="101">
        <v>-0.003066158898625425</v>
      </c>
      <c r="P219" s="101">
        <v>-0.0099668339852861</v>
      </c>
      <c r="Q219" s="101">
        <v>-0.0005880736908932938</v>
      </c>
      <c r="R219" s="101">
        <v>0.0003631411719372216</v>
      </c>
      <c r="S219" s="101">
        <v>-7.769312188447024E-06</v>
      </c>
      <c r="T219" s="101">
        <v>-0.00014590804064943487</v>
      </c>
      <c r="U219" s="101">
        <v>-2.048868780323682E-05</v>
      </c>
      <c r="V219" s="101">
        <v>1.3415566536629326E-05</v>
      </c>
      <c r="W219" s="101">
        <v>5.105027609036976E-07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2060</v>
      </c>
      <c r="B221" s="101">
        <v>157.52</v>
      </c>
      <c r="C221" s="101">
        <v>139.92</v>
      </c>
      <c r="D221" s="101">
        <v>9.147068088528263</v>
      </c>
      <c r="E221" s="101">
        <v>10.243657383162825</v>
      </c>
      <c r="F221" s="101">
        <v>25.871525410598675</v>
      </c>
      <c r="G221" s="101" t="s">
        <v>59</v>
      </c>
      <c r="H221" s="101">
        <v>-22.603724600430752</v>
      </c>
      <c r="I221" s="101">
        <v>67.41627539956926</v>
      </c>
      <c r="J221" s="101" t="s">
        <v>73</v>
      </c>
      <c r="K221" s="101">
        <v>1.0476083124267848</v>
      </c>
      <c r="M221" s="101" t="s">
        <v>68</v>
      </c>
      <c r="N221" s="101">
        <v>0.8307738930655275</v>
      </c>
      <c r="X221" s="101">
        <v>67.5</v>
      </c>
    </row>
    <row r="222" spans="1:24" s="101" customFormat="1" ht="12.75" hidden="1">
      <c r="A222" s="101">
        <v>2057</v>
      </c>
      <c r="B222" s="101">
        <v>129.10000610351562</v>
      </c>
      <c r="C222" s="101">
        <v>117.19999694824219</v>
      </c>
      <c r="D222" s="101">
        <v>9.230146408081055</v>
      </c>
      <c r="E222" s="101">
        <v>9.431057929992676</v>
      </c>
      <c r="F222" s="101">
        <v>27.3264010143293</v>
      </c>
      <c r="G222" s="101" t="s">
        <v>56</v>
      </c>
      <c r="H222" s="101">
        <v>8.8823387036539</v>
      </c>
      <c r="I222" s="101">
        <v>70.48234480716953</v>
      </c>
      <c r="J222" s="101" t="s">
        <v>62</v>
      </c>
      <c r="K222" s="101">
        <v>0.6021134911238513</v>
      </c>
      <c r="L222" s="101">
        <v>0.8099123676339662</v>
      </c>
      <c r="M222" s="101">
        <v>0.14254216272973222</v>
      </c>
      <c r="N222" s="101">
        <v>0.0874989684934617</v>
      </c>
      <c r="O222" s="101">
        <v>0.024181889663138605</v>
      </c>
      <c r="P222" s="101">
        <v>0.023233796062353533</v>
      </c>
      <c r="Q222" s="101">
        <v>0.002943436317880785</v>
      </c>
      <c r="R222" s="101">
        <v>0.001346794095962344</v>
      </c>
      <c r="S222" s="101">
        <v>0.0003173081899938295</v>
      </c>
      <c r="T222" s="101">
        <v>0.00034188478108834443</v>
      </c>
      <c r="U222" s="101">
        <v>6.43851719494875E-05</v>
      </c>
      <c r="V222" s="101">
        <v>4.998023473595364E-05</v>
      </c>
      <c r="W222" s="101">
        <v>1.979595492105604E-05</v>
      </c>
      <c r="X222" s="101">
        <v>67.5</v>
      </c>
    </row>
    <row r="223" spans="1:24" s="101" customFormat="1" ht="12.75" hidden="1">
      <c r="A223" s="101">
        <v>2059</v>
      </c>
      <c r="B223" s="101">
        <v>135.5800018310547</v>
      </c>
      <c r="C223" s="101">
        <v>118.27999877929688</v>
      </c>
      <c r="D223" s="101">
        <v>9.473793983459473</v>
      </c>
      <c r="E223" s="101">
        <v>10.08157730102539</v>
      </c>
      <c r="F223" s="101">
        <v>23.384384141065883</v>
      </c>
      <c r="G223" s="101" t="s">
        <v>57</v>
      </c>
      <c r="H223" s="101">
        <v>-9.30039320656195</v>
      </c>
      <c r="I223" s="101">
        <v>58.77960862449273</v>
      </c>
      <c r="J223" s="101" t="s">
        <v>60</v>
      </c>
      <c r="K223" s="101">
        <v>-0.5129047542090285</v>
      </c>
      <c r="L223" s="101">
        <v>-0.004407604747536979</v>
      </c>
      <c r="M223" s="101">
        <v>0.12056637553608132</v>
      </c>
      <c r="N223" s="101">
        <v>0.0009050071514220668</v>
      </c>
      <c r="O223" s="101">
        <v>-0.02073433696382022</v>
      </c>
      <c r="P223" s="101">
        <v>-0.0005041343153995305</v>
      </c>
      <c r="Q223" s="101">
        <v>0.0024475990771979277</v>
      </c>
      <c r="R223" s="101">
        <v>7.272260005837874E-05</v>
      </c>
      <c r="S223" s="101">
        <v>-0.000282467291045654</v>
      </c>
      <c r="T223" s="101">
        <v>-3.589139998582193E-05</v>
      </c>
      <c r="U223" s="101">
        <v>5.055255303952828E-05</v>
      </c>
      <c r="V223" s="101">
        <v>5.7317181209759295E-06</v>
      </c>
      <c r="W223" s="101">
        <v>-1.7910771265976072E-05</v>
      </c>
      <c r="X223" s="101">
        <v>67.5</v>
      </c>
    </row>
    <row r="224" spans="1:24" s="101" customFormat="1" ht="12.75" hidden="1">
      <c r="A224" s="101">
        <v>2058</v>
      </c>
      <c r="B224" s="101">
        <v>122.04000091552734</v>
      </c>
      <c r="C224" s="101">
        <v>105.44000244140625</v>
      </c>
      <c r="D224" s="101">
        <v>9.165502548217773</v>
      </c>
      <c r="E224" s="101">
        <v>10.163131713867188</v>
      </c>
      <c r="F224" s="101">
        <v>21.246419644034443</v>
      </c>
      <c r="G224" s="101" t="s">
        <v>58</v>
      </c>
      <c r="H224" s="101">
        <v>0.6305295321002689</v>
      </c>
      <c r="I224" s="101">
        <v>55.17053044762761</v>
      </c>
      <c r="J224" s="101" t="s">
        <v>61</v>
      </c>
      <c r="K224" s="101">
        <v>-0.31538764925584545</v>
      </c>
      <c r="L224" s="101">
        <v>-0.8099003742849156</v>
      </c>
      <c r="M224" s="101">
        <v>-0.07603957683839432</v>
      </c>
      <c r="N224" s="101">
        <v>0.08749428809628476</v>
      </c>
      <c r="O224" s="101">
        <v>-0.012443916519768531</v>
      </c>
      <c r="P224" s="101">
        <v>-0.023228325984863206</v>
      </c>
      <c r="Q224" s="101">
        <v>-0.001634954468699189</v>
      </c>
      <c r="R224" s="101">
        <v>0.0013448292681079545</v>
      </c>
      <c r="S224" s="101">
        <v>-0.00014455696775489586</v>
      </c>
      <c r="T224" s="101">
        <v>-0.0003399956043052365</v>
      </c>
      <c r="U224" s="101">
        <v>-3.9873421575665574E-05</v>
      </c>
      <c r="V224" s="101">
        <v>4.965049115207928E-05</v>
      </c>
      <c r="W224" s="101">
        <v>-8.431138944079188E-06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15.87055052250489</v>
      </c>
      <c r="G225" s="102"/>
      <c r="H225" s="102"/>
      <c r="I225" s="115"/>
      <c r="J225" s="115" t="s">
        <v>158</v>
      </c>
      <c r="K225" s="102">
        <f>AVERAGE(K223,K218,K213,K208,K203,K198)</f>
        <v>-0.6679378090677082</v>
      </c>
      <c r="L225" s="102">
        <f>AVERAGE(L223,L218,L213,L208,L203,L198)</f>
        <v>-0.0020128682214777395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29.065194216758247</v>
      </c>
      <c r="G226" s="102"/>
      <c r="H226" s="102"/>
      <c r="I226" s="115"/>
      <c r="J226" s="115" t="s">
        <v>159</v>
      </c>
      <c r="K226" s="102">
        <f>AVERAGE(K224,K219,K214,K209,K204,K199)</f>
        <v>-0.450887962287387</v>
      </c>
      <c r="L226" s="102">
        <f>AVERAGE(L224,L219,L214,L209,L204,L199)</f>
        <v>-0.3698832049634491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0.4174611306673176</v>
      </c>
      <c r="L227" s="102">
        <f>ABS(L225/$H$33)</f>
        <v>0.005591300615215943</v>
      </c>
      <c r="M227" s="115" t="s">
        <v>111</v>
      </c>
      <c r="N227" s="102">
        <f>K227+L227+L228+K228</f>
        <v>0.9104157765934319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0.2561863422087426</v>
      </c>
      <c r="L228" s="102">
        <f>ABS(L226/$H$34)</f>
        <v>0.2311770031021557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2060</v>
      </c>
      <c r="B231" s="101">
        <v>147.18</v>
      </c>
      <c r="C231" s="101">
        <v>141.08</v>
      </c>
      <c r="D231" s="101">
        <v>9.36602690526007</v>
      </c>
      <c r="E231" s="101">
        <v>10.020440525832703</v>
      </c>
      <c r="F231" s="101">
        <v>22.75640634460461</v>
      </c>
      <c r="G231" s="101" t="s">
        <v>59</v>
      </c>
      <c r="H231" s="101">
        <v>-21.792543258993334</v>
      </c>
      <c r="I231" s="101">
        <v>57.887456741006666</v>
      </c>
      <c r="J231" s="101" t="s">
        <v>73</v>
      </c>
      <c r="K231" s="101">
        <v>1.5679448511174643</v>
      </c>
      <c r="M231" s="101" t="s">
        <v>68</v>
      </c>
      <c r="N231" s="101">
        <v>0.9748325255897876</v>
      </c>
      <c r="X231" s="101">
        <v>67.5</v>
      </c>
    </row>
    <row r="232" spans="1:24" s="101" customFormat="1" ht="12.75" hidden="1">
      <c r="A232" s="101">
        <v>2057</v>
      </c>
      <c r="B232" s="101">
        <v>129.47999572753906</v>
      </c>
      <c r="C232" s="101">
        <v>131.0800018310547</v>
      </c>
      <c r="D232" s="101">
        <v>9.219659805297852</v>
      </c>
      <c r="E232" s="101">
        <v>9.578466415405273</v>
      </c>
      <c r="F232" s="101">
        <v>27.334498426860073</v>
      </c>
      <c r="G232" s="101" t="s">
        <v>56</v>
      </c>
      <c r="H232" s="101">
        <v>8.604552751871282</v>
      </c>
      <c r="I232" s="101">
        <v>70.58454847941034</v>
      </c>
      <c r="J232" s="101" t="s">
        <v>62</v>
      </c>
      <c r="K232" s="101">
        <v>1.057053280175032</v>
      </c>
      <c r="L232" s="101">
        <v>0.6211364609724834</v>
      </c>
      <c r="M232" s="101">
        <v>0.2502429365840526</v>
      </c>
      <c r="N232" s="101">
        <v>0.0020833036559463856</v>
      </c>
      <c r="O232" s="101">
        <v>0.042452918062223885</v>
      </c>
      <c r="P232" s="101">
        <v>0.017818422004844157</v>
      </c>
      <c r="Q232" s="101">
        <v>0.005167490638442329</v>
      </c>
      <c r="R232" s="101">
        <v>3.205570093188704E-05</v>
      </c>
      <c r="S232" s="101">
        <v>0.0005569833964880446</v>
      </c>
      <c r="T232" s="101">
        <v>0.00026222098042665606</v>
      </c>
      <c r="U232" s="101">
        <v>0.0001130263992310193</v>
      </c>
      <c r="V232" s="101">
        <v>1.1960094909664544E-06</v>
      </c>
      <c r="W232" s="101">
        <v>3.4732751137472126E-05</v>
      </c>
      <c r="X232" s="101">
        <v>67.5</v>
      </c>
    </row>
    <row r="233" spans="1:24" s="101" customFormat="1" ht="12.75" hidden="1">
      <c r="A233" s="101">
        <v>2058</v>
      </c>
      <c r="B233" s="101">
        <v>120.68000030517578</v>
      </c>
      <c r="C233" s="101">
        <v>120.87999725341797</v>
      </c>
      <c r="D233" s="101">
        <v>9.42969036102295</v>
      </c>
      <c r="E233" s="101">
        <v>10.15368938446045</v>
      </c>
      <c r="F233" s="101">
        <v>23.307757573796767</v>
      </c>
      <c r="G233" s="101" t="s">
        <v>57</v>
      </c>
      <c r="H233" s="101">
        <v>5.644186151282206</v>
      </c>
      <c r="I233" s="101">
        <v>58.82418645645799</v>
      </c>
      <c r="J233" s="101" t="s">
        <v>60</v>
      </c>
      <c r="K233" s="101">
        <v>-1.0555044977598873</v>
      </c>
      <c r="L233" s="101">
        <v>-0.0033797643782211935</v>
      </c>
      <c r="M233" s="101">
        <v>0.2497061660959349</v>
      </c>
      <c r="N233" s="101">
        <v>2.1344562153501108E-05</v>
      </c>
      <c r="O233" s="101">
        <v>-0.04241302742312552</v>
      </c>
      <c r="P233" s="101">
        <v>-0.0003865142697165234</v>
      </c>
      <c r="Q233" s="101">
        <v>0.005145751966358122</v>
      </c>
      <c r="R233" s="101">
        <v>1.6827461249142571E-06</v>
      </c>
      <c r="S233" s="101">
        <v>-0.0005568207826372766</v>
      </c>
      <c r="T233" s="101">
        <v>-2.751392403498511E-05</v>
      </c>
      <c r="U233" s="101">
        <v>0.00011137753203743202</v>
      </c>
      <c r="V233" s="101">
        <v>1.2223852111902006E-07</v>
      </c>
      <c r="W233" s="101">
        <v>-3.4675697943813234E-05</v>
      </c>
      <c r="X233" s="101">
        <v>67.5</v>
      </c>
    </row>
    <row r="234" spans="1:24" s="101" customFormat="1" ht="12.75" hidden="1">
      <c r="A234" s="101">
        <v>2059</v>
      </c>
      <c r="B234" s="101">
        <v>108.12000274658203</v>
      </c>
      <c r="C234" s="101">
        <v>98.31999969482422</v>
      </c>
      <c r="D234" s="101">
        <v>9.87955093383789</v>
      </c>
      <c r="E234" s="101">
        <v>10.283927917480469</v>
      </c>
      <c r="F234" s="101">
        <v>19.783323219961485</v>
      </c>
      <c r="G234" s="101" t="s">
        <v>58</v>
      </c>
      <c r="H234" s="101">
        <v>7.010552864140038</v>
      </c>
      <c r="I234" s="101">
        <v>47.63055561072207</v>
      </c>
      <c r="J234" s="101" t="s">
        <v>61</v>
      </c>
      <c r="K234" s="101">
        <v>-0.05720045749329876</v>
      </c>
      <c r="L234" s="101">
        <v>-0.6211272658176978</v>
      </c>
      <c r="M234" s="101">
        <v>-0.01638163373658295</v>
      </c>
      <c r="N234" s="101">
        <v>0.0020831943098391114</v>
      </c>
      <c r="O234" s="101">
        <v>-0.0018399339126983643</v>
      </c>
      <c r="P234" s="101">
        <v>-0.017814229409716827</v>
      </c>
      <c r="Q234" s="101">
        <v>-0.0004734936104221798</v>
      </c>
      <c r="R234" s="101">
        <v>3.201150305302251E-05</v>
      </c>
      <c r="S234" s="101">
        <v>1.3458082574016297E-05</v>
      </c>
      <c r="T234" s="101">
        <v>-0.0002607735158334025</v>
      </c>
      <c r="U234" s="101">
        <v>-1.9235703272315344E-05</v>
      </c>
      <c r="V234" s="101">
        <v>1.1897463790390254E-06</v>
      </c>
      <c r="W234" s="101">
        <v>1.9899682628117556E-06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2060</v>
      </c>
      <c r="B236" s="101">
        <v>134.7</v>
      </c>
      <c r="C236" s="101">
        <v>127.3</v>
      </c>
      <c r="D236" s="101">
        <v>9.422100001988765</v>
      </c>
      <c r="E236" s="101">
        <v>10.299657793659927</v>
      </c>
      <c r="F236" s="101">
        <v>20.606395154773093</v>
      </c>
      <c r="G236" s="101" t="s">
        <v>59</v>
      </c>
      <c r="H236" s="101">
        <v>-15.120961802730562</v>
      </c>
      <c r="I236" s="101">
        <v>52.079038197269426</v>
      </c>
      <c r="J236" s="101" t="s">
        <v>73</v>
      </c>
      <c r="K236" s="101">
        <v>0.8764755041753249</v>
      </c>
      <c r="M236" s="101" t="s">
        <v>68</v>
      </c>
      <c r="N236" s="101">
        <v>0.5943270405184213</v>
      </c>
      <c r="X236" s="101">
        <v>67.5</v>
      </c>
    </row>
    <row r="237" spans="1:24" s="101" customFormat="1" ht="12.75" hidden="1">
      <c r="A237" s="101">
        <v>2057</v>
      </c>
      <c r="B237" s="101">
        <v>110.77999877929688</v>
      </c>
      <c r="C237" s="101">
        <v>117.68000030517578</v>
      </c>
      <c r="D237" s="101">
        <v>9.352294921875</v>
      </c>
      <c r="E237" s="101">
        <v>9.562162399291992</v>
      </c>
      <c r="F237" s="101">
        <v>21.232151767238335</v>
      </c>
      <c r="G237" s="101" t="s">
        <v>56</v>
      </c>
      <c r="H237" s="101">
        <v>10.726744112239658</v>
      </c>
      <c r="I237" s="101">
        <v>54.00674289153653</v>
      </c>
      <c r="J237" s="101" t="s">
        <v>62</v>
      </c>
      <c r="K237" s="101">
        <v>0.7181808914297241</v>
      </c>
      <c r="L237" s="101">
        <v>0.5746590767792039</v>
      </c>
      <c r="M237" s="101">
        <v>0.170019680255153</v>
      </c>
      <c r="N237" s="101">
        <v>0.02087182096201456</v>
      </c>
      <c r="O237" s="101">
        <v>0.028843250207977386</v>
      </c>
      <c r="P237" s="101">
        <v>0.016485171491714874</v>
      </c>
      <c r="Q237" s="101">
        <v>0.003510897760197974</v>
      </c>
      <c r="R237" s="101">
        <v>0.0003212936974224983</v>
      </c>
      <c r="S237" s="101">
        <v>0.0003784287284544276</v>
      </c>
      <c r="T237" s="101">
        <v>0.00024259567944811774</v>
      </c>
      <c r="U237" s="101">
        <v>7.679249809074303E-05</v>
      </c>
      <c r="V237" s="101">
        <v>1.1920430971730262E-05</v>
      </c>
      <c r="W237" s="101">
        <v>2.359926770940616E-05</v>
      </c>
      <c r="X237" s="101">
        <v>67.5</v>
      </c>
    </row>
    <row r="238" spans="1:24" s="101" customFormat="1" ht="12.75" hidden="1">
      <c r="A238" s="101">
        <v>2058</v>
      </c>
      <c r="B238" s="101">
        <v>110.54000091552734</v>
      </c>
      <c r="C238" s="101">
        <v>110.33999633789062</v>
      </c>
      <c r="D238" s="101">
        <v>9.754827499389648</v>
      </c>
      <c r="E238" s="101">
        <v>10.512685775756836</v>
      </c>
      <c r="F238" s="101">
        <v>18.91959134947663</v>
      </c>
      <c r="G238" s="101" t="s">
        <v>57</v>
      </c>
      <c r="H238" s="101">
        <v>3.098124607057315</v>
      </c>
      <c r="I238" s="101">
        <v>46.13812552258466</v>
      </c>
      <c r="J238" s="101" t="s">
        <v>60</v>
      </c>
      <c r="K238" s="101">
        <v>-0.7013506555844716</v>
      </c>
      <c r="L238" s="101">
        <v>-0.0031265432870556213</v>
      </c>
      <c r="M238" s="101">
        <v>0.1656085723733013</v>
      </c>
      <c r="N238" s="101">
        <v>-0.0002159039936926994</v>
      </c>
      <c r="O238" s="101">
        <v>-0.02823262117997727</v>
      </c>
      <c r="P238" s="101">
        <v>-0.0003576189224665566</v>
      </c>
      <c r="Q238" s="101">
        <v>0.0033977717873161133</v>
      </c>
      <c r="R238" s="101">
        <v>-1.738282775628885E-05</v>
      </c>
      <c r="S238" s="101">
        <v>-0.00037479789017021544</v>
      </c>
      <c r="T238" s="101">
        <v>-2.5461561661278524E-05</v>
      </c>
      <c r="U238" s="101">
        <v>7.255383167574987E-05</v>
      </c>
      <c r="V238" s="101">
        <v>-1.3789668437094008E-06</v>
      </c>
      <c r="W238" s="101">
        <v>-2.346817384642736E-05</v>
      </c>
      <c r="X238" s="101">
        <v>67.5</v>
      </c>
    </row>
    <row r="239" spans="1:24" s="101" customFormat="1" ht="12.75" hidden="1">
      <c r="A239" s="101">
        <v>2059</v>
      </c>
      <c r="B239" s="101">
        <v>99.0999984741211</v>
      </c>
      <c r="C239" s="101">
        <v>99.30000305175781</v>
      </c>
      <c r="D239" s="101">
        <v>9.948705673217773</v>
      </c>
      <c r="E239" s="101">
        <v>10.44233512878418</v>
      </c>
      <c r="F239" s="101">
        <v>15.998996462341967</v>
      </c>
      <c r="G239" s="101" t="s">
        <v>58</v>
      </c>
      <c r="H239" s="101">
        <v>6.637110076030666</v>
      </c>
      <c r="I239" s="101">
        <v>38.23710855015176</v>
      </c>
      <c r="J239" s="101" t="s">
        <v>61</v>
      </c>
      <c r="K239" s="101">
        <v>-0.15456730160685675</v>
      </c>
      <c r="L239" s="101">
        <v>-0.5746505714360695</v>
      </c>
      <c r="M239" s="101">
        <v>-0.03847716765227768</v>
      </c>
      <c r="N239" s="101">
        <v>-0.020870704246284982</v>
      </c>
      <c r="O239" s="101">
        <v>-0.00590357382166823</v>
      </c>
      <c r="P239" s="101">
        <v>-0.01648129205546527</v>
      </c>
      <c r="Q239" s="101">
        <v>-0.0008840531453944454</v>
      </c>
      <c r="R239" s="101">
        <v>-0.0003208231246381954</v>
      </c>
      <c r="S239" s="101">
        <v>-5.229573638060792E-05</v>
      </c>
      <c r="T239" s="101">
        <v>-0.00024125582389791713</v>
      </c>
      <c r="U239" s="101">
        <v>-2.5160072976518308E-05</v>
      </c>
      <c r="V239" s="101">
        <v>-1.1840402231163274E-05</v>
      </c>
      <c r="W239" s="101">
        <v>-2.483999342609232E-06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2060</v>
      </c>
      <c r="B241" s="101">
        <v>150.08</v>
      </c>
      <c r="C241" s="101">
        <v>131.18</v>
      </c>
      <c r="D241" s="101">
        <v>9.22780929352634</v>
      </c>
      <c r="E241" s="101">
        <v>10.218279077486597</v>
      </c>
      <c r="F241" s="101">
        <v>25.582224986381586</v>
      </c>
      <c r="G241" s="101" t="s">
        <v>59</v>
      </c>
      <c r="H241" s="101">
        <v>-16.52149313628105</v>
      </c>
      <c r="I241" s="101">
        <v>66.05850686371896</v>
      </c>
      <c r="J241" s="101" t="s">
        <v>73</v>
      </c>
      <c r="K241" s="101">
        <v>0.6666823642202881</v>
      </c>
      <c r="M241" s="101" t="s">
        <v>68</v>
      </c>
      <c r="N241" s="101">
        <v>0.4267658947531234</v>
      </c>
      <c r="X241" s="101">
        <v>67.5</v>
      </c>
    </row>
    <row r="242" spans="1:24" s="101" customFormat="1" ht="12.75" hidden="1">
      <c r="A242" s="101">
        <v>2057</v>
      </c>
      <c r="B242" s="101">
        <v>126.04000091552734</v>
      </c>
      <c r="C242" s="101">
        <v>121.63999938964844</v>
      </c>
      <c r="D242" s="101">
        <v>8.983685493469238</v>
      </c>
      <c r="E242" s="101">
        <v>9.260812759399414</v>
      </c>
      <c r="F242" s="101">
        <v>24.54338018657824</v>
      </c>
      <c r="G242" s="101" t="s">
        <v>56</v>
      </c>
      <c r="H242" s="101">
        <v>6.492507640532168</v>
      </c>
      <c r="I242" s="101">
        <v>65.03250855605951</v>
      </c>
      <c r="J242" s="101" t="s">
        <v>62</v>
      </c>
      <c r="K242" s="101">
        <v>0.6736395415291422</v>
      </c>
      <c r="L242" s="101">
        <v>0.4282158243187838</v>
      </c>
      <c r="M242" s="101">
        <v>0.15947513468022737</v>
      </c>
      <c r="N242" s="101">
        <v>0.056536774508652035</v>
      </c>
      <c r="O242" s="101">
        <v>0.02705451967238625</v>
      </c>
      <c r="P242" s="101">
        <v>0.012284145895035563</v>
      </c>
      <c r="Q242" s="101">
        <v>0.0032931269902419075</v>
      </c>
      <c r="R242" s="101">
        <v>0.0008702240525872064</v>
      </c>
      <c r="S242" s="101">
        <v>0.00035497701833879346</v>
      </c>
      <c r="T242" s="101">
        <v>0.00018077074527831673</v>
      </c>
      <c r="U242" s="101">
        <v>7.202839494691256E-05</v>
      </c>
      <c r="V242" s="101">
        <v>3.2298536964037404E-05</v>
      </c>
      <c r="W242" s="101">
        <v>2.2140009031581887E-05</v>
      </c>
      <c r="X242" s="101">
        <v>67.5</v>
      </c>
    </row>
    <row r="243" spans="1:24" s="101" customFormat="1" ht="12.75" hidden="1">
      <c r="A243" s="101">
        <v>2058</v>
      </c>
      <c r="B243" s="101">
        <v>124.27999877929688</v>
      </c>
      <c r="C243" s="101">
        <v>111.08000183105469</v>
      </c>
      <c r="D243" s="101">
        <v>9.376592636108398</v>
      </c>
      <c r="E243" s="101">
        <v>10.054697036743164</v>
      </c>
      <c r="F243" s="101">
        <v>21.713219816193146</v>
      </c>
      <c r="G243" s="101" t="s">
        <v>57</v>
      </c>
      <c r="H243" s="101">
        <v>-1.6614543573252831</v>
      </c>
      <c r="I243" s="101">
        <v>55.118544421971585</v>
      </c>
      <c r="J243" s="101" t="s">
        <v>60</v>
      </c>
      <c r="K243" s="101">
        <v>-0.5729309973634231</v>
      </c>
      <c r="L243" s="101">
        <v>-0.0023304810951542236</v>
      </c>
      <c r="M243" s="101">
        <v>0.13467127066790138</v>
      </c>
      <c r="N243" s="101">
        <v>0.000584659380785945</v>
      </c>
      <c r="O243" s="101">
        <v>-0.023161915701833125</v>
      </c>
      <c r="P243" s="101">
        <v>-0.00026649326464353443</v>
      </c>
      <c r="Q243" s="101">
        <v>0.002733691233751272</v>
      </c>
      <c r="R243" s="101">
        <v>4.698047064248537E-05</v>
      </c>
      <c r="S243" s="101">
        <v>-0.0003155902913353326</v>
      </c>
      <c r="T243" s="101">
        <v>-1.8969467633266902E-05</v>
      </c>
      <c r="U243" s="101">
        <v>5.6429067932729095E-05</v>
      </c>
      <c r="V243" s="101">
        <v>3.7006268323150405E-06</v>
      </c>
      <c r="W243" s="101">
        <v>-2.0008250550092618E-05</v>
      </c>
      <c r="X243" s="101">
        <v>67.5</v>
      </c>
    </row>
    <row r="244" spans="1:24" s="101" customFormat="1" ht="12.75" hidden="1">
      <c r="A244" s="101">
        <v>2059</v>
      </c>
      <c r="B244" s="101">
        <v>118.94000244140625</v>
      </c>
      <c r="C244" s="101">
        <v>110.44000244140625</v>
      </c>
      <c r="D244" s="101">
        <v>9.581597328186035</v>
      </c>
      <c r="E244" s="101">
        <v>10.234542846679688</v>
      </c>
      <c r="F244" s="101">
        <v>19.59346749882505</v>
      </c>
      <c r="G244" s="101" t="s">
        <v>58</v>
      </c>
      <c r="H244" s="101">
        <v>-2.7774929934541603</v>
      </c>
      <c r="I244" s="101">
        <v>48.66250944795209</v>
      </c>
      <c r="J244" s="101" t="s">
        <v>61</v>
      </c>
      <c r="K244" s="101">
        <v>-0.3543166721617063</v>
      </c>
      <c r="L244" s="101">
        <v>-0.42820948267743986</v>
      </c>
      <c r="M244" s="101">
        <v>-0.08541643540893934</v>
      </c>
      <c r="N244" s="101">
        <v>0.05653375138137063</v>
      </c>
      <c r="O244" s="101">
        <v>-0.013981155021124356</v>
      </c>
      <c r="P244" s="101">
        <v>-0.012281254891517344</v>
      </c>
      <c r="Q244" s="101">
        <v>-0.001836196507014206</v>
      </c>
      <c r="R244" s="101">
        <v>0.0008689549683841572</v>
      </c>
      <c r="S244" s="101">
        <v>-0.000162516004022927</v>
      </c>
      <c r="T244" s="101">
        <v>-0.00017977269438429326</v>
      </c>
      <c r="U244" s="101">
        <v>-4.4764382838054E-05</v>
      </c>
      <c r="V244" s="101">
        <v>3.2085835676591635E-05</v>
      </c>
      <c r="W244" s="101">
        <v>-9.47891923392356E-06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2060</v>
      </c>
      <c r="B246" s="101">
        <v>149.56</v>
      </c>
      <c r="C246" s="101">
        <v>141.26</v>
      </c>
      <c r="D246" s="101">
        <v>9.301584000846079</v>
      </c>
      <c r="E246" s="101">
        <v>10.094848718995856</v>
      </c>
      <c r="F246" s="101">
        <v>25.669903800152728</v>
      </c>
      <c r="G246" s="101" t="s">
        <v>59</v>
      </c>
      <c r="H246" s="101">
        <v>-16.302256702005707</v>
      </c>
      <c r="I246" s="101">
        <v>65.7577432979943</v>
      </c>
      <c r="J246" s="101" t="s">
        <v>73</v>
      </c>
      <c r="K246" s="101">
        <v>1.129466116159498</v>
      </c>
      <c r="M246" s="101" t="s">
        <v>68</v>
      </c>
      <c r="N246" s="101">
        <v>0.6692960703054706</v>
      </c>
      <c r="X246" s="101">
        <v>67.5</v>
      </c>
    </row>
    <row r="247" spans="1:24" s="101" customFormat="1" ht="12.75" hidden="1">
      <c r="A247" s="101">
        <v>2057</v>
      </c>
      <c r="B247" s="101">
        <v>124.19999694824219</v>
      </c>
      <c r="C247" s="101">
        <v>120.4000015258789</v>
      </c>
      <c r="D247" s="101">
        <v>9.074323654174805</v>
      </c>
      <c r="E247" s="101">
        <v>9.234946250915527</v>
      </c>
      <c r="F247" s="101">
        <v>26.183256132258965</v>
      </c>
      <c r="G247" s="101" t="s">
        <v>56</v>
      </c>
      <c r="H247" s="101">
        <v>11.979402507013774</v>
      </c>
      <c r="I247" s="101">
        <v>68.67939945525596</v>
      </c>
      <c r="J247" s="101" t="s">
        <v>62</v>
      </c>
      <c r="K247" s="101">
        <v>0.9399034803586668</v>
      </c>
      <c r="L247" s="101">
        <v>0.43815544656878774</v>
      </c>
      <c r="M247" s="101">
        <v>0.22250976324829191</v>
      </c>
      <c r="N247" s="101">
        <v>0.05432998555854423</v>
      </c>
      <c r="O247" s="101">
        <v>0.037748313915648736</v>
      </c>
      <c r="P247" s="101">
        <v>0.012569329402009352</v>
      </c>
      <c r="Q247" s="101">
        <v>0.004594808230685028</v>
      </c>
      <c r="R247" s="101">
        <v>0.0008362371262588221</v>
      </c>
      <c r="S247" s="101">
        <v>0.0004952861331649629</v>
      </c>
      <c r="T247" s="101">
        <v>0.00018497115491425295</v>
      </c>
      <c r="U247" s="101">
        <v>0.00010049425311913527</v>
      </c>
      <c r="V247" s="101">
        <v>3.1038345196844786E-05</v>
      </c>
      <c r="W247" s="101">
        <v>3.0890329264853E-05</v>
      </c>
      <c r="X247" s="101">
        <v>67.5</v>
      </c>
    </row>
    <row r="248" spans="1:24" s="101" customFormat="1" ht="12.75" hidden="1">
      <c r="A248" s="101">
        <v>2058</v>
      </c>
      <c r="B248" s="101">
        <v>122.68000030517578</v>
      </c>
      <c r="C248" s="101">
        <v>110.9800033569336</v>
      </c>
      <c r="D248" s="101">
        <v>9.482621192932129</v>
      </c>
      <c r="E248" s="101">
        <v>10.11612606048584</v>
      </c>
      <c r="F248" s="101">
        <v>21.24664800380331</v>
      </c>
      <c r="G248" s="101" t="s">
        <v>57</v>
      </c>
      <c r="H248" s="101">
        <v>-1.852480421268865</v>
      </c>
      <c r="I248" s="101">
        <v>53.327519883906916</v>
      </c>
      <c r="J248" s="101" t="s">
        <v>60</v>
      </c>
      <c r="K248" s="101">
        <v>-0.558713289406153</v>
      </c>
      <c r="L248" s="101">
        <v>-0.0023843978883790386</v>
      </c>
      <c r="M248" s="101">
        <v>0.13022534729680876</v>
      </c>
      <c r="N248" s="101">
        <v>0.0005619173428549033</v>
      </c>
      <c r="O248" s="101">
        <v>-0.022764856117257218</v>
      </c>
      <c r="P248" s="101">
        <v>-0.00027265895592694074</v>
      </c>
      <c r="Q248" s="101">
        <v>0.002590430513874345</v>
      </c>
      <c r="R248" s="101">
        <v>4.515313413387275E-05</v>
      </c>
      <c r="S248" s="101">
        <v>-0.0003246828394995352</v>
      </c>
      <c r="T248" s="101">
        <v>-1.9409930688198048E-05</v>
      </c>
      <c r="U248" s="101">
        <v>4.99087656435914E-05</v>
      </c>
      <c r="V248" s="101">
        <v>3.55605479560829E-06</v>
      </c>
      <c r="W248" s="101">
        <v>-2.1013544139932626E-05</v>
      </c>
      <c r="X248" s="101">
        <v>67.5</v>
      </c>
    </row>
    <row r="249" spans="1:24" s="101" customFormat="1" ht="12.75" hidden="1">
      <c r="A249" s="101">
        <v>2059</v>
      </c>
      <c r="B249" s="101">
        <v>130.16000366210938</v>
      </c>
      <c r="C249" s="101">
        <v>111.45999908447266</v>
      </c>
      <c r="D249" s="101">
        <v>9.437888145446777</v>
      </c>
      <c r="E249" s="101">
        <v>10.13359260559082</v>
      </c>
      <c r="F249" s="101">
        <v>21.77585980880544</v>
      </c>
      <c r="G249" s="101" t="s">
        <v>58</v>
      </c>
      <c r="H249" s="101">
        <v>-7.727888918253996</v>
      </c>
      <c r="I249" s="101">
        <v>54.93211474385539</v>
      </c>
      <c r="J249" s="101" t="s">
        <v>61</v>
      </c>
      <c r="K249" s="101">
        <v>-0.755816123558694</v>
      </c>
      <c r="L249" s="101">
        <v>-0.4381489586939626</v>
      </c>
      <c r="M249" s="101">
        <v>-0.1804215997663153</v>
      </c>
      <c r="N249" s="101">
        <v>0.05432707961681194</v>
      </c>
      <c r="O249" s="101">
        <v>-0.03011140198388206</v>
      </c>
      <c r="P249" s="101">
        <v>-0.012566371740083515</v>
      </c>
      <c r="Q249" s="101">
        <v>-0.0037949878036114388</v>
      </c>
      <c r="R249" s="101">
        <v>0.0008350172009075631</v>
      </c>
      <c r="S249" s="101">
        <v>-0.0003740179239555512</v>
      </c>
      <c r="T249" s="101">
        <v>-0.00018394994629244096</v>
      </c>
      <c r="U249" s="101">
        <v>-8.722505386588134E-05</v>
      </c>
      <c r="V249" s="101">
        <v>3.083396417668557E-05</v>
      </c>
      <c r="W249" s="101">
        <v>-2.2641629905334482E-05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2060</v>
      </c>
      <c r="B251" s="101">
        <v>147.64</v>
      </c>
      <c r="C251" s="101">
        <v>139.84</v>
      </c>
      <c r="D251" s="101">
        <v>9.209868384489546</v>
      </c>
      <c r="E251" s="101">
        <v>10.14424446122118</v>
      </c>
      <c r="F251" s="101">
        <v>24.966410930044848</v>
      </c>
      <c r="G251" s="101" t="s">
        <v>59</v>
      </c>
      <c r="H251" s="101">
        <v>-15.552679738931715</v>
      </c>
      <c r="I251" s="101">
        <v>64.58732026106827</v>
      </c>
      <c r="J251" s="101" t="s">
        <v>73</v>
      </c>
      <c r="K251" s="101">
        <v>1.3632733505869492</v>
      </c>
      <c r="M251" s="101" t="s">
        <v>68</v>
      </c>
      <c r="N251" s="101">
        <v>0.7054433555219061</v>
      </c>
      <c r="X251" s="101">
        <v>67.5</v>
      </c>
    </row>
    <row r="252" spans="1:24" s="101" customFormat="1" ht="12.75" hidden="1">
      <c r="A252" s="101">
        <v>2057</v>
      </c>
      <c r="B252" s="101">
        <v>138.66000366210938</v>
      </c>
      <c r="C252" s="101">
        <v>134.55999755859375</v>
      </c>
      <c r="D252" s="101">
        <v>9.198248863220215</v>
      </c>
      <c r="E252" s="101">
        <v>9.419312477111816</v>
      </c>
      <c r="F252" s="101">
        <v>29.065194216758247</v>
      </c>
      <c r="G252" s="101" t="s">
        <v>56</v>
      </c>
      <c r="H252" s="101">
        <v>4.097347915850932</v>
      </c>
      <c r="I252" s="101">
        <v>75.2573515779603</v>
      </c>
      <c r="J252" s="101" t="s">
        <v>62</v>
      </c>
      <c r="K252" s="101">
        <v>1.1348578526011406</v>
      </c>
      <c r="L252" s="101">
        <v>0.02351802539127916</v>
      </c>
      <c r="M252" s="101">
        <v>0.2686624876616588</v>
      </c>
      <c r="N252" s="101">
        <v>0.02300659830035078</v>
      </c>
      <c r="O252" s="101">
        <v>0.04557782670984884</v>
      </c>
      <c r="P252" s="101">
        <v>0.0006746498722750646</v>
      </c>
      <c r="Q252" s="101">
        <v>0.005547864901616501</v>
      </c>
      <c r="R252" s="101">
        <v>0.00035413625001924723</v>
      </c>
      <c r="S252" s="101">
        <v>0.000597975039952176</v>
      </c>
      <c r="T252" s="101">
        <v>9.96020009097199E-06</v>
      </c>
      <c r="U252" s="101">
        <v>0.00012133483107751226</v>
      </c>
      <c r="V252" s="101">
        <v>1.3155319986738888E-05</v>
      </c>
      <c r="W252" s="101">
        <v>3.7285609068889914E-05</v>
      </c>
      <c r="X252" s="101">
        <v>67.5</v>
      </c>
    </row>
    <row r="253" spans="1:24" s="101" customFormat="1" ht="12.75" hidden="1">
      <c r="A253" s="101">
        <v>2058</v>
      </c>
      <c r="B253" s="101">
        <v>110.41999816894531</v>
      </c>
      <c r="C253" s="101">
        <v>106.0199966430664</v>
      </c>
      <c r="D253" s="101">
        <v>9.431154251098633</v>
      </c>
      <c r="E253" s="101">
        <v>10.186331748962402</v>
      </c>
      <c r="F253" s="101">
        <v>21.77657657272908</v>
      </c>
      <c r="G253" s="101" t="s">
        <v>57</v>
      </c>
      <c r="H253" s="101">
        <v>12.007568048521719</v>
      </c>
      <c r="I253" s="101">
        <v>54.92756621746703</v>
      </c>
      <c r="J253" s="101" t="s">
        <v>60</v>
      </c>
      <c r="K253" s="101">
        <v>-1.06159372668881</v>
      </c>
      <c r="L253" s="101">
        <v>-0.00012825507673501922</v>
      </c>
      <c r="M253" s="101">
        <v>0.2502222137426254</v>
      </c>
      <c r="N253" s="101">
        <v>0.0002375752311322146</v>
      </c>
      <c r="O253" s="101">
        <v>-0.042806698754035505</v>
      </c>
      <c r="P253" s="101">
        <v>-1.4467356490271565E-05</v>
      </c>
      <c r="Q253" s="101">
        <v>0.005112276113815592</v>
      </c>
      <c r="R253" s="101">
        <v>1.908357899908297E-05</v>
      </c>
      <c r="S253" s="101">
        <v>-0.0005741973550094751</v>
      </c>
      <c r="T253" s="101">
        <v>-1.0187877561534338E-06</v>
      </c>
      <c r="U253" s="101">
        <v>0.00010772037830636953</v>
      </c>
      <c r="V253" s="101">
        <v>1.4957095511439032E-06</v>
      </c>
      <c r="W253" s="101">
        <v>-3.612862855708585E-05</v>
      </c>
      <c r="X253" s="101">
        <v>67.5</v>
      </c>
    </row>
    <row r="254" spans="1:24" s="101" customFormat="1" ht="12.75" hidden="1">
      <c r="A254" s="101">
        <v>2059</v>
      </c>
      <c r="B254" s="101">
        <v>121.77999877929688</v>
      </c>
      <c r="C254" s="101">
        <v>111.58000183105469</v>
      </c>
      <c r="D254" s="101">
        <v>9.579334259033203</v>
      </c>
      <c r="E254" s="101">
        <v>9.959981918334961</v>
      </c>
      <c r="F254" s="101">
        <v>19.255557764286113</v>
      </c>
      <c r="G254" s="101" t="s">
        <v>58</v>
      </c>
      <c r="H254" s="101">
        <v>-6.439718217874244</v>
      </c>
      <c r="I254" s="101">
        <v>47.84028056142263</v>
      </c>
      <c r="J254" s="101" t="s">
        <v>61</v>
      </c>
      <c r="K254" s="101">
        <v>-0.40114972898586904</v>
      </c>
      <c r="L254" s="101">
        <v>-0.02351767567044292</v>
      </c>
      <c r="M254" s="101">
        <v>-0.09781807617353173</v>
      </c>
      <c r="N254" s="101">
        <v>0.023005371619759934</v>
      </c>
      <c r="O254" s="101">
        <v>-0.015650074420726107</v>
      </c>
      <c r="P254" s="101">
        <v>-0.0006744947336762122</v>
      </c>
      <c r="Q254" s="101">
        <v>-0.002154863778223305</v>
      </c>
      <c r="R254" s="101">
        <v>0.000353621691345823</v>
      </c>
      <c r="S254" s="101">
        <v>-0.0001669477340544916</v>
      </c>
      <c r="T254" s="101">
        <v>-9.907959293422147E-06</v>
      </c>
      <c r="U254" s="101">
        <v>-5.58431851718817E-05</v>
      </c>
      <c r="V254" s="101">
        <v>1.3070015183315915E-05</v>
      </c>
      <c r="W254" s="101">
        <v>-9.21622711429175E-06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2060</v>
      </c>
      <c r="B256" s="101">
        <v>157.52</v>
      </c>
      <c r="C256" s="101">
        <v>139.92</v>
      </c>
      <c r="D256" s="101">
        <v>9.147068088528263</v>
      </c>
      <c r="E256" s="101">
        <v>10.243657383162825</v>
      </c>
      <c r="F256" s="101">
        <v>28.351756562014376</v>
      </c>
      <c r="G256" s="101" t="s">
        <v>59</v>
      </c>
      <c r="H256" s="101">
        <v>-16.140713869338242</v>
      </c>
      <c r="I256" s="101">
        <v>73.87928613066177</v>
      </c>
      <c r="J256" s="101" t="s">
        <v>73</v>
      </c>
      <c r="K256" s="101">
        <v>1.1663125050710703</v>
      </c>
      <c r="M256" s="101" t="s">
        <v>68</v>
      </c>
      <c r="N256" s="101">
        <v>0.6419635066145186</v>
      </c>
      <c r="X256" s="101">
        <v>67.5</v>
      </c>
    </row>
    <row r="257" spans="1:24" s="101" customFormat="1" ht="12.75" hidden="1">
      <c r="A257" s="101">
        <v>2057</v>
      </c>
      <c r="B257" s="101">
        <v>129.10000610351562</v>
      </c>
      <c r="C257" s="101">
        <v>117.19999694824219</v>
      </c>
      <c r="D257" s="101">
        <v>9.230146408081055</v>
      </c>
      <c r="E257" s="101">
        <v>9.431057929992676</v>
      </c>
      <c r="F257" s="101">
        <v>27.3264010143293</v>
      </c>
      <c r="G257" s="101" t="s">
        <v>56</v>
      </c>
      <c r="H257" s="101">
        <v>8.8823387036539</v>
      </c>
      <c r="I257" s="101">
        <v>70.48234480716953</v>
      </c>
      <c r="J257" s="101" t="s">
        <v>62</v>
      </c>
      <c r="K257" s="101">
        <v>1.0146577240661918</v>
      </c>
      <c r="L257" s="101">
        <v>0.26434234562710857</v>
      </c>
      <c r="M257" s="101">
        <v>0.240206816668805</v>
      </c>
      <c r="N257" s="101">
        <v>0.086378319162461</v>
      </c>
      <c r="O257" s="101">
        <v>0.04075063077764377</v>
      </c>
      <c r="P257" s="101">
        <v>0.007583164675213419</v>
      </c>
      <c r="Q257" s="101">
        <v>0.004960235119737941</v>
      </c>
      <c r="R257" s="101">
        <v>0.0013295503179862563</v>
      </c>
      <c r="S257" s="101">
        <v>0.0005346719906476438</v>
      </c>
      <c r="T257" s="101">
        <v>0.00011160006363087584</v>
      </c>
      <c r="U257" s="101">
        <v>0.00010848545534749474</v>
      </c>
      <c r="V257" s="101">
        <v>4.934758134956387E-05</v>
      </c>
      <c r="W257" s="101">
        <v>3.334671638990857E-05</v>
      </c>
      <c r="X257" s="101">
        <v>67.5</v>
      </c>
    </row>
    <row r="258" spans="1:24" s="101" customFormat="1" ht="12.75" hidden="1">
      <c r="A258" s="101">
        <v>2058</v>
      </c>
      <c r="B258" s="101">
        <v>122.04000091552734</v>
      </c>
      <c r="C258" s="101">
        <v>105.44000244140625</v>
      </c>
      <c r="D258" s="101">
        <v>9.165502548217773</v>
      </c>
      <c r="E258" s="101">
        <v>10.163131713867188</v>
      </c>
      <c r="F258" s="101">
        <v>20.360306237885954</v>
      </c>
      <c r="G258" s="101" t="s">
        <v>57</v>
      </c>
      <c r="H258" s="101">
        <v>-1.6704391710050857</v>
      </c>
      <c r="I258" s="101">
        <v>52.86956174452226</v>
      </c>
      <c r="J258" s="101" t="s">
        <v>60</v>
      </c>
      <c r="K258" s="101">
        <v>-0.5598535825051486</v>
      </c>
      <c r="L258" s="101">
        <v>-0.0014389977027697615</v>
      </c>
      <c r="M258" s="101">
        <v>0.13025196084941157</v>
      </c>
      <c r="N258" s="101">
        <v>0.0008933029490943601</v>
      </c>
      <c r="O258" s="101">
        <v>-0.022849848609734408</v>
      </c>
      <c r="P258" s="101">
        <v>-0.00016446303918313252</v>
      </c>
      <c r="Q258" s="101">
        <v>0.002579377292633923</v>
      </c>
      <c r="R258" s="101">
        <v>7.179826027812793E-05</v>
      </c>
      <c r="S258" s="101">
        <v>-0.0003290129586352334</v>
      </c>
      <c r="T258" s="101">
        <v>-1.1703242919816306E-05</v>
      </c>
      <c r="U258" s="101">
        <v>4.890077092961535E-05</v>
      </c>
      <c r="V258" s="101">
        <v>5.658595074935846E-06</v>
      </c>
      <c r="W258" s="101">
        <v>-2.1381313037277914E-05</v>
      </c>
      <c r="X258" s="101">
        <v>67.5</v>
      </c>
    </row>
    <row r="259" spans="1:24" s="101" customFormat="1" ht="12.75" hidden="1">
      <c r="A259" s="101">
        <v>2059</v>
      </c>
      <c r="B259" s="101">
        <v>135.5800018310547</v>
      </c>
      <c r="C259" s="101">
        <v>118.27999877929688</v>
      </c>
      <c r="D259" s="101">
        <v>9.473793983459473</v>
      </c>
      <c r="E259" s="101">
        <v>10.08157730102539</v>
      </c>
      <c r="F259" s="101">
        <v>21.842703465992745</v>
      </c>
      <c r="G259" s="101" t="s">
        <v>58</v>
      </c>
      <c r="H259" s="101">
        <v>-13.175602669342027</v>
      </c>
      <c r="I259" s="101">
        <v>54.90439916171266</v>
      </c>
      <c r="J259" s="101" t="s">
        <v>61</v>
      </c>
      <c r="K259" s="101">
        <v>-0.8462235302586045</v>
      </c>
      <c r="L259" s="101">
        <v>-0.2643384288696086</v>
      </c>
      <c r="M259" s="101">
        <v>-0.20182601781991402</v>
      </c>
      <c r="N259" s="101">
        <v>0.08637369988123188</v>
      </c>
      <c r="O259" s="101">
        <v>-0.03374164085055832</v>
      </c>
      <c r="P259" s="101">
        <v>-0.007581381035151003</v>
      </c>
      <c r="Q259" s="101">
        <v>-0.004236831979831884</v>
      </c>
      <c r="R259" s="101">
        <v>0.0013276102808725118</v>
      </c>
      <c r="S259" s="101">
        <v>-0.00042145534832672873</v>
      </c>
      <c r="T259" s="101">
        <v>-0.00011098472105463575</v>
      </c>
      <c r="U259" s="101">
        <v>-9.683908624332719E-05</v>
      </c>
      <c r="V259" s="101">
        <v>4.9022077545017776E-05</v>
      </c>
      <c r="W259" s="101">
        <v>-2.5589899311855967E-05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15.998996462341967</v>
      </c>
      <c r="G260" s="102"/>
      <c r="H260" s="102"/>
      <c r="I260" s="115"/>
      <c r="J260" s="115" t="s">
        <v>158</v>
      </c>
      <c r="K260" s="102">
        <f>AVERAGE(K258,K253,K248,K243,K238,K233)</f>
        <v>-0.7516577915513157</v>
      </c>
      <c r="L260" s="102">
        <f>AVERAGE(L258,L253,L248,L243,L238,L233)</f>
        <v>-0.0021314065713858095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29.065194216758247</v>
      </c>
      <c r="G261" s="102"/>
      <c r="H261" s="102"/>
      <c r="I261" s="115"/>
      <c r="J261" s="115" t="s">
        <v>159</v>
      </c>
      <c r="K261" s="102">
        <f>AVERAGE(K259,K254,K249,K244,K239,K234)</f>
        <v>-0.42821230234417157</v>
      </c>
      <c r="L261" s="102">
        <f>AVERAGE(L259,L254,L249,L244,L239,L234)</f>
        <v>-0.3916653971942035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0.4697861197195723</v>
      </c>
      <c r="L262" s="102">
        <f>ABS(L260/$H$33)</f>
        <v>0.005920573809405027</v>
      </c>
      <c r="M262" s="115" t="s">
        <v>111</v>
      </c>
      <c r="N262" s="102">
        <f>K262+L262+L263+K263</f>
        <v>0.9638000112890883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0.24330244451373384</v>
      </c>
      <c r="L263" s="102">
        <f>ABS(L261/$H$34)</f>
        <v>0.2447908732463772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2005-02-10T06:50:04Z</dcterms:modified>
  <cp:category/>
  <cp:version/>
  <cp:contentType/>
  <cp:contentStatus/>
</cp:coreProperties>
</file>