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<sst xmlns="http://schemas.openxmlformats.org/spreadsheetml/2006/main" count="711" uniqueCount="166">
  <si>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</si>
  <si>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</si>
  <si>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</si>
  <si>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</si>
  <si>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</si>
  <si>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</si>
  <si>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</si>
  <si>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</si>
  <si>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</si>
  <si>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</si>
  <si>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</si>
  <si>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</si>
  <si>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</si>
  <si>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</si>
  <si>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</si>
  <si>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</si>
  <si>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</si>
  <si>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</si>
  <si>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</si>
  <si>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</si>
  <si>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</si>
  <si>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</si>
  <si>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</si>
  <si>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</si>
  <si>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</si>
  <si>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</si>
  <si>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</si>
  <si>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</si>
  <si>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</si>
  <si>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</si>
  <si>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</si>
  <si>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</si>
  <si>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</si>
  <si>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</si>
  <si>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</si>
  <si>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</si>
  <si>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</si>
  <si>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</si>
  <si>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</si>
  <si>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</si>
  <si>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</si>
  <si>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</si>
  <si>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</si>
  <si>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</si>
  <si>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</si>
  <si>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</si>
  <si>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</si>
  <si>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</si>
  <si>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</si>
  <si>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</si>
  <si>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</si>
  <si>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</si>
  <si>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</si>
  <si>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</si>
  <si>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</si>
  <si>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</si>
  <si>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</si>
  <si>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</si>
  <si>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</si>
  <si>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</si>
  <si>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</si>
  <si>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</si>
  <si>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</si>
  <si>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</si>
  <si>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</si>
  <si>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</si>
  <si>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</si>
  <si>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</si>
  <si>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</si>
  <si>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</si>
  <si>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</si>
  <si>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</si>
  <si>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</si>
  <si>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</si>
  <si>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</si>
  <si>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</si>
  <si>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</si>
  <si>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</si>
  <si>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</si>
  <si>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</si>
  <si>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</si>
  <si>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</si>
  <si>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</si>
  <si>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</si>
  <si>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</si>
  <si>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</si>
  <si>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</si>
  <si>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</si>
  <si>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</si>
  <si>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</si>
  <si>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</si>
  <si>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</si>
  <si>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</si>
  <si>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</si>
  <si>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</si>
  <si>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</si>
  <si>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</si>
  <si>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</si>
  <si>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</si>
  <si>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</si>
  <si>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</si>
  <si>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</si>
  <si>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</si>
  <si>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</si>
  <si>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</si>
  <si>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</si>
  <si>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</si>
  <si>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</si>
  <si>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</si>
  <si>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</si>
  <si>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</si>
  <si>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</si>
  <si>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</si>
  <si>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</si>
  <si>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</si>
  <si>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</si>
  <si>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</si>
  <si>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</si>
  <si>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</si>
  <si>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</si>
  <si>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</si>
  <si>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</si>
  <si>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</si>
  <si>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</si>
  <si>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</si>
  <si>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</si>
  <si>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</si>
  <si>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</si>
  <si>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</si>
  <si>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</si>
  <si>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</si>
  <si>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</si>
  <si>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</si>
  <si>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</si>
  <si>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</si>
  <si>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</si>
  <si>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</si>
  <si>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</si>
  <si>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</si>
  <si>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</si>
  <si>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</si>
  <si>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</si>
  <si>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</si>
  <si>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</si>
  <si>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</si>
  <si>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</si>
  <si>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</si>
  <si>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</si>
  <si>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</si>
  <si>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</si>
  <si>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</si>
  <si>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</si>
  <si>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</si>
  <si>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</si>
  <si>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</si>
  <si>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</si>
  <si>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</si>
  <si>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</si>
  <si>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</si>
  <si>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</si>
  <si>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</si>
  <si>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</si>
  <si>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</si>
  <si>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</si>
  <si>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491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</si>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</sst>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8.891848845029898</v>
      </c>
      <c r="C41" s="2">
        <f aca="true" t="shared" si="0" ref="C41:C55">($B$41*H41+$B$42*J41+$B$43*L41+$B$44*N41+$B$45*P41+$B$46*R41+$B$47*T41+$B$48*V41)/100</f>
        <v>-1.4362403184954831E-08</v>
      </c>
      <c r="D41" s="2">
        <f aca="true" t="shared" si="1" ref="D41:D55">($B$41*I41+$B$42*K41+$B$43*M41+$B$44*O41+$B$45*Q41+$B$46*S41+$B$47*U41+$B$48*W41)/100</f>
        <v>-7.527111725608873E-08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3.567273064459755</v>
      </c>
      <c r="C42" s="2">
        <f t="shared" si="0"/>
        <v>-3.377570733359496E-11</v>
      </c>
      <c r="D42" s="2">
        <f t="shared" si="1"/>
        <v>-1.258911989158515E-08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-14.6906187771431</v>
      </c>
      <c r="C43" s="2">
        <f t="shared" si="0"/>
        <v>0.16824531474364107</v>
      </c>
      <c r="D43" s="2">
        <f t="shared" si="1"/>
        <v>-0.9076954867404734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8.03336774220081</v>
      </c>
      <c r="C44" s="2">
        <f t="shared" si="0"/>
        <v>0.0018518513146748292</v>
      </c>
      <c r="D44" s="2">
        <f t="shared" si="1"/>
        <v>0.34024207233314696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8.891848845029898</v>
      </c>
      <c r="C45" s="2">
        <f t="shared" si="0"/>
        <v>-0.042269383430410874</v>
      </c>
      <c r="D45" s="2">
        <f t="shared" si="1"/>
        <v>-0.21441788339911155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3.567273064459755</v>
      </c>
      <c r="C46" s="2">
        <f t="shared" si="0"/>
        <v>-0.00023435697004509825</v>
      </c>
      <c r="D46" s="2">
        <f t="shared" si="1"/>
        <v>-0.022670962834181338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-14.6906187771431</v>
      </c>
      <c r="C47" s="2">
        <f t="shared" si="0"/>
        <v>0.006363354541063359</v>
      </c>
      <c r="D47" s="2">
        <f t="shared" si="1"/>
        <v>-0.036525549196875964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8.03336774220081</v>
      </c>
      <c r="C48" s="2">
        <f t="shared" si="0"/>
        <v>0.0002118501773988561</v>
      </c>
      <c r="D48" s="2">
        <f t="shared" si="1"/>
        <v>0.009758197739160548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-0.0009887475760253766</v>
      </c>
      <c r="D49" s="2">
        <f t="shared" si="1"/>
        <v>-0.004403359320311121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-1.8825245785400645E-05</v>
      </c>
      <c r="D50" s="2">
        <f t="shared" si="1"/>
        <v>-0.0003485024749914358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5.0948508338243475E-05</v>
      </c>
      <c r="D51" s="2">
        <f t="shared" si="1"/>
        <v>-0.00048375434001244726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1.5080976330451362E-05</v>
      </c>
      <c r="D52" s="2">
        <f t="shared" si="1"/>
        <v>0.00014282032714172193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-2.9202493899296037E-05</v>
      </c>
      <c r="D53" s="2">
        <f t="shared" si="1"/>
        <v>-9.430176069535088E-05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-1.484437017009013E-06</v>
      </c>
      <c r="D54" s="2">
        <f t="shared" si="1"/>
        <v>-1.2862478444043396E-05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2.1748511342549892E-06</v>
      </c>
      <c r="D55" s="2">
        <f t="shared" si="1"/>
        <v>-3.0252653554384108E-05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2070</v>
      </c>
      <c r="B3" s="31">
        <v>145.52333333333334</v>
      </c>
      <c r="C3" s="31">
        <v>142.20666666666668</v>
      </c>
      <c r="D3" s="31">
        <v>8.818165038188155</v>
      </c>
      <c r="E3" s="31">
        <v>9.414444276793992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2069</v>
      </c>
      <c r="B4" s="36">
        <v>127.50666666666666</v>
      </c>
      <c r="C4" s="36">
        <v>127.09</v>
      </c>
      <c r="D4" s="36">
        <v>8.98753122270774</v>
      </c>
      <c r="E4" s="36">
        <v>9.313016623298124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2071</v>
      </c>
      <c r="B5" s="41">
        <v>122.17333333333333</v>
      </c>
      <c r="C5" s="41">
        <v>129.2733333333333</v>
      </c>
      <c r="D5" s="41">
        <v>8.956514363399668</v>
      </c>
      <c r="E5" s="41">
        <v>9.411408875664032</v>
      </c>
      <c r="F5" s="37" t="s">
        <v>71</v>
      </c>
      <c r="I5" s="42">
        <v>2686</v>
      </c>
    </row>
    <row r="6" spans="1:6" s="33" customFormat="1" ht="13.5" thickBot="1">
      <c r="A6" s="43">
        <v>2072</v>
      </c>
      <c r="B6" s="44">
        <v>161.8133333333333</v>
      </c>
      <c r="C6" s="44">
        <v>157.68</v>
      </c>
      <c r="D6" s="44">
        <v>9.050396275527083</v>
      </c>
      <c r="E6" s="44">
        <v>9.24261170582057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3535</v>
      </c>
      <c r="K15" s="42">
        <v>2657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8.891848845029898</v>
      </c>
      <c r="C19" s="62">
        <v>68.89851551169656</v>
      </c>
      <c r="D19" s="63">
        <v>26.011946228670325</v>
      </c>
      <c r="K19" s="64" t="s">
        <v>93</v>
      </c>
    </row>
    <row r="20" spans="1:11" ht="12.75">
      <c r="A20" s="61" t="s">
        <v>57</v>
      </c>
      <c r="B20" s="62">
        <v>3.567273064459755</v>
      </c>
      <c r="C20" s="62">
        <v>58.24060639779309</v>
      </c>
      <c r="D20" s="63">
        <v>21.917186082185694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-14.6906187771431</v>
      </c>
      <c r="C21" s="62">
        <v>79.6227145561902</v>
      </c>
      <c r="D21" s="63">
        <v>30.22746483753368</v>
      </c>
      <c r="F21" s="39" t="s">
        <v>96</v>
      </c>
    </row>
    <row r="22" spans="1:11" ht="16.5" thickBot="1">
      <c r="A22" s="67" t="s">
        <v>59</v>
      </c>
      <c r="B22" s="68">
        <v>8.03336774220081</v>
      </c>
      <c r="C22" s="68">
        <v>86.05670107553415</v>
      </c>
      <c r="D22" s="69">
        <v>31.853482883629617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20.612123038813724</v>
      </c>
      <c r="I23" s="42">
        <v>2650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0.16824531474364107</v>
      </c>
      <c r="C27" s="78">
        <v>0.0018518513146748292</v>
      </c>
      <c r="D27" s="78">
        <v>-0.042269383430410874</v>
      </c>
      <c r="E27" s="78">
        <v>-0.00023435697004509825</v>
      </c>
      <c r="F27" s="78">
        <v>0.006363354541063359</v>
      </c>
      <c r="G27" s="78">
        <v>0.0002118501773988561</v>
      </c>
      <c r="H27" s="78">
        <v>-0.0009887475760253766</v>
      </c>
      <c r="I27" s="79">
        <v>-1.8825245785400645E-05</v>
      </c>
    </row>
    <row r="28" spans="1:9" ht="13.5" thickBot="1">
      <c r="A28" s="80" t="s">
        <v>61</v>
      </c>
      <c r="B28" s="81">
        <v>-0.9076954867404734</v>
      </c>
      <c r="C28" s="81">
        <v>0.34024207233314696</v>
      </c>
      <c r="D28" s="81">
        <v>-0.21441788339911155</v>
      </c>
      <c r="E28" s="81">
        <v>-0.022670962834181338</v>
      </c>
      <c r="F28" s="81">
        <v>-0.036525549196875964</v>
      </c>
      <c r="G28" s="81">
        <v>0.009758197739160548</v>
      </c>
      <c r="H28" s="81">
        <v>-0.004403359320311121</v>
      </c>
      <c r="I28" s="82">
        <v>-0.0003485024749914358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2070</v>
      </c>
      <c r="B39" s="89">
        <v>145.52333333333334</v>
      </c>
      <c r="C39" s="89">
        <v>142.20666666666668</v>
      </c>
      <c r="D39" s="89">
        <v>8.818165038188155</v>
      </c>
      <c r="E39" s="89">
        <v>9.414444276793992</v>
      </c>
      <c r="F39" s="90">
        <f>I39*D39/(23678+B39)*1000</f>
        <v>31.853482883629617</v>
      </c>
      <c r="G39" s="91" t="s">
        <v>59</v>
      </c>
      <c r="H39" s="92">
        <f>I39-B39+X39</f>
        <v>8.03336774220081</v>
      </c>
      <c r="I39" s="92">
        <f>(B39+C42-2*X39)*(23678+B39)*E42/((23678+C42)*D39+E42*(23678+B39))</f>
        <v>86.05670107553415</v>
      </c>
      <c r="J39" s="39" t="s">
        <v>73</v>
      </c>
      <c r="K39" s="39">
        <f>(K40*K40+L40*L40+M40*M40+N40*N40+O40*O40+P40*P40+Q40*Q40+R40*R40+S40*S40+T40*T40+U40*U40+V40*V40+W40*W40)</f>
        <v>1.0177520691015205</v>
      </c>
      <c r="M39" s="39" t="s">
        <v>68</v>
      </c>
      <c r="N39" s="39">
        <f>(K44*K44+L44*L44+M44*M44+N44*N44+O44*O44+P44*P44+Q44*Q44+R44*R44+S44*S44+T44*T44+U44*U44+V44*V44+W44*W44)</f>
        <v>0.5759876925678163</v>
      </c>
      <c r="X39" s="28">
        <f>(1-$H$2)*1000</f>
        <v>67.5</v>
      </c>
    </row>
    <row r="40" spans="1:24" ht="12.75">
      <c r="A40" s="86">
        <v>2069</v>
      </c>
      <c r="B40" s="89">
        <v>127.50666666666666</v>
      </c>
      <c r="C40" s="89">
        <v>127.09</v>
      </c>
      <c r="D40" s="89">
        <v>8.98753122270774</v>
      </c>
      <c r="E40" s="89">
        <v>9.313016623298124</v>
      </c>
      <c r="F40" s="90">
        <f>I40*D40/(23678+B40)*1000</f>
        <v>26.011946228670325</v>
      </c>
      <c r="G40" s="91" t="s">
        <v>56</v>
      </c>
      <c r="H40" s="92">
        <f>I40-B40+X40</f>
        <v>8.891848845029898</v>
      </c>
      <c r="I40" s="92">
        <f>(B40+C39-2*X40)*(23678+B40)*E39/((23678+C39)*D40+E39*(23678+B40))</f>
        <v>68.89851551169656</v>
      </c>
      <c r="J40" s="39" t="s">
        <v>62</v>
      </c>
      <c r="K40" s="73">
        <f aca="true" t="shared" si="0" ref="K40:W40">SQRT(K41*K41+K42*K42)</f>
        <v>0.9231563153562954</v>
      </c>
      <c r="L40" s="73">
        <f t="shared" si="0"/>
        <v>0.3402471118743641</v>
      </c>
      <c r="M40" s="73">
        <f t="shared" si="0"/>
        <v>0.21854457096194838</v>
      </c>
      <c r="N40" s="73">
        <f t="shared" si="0"/>
        <v>0.022672174113177596</v>
      </c>
      <c r="O40" s="73">
        <f t="shared" si="0"/>
        <v>0.03707570667092777</v>
      </c>
      <c r="P40" s="73">
        <f t="shared" si="0"/>
        <v>0.009760497098725144</v>
      </c>
      <c r="Q40" s="73">
        <f t="shared" si="0"/>
        <v>0.004513002888639323</v>
      </c>
      <c r="R40" s="73">
        <f t="shared" si="0"/>
        <v>0.0003490105513505818</v>
      </c>
      <c r="S40" s="73">
        <f t="shared" si="0"/>
        <v>0.00048642986337474233</v>
      </c>
      <c r="T40" s="73">
        <f t="shared" si="0"/>
        <v>0.00014361435057802584</v>
      </c>
      <c r="U40" s="73">
        <f t="shared" si="0"/>
        <v>9.871984461181879E-05</v>
      </c>
      <c r="V40" s="73">
        <f t="shared" si="0"/>
        <v>1.2947853296239792E-05</v>
      </c>
      <c r="W40" s="73">
        <f t="shared" si="0"/>
        <v>3.033072739875784E-05</v>
      </c>
      <c r="X40" s="28">
        <f>(1-$H$2)*1000</f>
        <v>67.5</v>
      </c>
    </row>
    <row r="41" spans="1:24" ht="12.75">
      <c r="A41" s="86">
        <v>2071</v>
      </c>
      <c r="B41" s="89">
        <v>122.17333333333333</v>
      </c>
      <c r="C41" s="89">
        <v>129.2733333333333</v>
      </c>
      <c r="D41" s="89">
        <v>8.956514363399668</v>
      </c>
      <c r="E41" s="89">
        <v>9.411408875664032</v>
      </c>
      <c r="F41" s="90">
        <f>I41*D41/(23678+B41)*1000</f>
        <v>21.917186082185694</v>
      </c>
      <c r="G41" s="91" t="s">
        <v>57</v>
      </c>
      <c r="H41" s="92">
        <f>I41-B41+X41</f>
        <v>3.567273064459755</v>
      </c>
      <c r="I41" s="92">
        <f>(B41+C40-2*X41)*(23678+B41)*E40/((23678+C40)*D41+E40*(23678+B41))</f>
        <v>58.24060639779309</v>
      </c>
      <c r="J41" s="39" t="s">
        <v>60</v>
      </c>
      <c r="K41" s="73">
        <f>'calcul config'!C43</f>
        <v>0.16824531474364107</v>
      </c>
      <c r="L41" s="73">
        <f>'calcul config'!C44</f>
        <v>0.0018518513146748292</v>
      </c>
      <c r="M41" s="73">
        <f>'calcul config'!C45</f>
        <v>-0.042269383430410874</v>
      </c>
      <c r="N41" s="73">
        <f>'calcul config'!C46</f>
        <v>-0.00023435697004509825</v>
      </c>
      <c r="O41" s="73">
        <f>'calcul config'!C47</f>
        <v>0.006363354541063359</v>
      </c>
      <c r="P41" s="73">
        <f>'calcul config'!C48</f>
        <v>0.0002118501773988561</v>
      </c>
      <c r="Q41" s="73">
        <f>'calcul config'!C49</f>
        <v>-0.0009887475760253766</v>
      </c>
      <c r="R41" s="73">
        <f>'calcul config'!C50</f>
        <v>-1.8825245785400645E-05</v>
      </c>
      <c r="S41" s="73">
        <f>'calcul config'!C51</f>
        <v>5.0948508338243475E-05</v>
      </c>
      <c r="T41" s="73">
        <f>'calcul config'!C52</f>
        <v>1.5080976330451362E-05</v>
      </c>
      <c r="U41" s="73">
        <f>'calcul config'!C53</f>
        <v>-2.9202493899296037E-05</v>
      </c>
      <c r="V41" s="73">
        <f>'calcul config'!C54</f>
        <v>-1.484437017009013E-06</v>
      </c>
      <c r="W41" s="73">
        <f>'calcul config'!C55</f>
        <v>2.1748511342549892E-06</v>
      </c>
      <c r="X41" s="28">
        <f>(1-$H$2)*1000</f>
        <v>67.5</v>
      </c>
    </row>
    <row r="42" spans="1:24" ht="12.75">
      <c r="A42" s="86">
        <v>2072</v>
      </c>
      <c r="B42" s="89">
        <v>161.8133333333333</v>
      </c>
      <c r="C42" s="89">
        <v>157.68</v>
      </c>
      <c r="D42" s="89">
        <v>9.050396275527083</v>
      </c>
      <c r="E42" s="89">
        <v>9.24261170582057</v>
      </c>
      <c r="F42" s="90">
        <f>I42*D42/(23678+B42)*1000</f>
        <v>30.22746483753368</v>
      </c>
      <c r="G42" s="91" t="s">
        <v>58</v>
      </c>
      <c r="H42" s="92">
        <f>I42-B42+X42</f>
        <v>-14.6906187771431</v>
      </c>
      <c r="I42" s="92">
        <f>(B42+C41-2*X42)*(23678+B42)*E41/((23678+C41)*D42+E41*(23678+B42))</f>
        <v>79.6227145561902</v>
      </c>
      <c r="J42" s="39" t="s">
        <v>61</v>
      </c>
      <c r="K42" s="73">
        <f>'calcul config'!D43</f>
        <v>-0.9076954867404734</v>
      </c>
      <c r="L42" s="73">
        <f>'calcul config'!D44</f>
        <v>0.34024207233314696</v>
      </c>
      <c r="M42" s="73">
        <f>'calcul config'!D45</f>
        <v>-0.21441788339911155</v>
      </c>
      <c r="N42" s="73">
        <f>'calcul config'!D46</f>
        <v>-0.022670962834181338</v>
      </c>
      <c r="O42" s="73">
        <f>'calcul config'!D47</f>
        <v>-0.036525549196875964</v>
      </c>
      <c r="P42" s="73">
        <f>'calcul config'!D48</f>
        <v>0.009758197739160548</v>
      </c>
      <c r="Q42" s="73">
        <f>'calcul config'!D49</f>
        <v>-0.004403359320311121</v>
      </c>
      <c r="R42" s="73">
        <f>'calcul config'!D50</f>
        <v>-0.0003485024749914358</v>
      </c>
      <c r="S42" s="73">
        <f>'calcul config'!D51</f>
        <v>-0.00048375434001244726</v>
      </c>
      <c r="T42" s="73">
        <f>'calcul config'!D52</f>
        <v>0.00014282032714172193</v>
      </c>
      <c r="U42" s="73">
        <f>'calcul config'!D53</f>
        <v>-9.430176069535088E-05</v>
      </c>
      <c r="V42" s="73">
        <f>'calcul config'!D54</f>
        <v>-1.2862478444043396E-05</v>
      </c>
      <c r="W42" s="73">
        <f>'calcul config'!D55</f>
        <v>-3.0252653554384108E-05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0.6154375435708636</v>
      </c>
      <c r="L44" s="73">
        <f>L40/(L43*1.5)</f>
        <v>0.32404486845177544</v>
      </c>
      <c r="M44" s="73">
        <f aca="true" t="shared" si="1" ref="M44:W44">M40/(M43*1.5)</f>
        <v>0.24282730106883155</v>
      </c>
      <c r="N44" s="73">
        <f t="shared" si="1"/>
        <v>0.030229565484236793</v>
      </c>
      <c r="O44" s="73">
        <f t="shared" si="1"/>
        <v>0.16478091853745677</v>
      </c>
      <c r="P44" s="73">
        <f t="shared" si="1"/>
        <v>0.06506998065816762</v>
      </c>
      <c r="Q44" s="73">
        <f t="shared" si="1"/>
        <v>0.030086685924262148</v>
      </c>
      <c r="R44" s="73">
        <f t="shared" si="1"/>
        <v>0.000775579003001293</v>
      </c>
      <c r="S44" s="73">
        <f t="shared" si="1"/>
        <v>0.00648573151166323</v>
      </c>
      <c r="T44" s="73">
        <f t="shared" si="1"/>
        <v>0.0019148580077070108</v>
      </c>
      <c r="U44" s="73">
        <f t="shared" si="1"/>
        <v>0.0013162645948242503</v>
      </c>
      <c r="V44" s="73">
        <f t="shared" si="1"/>
        <v>0.00017263804394986387</v>
      </c>
      <c r="W44" s="73">
        <f t="shared" si="1"/>
        <v>0.0004044096986501045</v>
      </c>
      <c r="X44" s="73"/>
      <c r="Y44" s="73"/>
    </row>
    <row r="45" s="101" customFormat="1" ht="12.75"/>
    <row r="46" spans="1:24" s="101" customFormat="1" ht="12.75">
      <c r="A46" s="101">
        <v>2072</v>
      </c>
      <c r="B46" s="101">
        <v>164.68</v>
      </c>
      <c r="C46" s="101">
        <v>157.48</v>
      </c>
      <c r="D46" s="101">
        <v>8.925468755161326</v>
      </c>
      <c r="E46" s="101">
        <v>9.156882791283394</v>
      </c>
      <c r="F46" s="101">
        <v>31.258726047940595</v>
      </c>
      <c r="G46" s="101" t="s">
        <v>59</v>
      </c>
      <c r="H46" s="101">
        <v>-13.678301342690517</v>
      </c>
      <c r="I46" s="101">
        <v>83.50169865730949</v>
      </c>
      <c r="J46" s="101" t="s">
        <v>73</v>
      </c>
      <c r="K46" s="101">
        <v>0.9042939264931114</v>
      </c>
      <c r="M46" s="101" t="s">
        <v>68</v>
      </c>
      <c r="N46" s="101">
        <v>0.841416418321134</v>
      </c>
      <c r="X46" s="101">
        <v>67.5</v>
      </c>
    </row>
    <row r="47" spans="1:24" s="101" customFormat="1" ht="12.75">
      <c r="A47" s="101">
        <v>2069</v>
      </c>
      <c r="B47" s="101">
        <v>133.05999755859375</v>
      </c>
      <c r="C47" s="101">
        <v>118.76000213623047</v>
      </c>
      <c r="D47" s="101">
        <v>8.93737506866455</v>
      </c>
      <c r="E47" s="101">
        <v>9.31191635131836</v>
      </c>
      <c r="F47" s="101">
        <v>29.52978462345484</v>
      </c>
      <c r="G47" s="101" t="s">
        <v>56</v>
      </c>
      <c r="H47" s="101">
        <v>13.113602685547164</v>
      </c>
      <c r="I47" s="101">
        <v>78.67360024414091</v>
      </c>
      <c r="J47" s="101" t="s">
        <v>62</v>
      </c>
      <c r="K47" s="101">
        <v>0.1581753054428269</v>
      </c>
      <c r="L47" s="101">
        <v>0.9364974772973649</v>
      </c>
      <c r="M47" s="101">
        <v>0.03744588189625174</v>
      </c>
      <c r="N47" s="101">
        <v>0.009050150380418823</v>
      </c>
      <c r="O47" s="101">
        <v>0.006352672076775041</v>
      </c>
      <c r="P47" s="101">
        <v>0.026865175691787015</v>
      </c>
      <c r="Q47" s="101">
        <v>0.0007732398004370821</v>
      </c>
      <c r="R47" s="101">
        <v>0.00013925276483334827</v>
      </c>
      <c r="S47" s="101">
        <v>8.339188296826795E-05</v>
      </c>
      <c r="T47" s="101">
        <v>0.0003953117984017925</v>
      </c>
      <c r="U47" s="101">
        <v>1.6911195433000943E-05</v>
      </c>
      <c r="V47" s="101">
        <v>5.160677212971695E-06</v>
      </c>
      <c r="W47" s="101">
        <v>5.2079464948198636E-06</v>
      </c>
      <c r="X47" s="101">
        <v>67.5</v>
      </c>
    </row>
    <row r="48" spans="1:24" s="101" customFormat="1" ht="12.75">
      <c r="A48" s="101">
        <v>2070</v>
      </c>
      <c r="B48" s="101">
        <v>147.86000061035156</v>
      </c>
      <c r="C48" s="101">
        <v>151.25999450683594</v>
      </c>
      <c r="D48" s="101">
        <v>8.477960586547852</v>
      </c>
      <c r="E48" s="101">
        <v>9.206818580627441</v>
      </c>
      <c r="F48" s="101">
        <v>24.529216792544823</v>
      </c>
      <c r="G48" s="101" t="s">
        <v>57</v>
      </c>
      <c r="H48" s="101">
        <v>-11.424826961264358</v>
      </c>
      <c r="I48" s="101">
        <v>68.9351736490872</v>
      </c>
      <c r="J48" s="101" t="s">
        <v>60</v>
      </c>
      <c r="K48" s="101">
        <v>-0.08718703743707873</v>
      </c>
      <c r="L48" s="101">
        <v>-0.005095504417143907</v>
      </c>
      <c r="M48" s="101">
        <v>0.020283710458472767</v>
      </c>
      <c r="N48" s="101">
        <v>9.390559702063321E-05</v>
      </c>
      <c r="O48" s="101">
        <v>-0.0035583128030352283</v>
      </c>
      <c r="P48" s="101">
        <v>-0.0005829795956254166</v>
      </c>
      <c r="Q48" s="101">
        <v>0.00040164383872064933</v>
      </c>
      <c r="R48" s="101">
        <v>7.52069722942892E-06</v>
      </c>
      <c r="S48" s="101">
        <v>-5.1264666110885345E-05</v>
      </c>
      <c r="T48" s="101">
        <v>-4.1514923646940794E-05</v>
      </c>
      <c r="U48" s="101">
        <v>7.632536163381004E-06</v>
      </c>
      <c r="V48" s="101">
        <v>5.909282066579594E-07</v>
      </c>
      <c r="W48" s="101">
        <v>-3.3385827214683952E-06</v>
      </c>
      <c r="X48" s="101">
        <v>67.5</v>
      </c>
    </row>
    <row r="49" spans="1:24" s="101" customFormat="1" ht="12.75">
      <c r="A49" s="101">
        <v>2071</v>
      </c>
      <c r="B49" s="101">
        <v>133.39999389648438</v>
      </c>
      <c r="C49" s="101">
        <v>131.3000030517578</v>
      </c>
      <c r="D49" s="101">
        <v>9.018911361694336</v>
      </c>
      <c r="E49" s="101">
        <v>9.605894088745117</v>
      </c>
      <c r="F49" s="101">
        <v>28.62453138143679</v>
      </c>
      <c r="G49" s="101" t="s">
        <v>58</v>
      </c>
      <c r="H49" s="101">
        <v>9.673447179355946</v>
      </c>
      <c r="I49" s="101">
        <v>75.57344107584032</v>
      </c>
      <c r="J49" s="101" t="s">
        <v>61</v>
      </c>
      <c r="K49" s="101">
        <v>-0.1319766939837372</v>
      </c>
      <c r="L49" s="101">
        <v>-0.936483614816118</v>
      </c>
      <c r="M49" s="101">
        <v>-0.03147642230344606</v>
      </c>
      <c r="N49" s="101">
        <v>0.009049663178651633</v>
      </c>
      <c r="O49" s="101">
        <v>-0.0052625899052456</v>
      </c>
      <c r="P49" s="101">
        <v>-0.02685884956102305</v>
      </c>
      <c r="Q49" s="101">
        <v>-0.0006607435325432399</v>
      </c>
      <c r="R49" s="101">
        <v>0.00013904952940199062</v>
      </c>
      <c r="S49" s="101">
        <v>-6.577340004540393E-05</v>
      </c>
      <c r="T49" s="101">
        <v>-0.000393125843808631</v>
      </c>
      <c r="U49" s="101">
        <v>-1.5090822465585935E-05</v>
      </c>
      <c r="V49" s="101">
        <v>5.126733185085929E-06</v>
      </c>
      <c r="W49" s="101">
        <v>-3.997070440312403E-06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2072</v>
      </c>
      <c r="B56" s="101">
        <v>165.48</v>
      </c>
      <c r="C56" s="101">
        <v>170.88</v>
      </c>
      <c r="D56" s="101">
        <v>9.270248473299796</v>
      </c>
      <c r="E56" s="101">
        <v>9.367298747215633</v>
      </c>
      <c r="F56" s="101">
        <v>31.318680598952458</v>
      </c>
      <c r="G56" s="101" t="s">
        <v>59</v>
      </c>
      <c r="H56" s="101">
        <v>-17.426999005658516</v>
      </c>
      <c r="I56" s="101">
        <v>80.55300099434147</v>
      </c>
      <c r="J56" s="101" t="s">
        <v>73</v>
      </c>
      <c r="K56" s="101">
        <v>3.2786146744362084</v>
      </c>
      <c r="M56" s="101" t="s">
        <v>68</v>
      </c>
      <c r="N56" s="101">
        <v>3.001059933401879</v>
      </c>
      <c r="X56" s="101">
        <v>67.5</v>
      </c>
    </row>
    <row r="57" spans="1:24" s="101" customFormat="1" ht="12.75" hidden="1">
      <c r="A57" s="101">
        <v>2071</v>
      </c>
      <c r="B57" s="101">
        <v>115.5</v>
      </c>
      <c r="C57" s="101">
        <v>119.30000305175781</v>
      </c>
      <c r="D57" s="101">
        <v>8.51307487487793</v>
      </c>
      <c r="E57" s="101">
        <v>8.969343185424805</v>
      </c>
      <c r="F57" s="101">
        <v>28.343494985694946</v>
      </c>
      <c r="G57" s="101" t="s">
        <v>56</v>
      </c>
      <c r="H57" s="101">
        <v>31.218256370827802</v>
      </c>
      <c r="I57" s="101">
        <v>79.2182563708278</v>
      </c>
      <c r="J57" s="101" t="s">
        <v>62</v>
      </c>
      <c r="K57" s="101">
        <v>0.45268825869399143</v>
      </c>
      <c r="L57" s="101">
        <v>1.7483708403840863</v>
      </c>
      <c r="M57" s="101">
        <v>0.10716785312894232</v>
      </c>
      <c r="N57" s="101">
        <v>0.05049993581368155</v>
      </c>
      <c r="O57" s="101">
        <v>0.0181813197464866</v>
      </c>
      <c r="P57" s="101">
        <v>0.05015535581023558</v>
      </c>
      <c r="Q57" s="101">
        <v>0.0022130509398492885</v>
      </c>
      <c r="R57" s="101">
        <v>0.0007774401214346269</v>
      </c>
      <c r="S57" s="101">
        <v>0.0002386039225517676</v>
      </c>
      <c r="T57" s="101">
        <v>0.0007380185379441504</v>
      </c>
      <c r="U57" s="101">
        <v>4.837611935146388E-05</v>
      </c>
      <c r="V57" s="101">
        <v>2.8867494403668968E-05</v>
      </c>
      <c r="W57" s="101">
        <v>1.488108560962051E-05</v>
      </c>
      <c r="X57" s="101">
        <v>67.5</v>
      </c>
    </row>
    <row r="58" spans="1:24" s="101" customFormat="1" ht="12.75" hidden="1">
      <c r="A58" s="101">
        <v>2070</v>
      </c>
      <c r="B58" s="101">
        <v>163.60000610351562</v>
      </c>
      <c r="C58" s="101">
        <v>158.5</v>
      </c>
      <c r="D58" s="101">
        <v>8.667415618896484</v>
      </c>
      <c r="E58" s="101">
        <v>9.262805938720703</v>
      </c>
      <c r="F58" s="101">
        <v>27.369133368927177</v>
      </c>
      <c r="G58" s="101" t="s">
        <v>57</v>
      </c>
      <c r="H58" s="101">
        <v>-20.815289298999446</v>
      </c>
      <c r="I58" s="101">
        <v>75.28471680451618</v>
      </c>
      <c r="J58" s="101" t="s">
        <v>60</v>
      </c>
      <c r="K58" s="101">
        <v>0.1286341617359319</v>
      </c>
      <c r="L58" s="101">
        <v>-0.009512095450323353</v>
      </c>
      <c r="M58" s="101">
        <v>-0.03161840991152651</v>
      </c>
      <c r="N58" s="101">
        <v>-0.0005215149716399723</v>
      </c>
      <c r="O58" s="101">
        <v>0.004978283448312965</v>
      </c>
      <c r="P58" s="101">
        <v>-0.001088384642604579</v>
      </c>
      <c r="Q58" s="101">
        <v>-0.000708193860717914</v>
      </c>
      <c r="R58" s="101">
        <v>-4.197242303470723E-05</v>
      </c>
      <c r="S58" s="101">
        <v>4.9638161756590207E-05</v>
      </c>
      <c r="T58" s="101">
        <v>-7.751325159220816E-05</v>
      </c>
      <c r="U58" s="101">
        <v>-1.904127553843702E-05</v>
      </c>
      <c r="V58" s="101">
        <v>-3.313997794311982E-06</v>
      </c>
      <c r="W58" s="101">
        <v>2.596955528423914E-06</v>
      </c>
      <c r="X58" s="101">
        <v>67.5</v>
      </c>
    </row>
    <row r="59" spans="1:24" s="101" customFormat="1" ht="12.75" hidden="1">
      <c r="A59" s="101">
        <v>2069</v>
      </c>
      <c r="B59" s="101">
        <v>119.95999908447266</v>
      </c>
      <c r="C59" s="101">
        <v>129.16000366210938</v>
      </c>
      <c r="D59" s="101">
        <v>9.074947357177734</v>
      </c>
      <c r="E59" s="101">
        <v>9.427703857421875</v>
      </c>
      <c r="F59" s="101">
        <v>27.611101146893787</v>
      </c>
      <c r="G59" s="101" t="s">
        <v>58</v>
      </c>
      <c r="H59" s="101">
        <v>19.946798967610476</v>
      </c>
      <c r="I59" s="101">
        <v>72.40679805208313</v>
      </c>
      <c r="J59" s="101" t="s">
        <v>61</v>
      </c>
      <c r="K59" s="101">
        <v>-0.43402754750579164</v>
      </c>
      <c r="L59" s="101">
        <v>-1.7483449646867464</v>
      </c>
      <c r="M59" s="101">
        <v>-0.10239738716848802</v>
      </c>
      <c r="N59" s="101">
        <v>-0.05049724288830343</v>
      </c>
      <c r="O59" s="101">
        <v>-0.01748648282623572</v>
      </c>
      <c r="P59" s="101">
        <v>-0.05014354530067727</v>
      </c>
      <c r="Q59" s="101">
        <v>-0.0020966773519092716</v>
      </c>
      <c r="R59" s="101">
        <v>-0.000776306291434562</v>
      </c>
      <c r="S59" s="101">
        <v>-0.0002333835571639881</v>
      </c>
      <c r="T59" s="101">
        <v>-0.0007339366854006035</v>
      </c>
      <c r="U59" s="101">
        <v>-4.447110015927645E-05</v>
      </c>
      <c r="V59" s="101">
        <v>-2.8676639478243515E-05</v>
      </c>
      <c r="W59" s="101">
        <v>-1.465273117559464E-05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2072</v>
      </c>
      <c r="B61" s="101">
        <v>164.3</v>
      </c>
      <c r="C61" s="101">
        <v>155.9</v>
      </c>
      <c r="D61" s="101">
        <v>8.961709993451262</v>
      </c>
      <c r="E61" s="101">
        <v>9.222075436079052</v>
      </c>
      <c r="F61" s="101">
        <v>30.763425426196875</v>
      </c>
      <c r="G61" s="101" t="s">
        <v>59</v>
      </c>
      <c r="H61" s="101">
        <v>-14.955037534689822</v>
      </c>
      <c r="I61" s="101">
        <v>81.84496246531019</v>
      </c>
      <c r="J61" s="101" t="s">
        <v>73</v>
      </c>
      <c r="K61" s="101">
        <v>1.2651096517590346</v>
      </c>
      <c r="M61" s="101" t="s">
        <v>68</v>
      </c>
      <c r="N61" s="101">
        <v>1.0812959927276191</v>
      </c>
      <c r="X61" s="101">
        <v>67.5</v>
      </c>
    </row>
    <row r="62" spans="1:24" s="101" customFormat="1" ht="12.75" hidden="1">
      <c r="A62" s="101">
        <v>2071</v>
      </c>
      <c r="B62" s="101">
        <v>117.86000061035156</v>
      </c>
      <c r="C62" s="101">
        <v>131.66000366210938</v>
      </c>
      <c r="D62" s="101">
        <v>9.049630165100098</v>
      </c>
      <c r="E62" s="101">
        <v>9.43423080444336</v>
      </c>
      <c r="F62" s="101">
        <v>26.613352201780806</v>
      </c>
      <c r="G62" s="101" t="s">
        <v>56</v>
      </c>
      <c r="H62" s="101">
        <v>19.619389882619657</v>
      </c>
      <c r="I62" s="101">
        <v>69.97939049297122</v>
      </c>
      <c r="J62" s="101" t="s">
        <v>62</v>
      </c>
      <c r="K62" s="101">
        <v>0.49843794316831946</v>
      </c>
      <c r="L62" s="101">
        <v>1.0004996891264986</v>
      </c>
      <c r="M62" s="101">
        <v>0.11799864984351287</v>
      </c>
      <c r="N62" s="101">
        <v>0.022697104819786408</v>
      </c>
      <c r="O62" s="101">
        <v>0.0200182164199992</v>
      </c>
      <c r="P62" s="101">
        <v>0.028701245554349813</v>
      </c>
      <c r="Q62" s="101">
        <v>0.0024366892655387643</v>
      </c>
      <c r="R62" s="101">
        <v>0.0003494325201704054</v>
      </c>
      <c r="S62" s="101">
        <v>0.00026268567528662807</v>
      </c>
      <c r="T62" s="101">
        <v>0.00042234024724448514</v>
      </c>
      <c r="U62" s="101">
        <v>5.3294686098744016E-05</v>
      </c>
      <c r="V62" s="101">
        <v>1.2972408693976416E-05</v>
      </c>
      <c r="W62" s="101">
        <v>1.6386882601291445E-05</v>
      </c>
      <c r="X62" s="101">
        <v>67.5</v>
      </c>
    </row>
    <row r="63" spans="1:24" s="101" customFormat="1" ht="12.75" hidden="1">
      <c r="A63" s="101">
        <v>2070</v>
      </c>
      <c r="B63" s="101">
        <v>150.97999572753906</v>
      </c>
      <c r="C63" s="101">
        <v>141.0800018310547</v>
      </c>
      <c r="D63" s="101">
        <v>8.958929061889648</v>
      </c>
      <c r="E63" s="101">
        <v>9.579182624816895</v>
      </c>
      <c r="F63" s="101">
        <v>28.482386371326243</v>
      </c>
      <c r="G63" s="101" t="s">
        <v>57</v>
      </c>
      <c r="H63" s="101">
        <v>-7.722479356518633</v>
      </c>
      <c r="I63" s="101">
        <v>75.75751637102043</v>
      </c>
      <c r="J63" s="101" t="s">
        <v>60</v>
      </c>
      <c r="K63" s="101">
        <v>-0.2797857639249054</v>
      </c>
      <c r="L63" s="101">
        <v>-0.005443338658259398</v>
      </c>
      <c r="M63" s="101">
        <v>0.06512117130583991</v>
      </c>
      <c r="N63" s="101">
        <v>-0.0002344174491542565</v>
      </c>
      <c r="O63" s="101">
        <v>-0.011414463265085868</v>
      </c>
      <c r="P63" s="101">
        <v>-0.0006227646169206287</v>
      </c>
      <c r="Q63" s="101">
        <v>0.0012909514814466922</v>
      </c>
      <c r="R63" s="101">
        <v>-1.887690289396044E-05</v>
      </c>
      <c r="S63" s="101">
        <v>-0.00016400206254781071</v>
      </c>
      <c r="T63" s="101">
        <v>-4.434878461591296E-05</v>
      </c>
      <c r="U63" s="101">
        <v>2.458083711560994E-05</v>
      </c>
      <c r="V63" s="101">
        <v>-1.4940987274295655E-06</v>
      </c>
      <c r="W63" s="101">
        <v>-1.0652682986394878E-05</v>
      </c>
      <c r="X63" s="101">
        <v>67.5</v>
      </c>
    </row>
    <row r="64" spans="1:24" s="101" customFormat="1" ht="12.75" hidden="1">
      <c r="A64" s="101">
        <v>2069</v>
      </c>
      <c r="B64" s="101">
        <v>126.68000030517578</v>
      </c>
      <c r="C64" s="101">
        <v>131.67999267578125</v>
      </c>
      <c r="D64" s="101">
        <v>9.104559898376465</v>
      </c>
      <c r="E64" s="101">
        <v>9.2559175491333</v>
      </c>
      <c r="F64" s="101">
        <v>26.025581271767663</v>
      </c>
      <c r="G64" s="101" t="s">
        <v>58</v>
      </c>
      <c r="H64" s="101">
        <v>8.866192032670227</v>
      </c>
      <c r="I64" s="101">
        <v>68.04619233784601</v>
      </c>
      <c r="J64" s="101" t="s">
        <v>61</v>
      </c>
      <c r="K64" s="101">
        <v>-0.4125049205704363</v>
      </c>
      <c r="L64" s="101">
        <v>-1.0004848814482266</v>
      </c>
      <c r="M64" s="101">
        <v>-0.09840180086079427</v>
      </c>
      <c r="N64" s="101">
        <v>-0.022695894246755367</v>
      </c>
      <c r="O64" s="101">
        <v>-0.016445030161356677</v>
      </c>
      <c r="P64" s="101">
        <v>-0.028694488331437392</v>
      </c>
      <c r="Q64" s="101">
        <v>-0.0020666153123749067</v>
      </c>
      <c r="R64" s="101">
        <v>-0.000348922267403175</v>
      </c>
      <c r="S64" s="101">
        <v>-0.0002052001156940604</v>
      </c>
      <c r="T64" s="101">
        <v>-0.0004200053210920359</v>
      </c>
      <c r="U64" s="101">
        <v>-4.7287482625526935E-05</v>
      </c>
      <c r="V64" s="101">
        <v>-1.288607994373185E-05</v>
      </c>
      <c r="W64" s="101">
        <v>-1.245191818877242E-05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2072</v>
      </c>
      <c r="B66" s="101">
        <v>160.9</v>
      </c>
      <c r="C66" s="101">
        <v>150.4</v>
      </c>
      <c r="D66" s="101">
        <v>8.987467823596772</v>
      </c>
      <c r="E66" s="101">
        <v>9.091442629669029</v>
      </c>
      <c r="F66" s="101">
        <v>29.744789341908277</v>
      </c>
      <c r="G66" s="101" t="s">
        <v>59</v>
      </c>
      <c r="H66" s="101">
        <v>-14.503132432796491</v>
      </c>
      <c r="I66" s="101">
        <v>78.89686756720351</v>
      </c>
      <c r="J66" s="101" t="s">
        <v>73</v>
      </c>
      <c r="K66" s="101">
        <v>1.2243808926524504</v>
      </c>
      <c r="M66" s="101" t="s">
        <v>68</v>
      </c>
      <c r="N66" s="101">
        <v>0.7791782870422745</v>
      </c>
      <c r="X66" s="101">
        <v>67.5</v>
      </c>
    </row>
    <row r="67" spans="1:24" s="101" customFormat="1" ht="12.75" hidden="1">
      <c r="A67" s="101">
        <v>2071</v>
      </c>
      <c r="B67" s="101">
        <v>115.81999969482422</v>
      </c>
      <c r="C67" s="101">
        <v>134.82000732421875</v>
      </c>
      <c r="D67" s="101">
        <v>9.095101356506348</v>
      </c>
      <c r="E67" s="101">
        <v>9.342452049255371</v>
      </c>
      <c r="F67" s="101">
        <v>25.055928210945694</v>
      </c>
      <c r="G67" s="101" t="s">
        <v>56</v>
      </c>
      <c r="H67" s="101">
        <v>17.229159397287688</v>
      </c>
      <c r="I67" s="101">
        <v>65.5491590921119</v>
      </c>
      <c r="J67" s="101" t="s">
        <v>62</v>
      </c>
      <c r="K67" s="101">
        <v>0.913070851255107</v>
      </c>
      <c r="L67" s="101">
        <v>0.5846113961298421</v>
      </c>
      <c r="M67" s="101">
        <v>0.2161575931010755</v>
      </c>
      <c r="N67" s="101">
        <v>0.02327194176348434</v>
      </c>
      <c r="O67" s="101">
        <v>0.036670523134187887</v>
      </c>
      <c r="P67" s="101">
        <v>0.01677072903646132</v>
      </c>
      <c r="Q67" s="101">
        <v>0.0044636803060819135</v>
      </c>
      <c r="R67" s="101">
        <v>0.00035826058112428156</v>
      </c>
      <c r="S67" s="101">
        <v>0.0004811402928239072</v>
      </c>
      <c r="T67" s="101">
        <v>0.00024680157807320497</v>
      </c>
      <c r="U67" s="101">
        <v>9.762847436969673E-05</v>
      </c>
      <c r="V67" s="101">
        <v>1.3291280345020304E-05</v>
      </c>
      <c r="W67" s="101">
        <v>3.0005047936314564E-05</v>
      </c>
      <c r="X67" s="101">
        <v>67.5</v>
      </c>
    </row>
    <row r="68" spans="1:24" s="101" customFormat="1" ht="12.75" hidden="1">
      <c r="A68" s="101">
        <v>2070</v>
      </c>
      <c r="B68" s="101">
        <v>132.24000549316406</v>
      </c>
      <c r="C68" s="101">
        <v>129.83999633789062</v>
      </c>
      <c r="D68" s="101">
        <v>8.996259689331055</v>
      </c>
      <c r="E68" s="101">
        <v>9.535784721374512</v>
      </c>
      <c r="F68" s="101">
        <v>25.417832553363517</v>
      </c>
      <c r="G68" s="101" t="s">
        <v>57</v>
      </c>
      <c r="H68" s="101">
        <v>2.5329184123956594</v>
      </c>
      <c r="I68" s="101">
        <v>67.27292390555972</v>
      </c>
      <c r="J68" s="101" t="s">
        <v>60</v>
      </c>
      <c r="K68" s="101">
        <v>-0.6577108527732443</v>
      </c>
      <c r="L68" s="101">
        <v>-0.00318049526064276</v>
      </c>
      <c r="M68" s="101">
        <v>0.15398991315171653</v>
      </c>
      <c r="N68" s="101">
        <v>-0.00024061996103784037</v>
      </c>
      <c r="O68" s="101">
        <v>-0.026687459304009148</v>
      </c>
      <c r="P68" s="101">
        <v>-0.00036379238675663555</v>
      </c>
      <c r="Q68" s="101">
        <v>0.0030965762815346725</v>
      </c>
      <c r="R68" s="101">
        <v>-1.9368240258537046E-05</v>
      </c>
      <c r="S68" s="101">
        <v>-0.00037162246893859656</v>
      </c>
      <c r="T68" s="101">
        <v>-2.590311231994694E-05</v>
      </c>
      <c r="U68" s="101">
        <v>6.194505890894932E-05</v>
      </c>
      <c r="V68" s="101">
        <v>-1.53584459030356E-06</v>
      </c>
      <c r="W68" s="101">
        <v>-2.3795679944862172E-05</v>
      </c>
      <c r="X68" s="101">
        <v>67.5</v>
      </c>
    </row>
    <row r="69" spans="1:24" s="101" customFormat="1" ht="12.75" hidden="1">
      <c r="A69" s="101">
        <v>2069</v>
      </c>
      <c r="B69" s="101">
        <v>130.89999389648438</v>
      </c>
      <c r="C69" s="101">
        <v>128.39999389648438</v>
      </c>
      <c r="D69" s="101">
        <v>9.171326637268066</v>
      </c>
      <c r="E69" s="101">
        <v>9.391074180603027</v>
      </c>
      <c r="F69" s="101">
        <v>24.690247216268595</v>
      </c>
      <c r="G69" s="101" t="s">
        <v>58</v>
      </c>
      <c r="H69" s="101">
        <v>0.6962541215479234</v>
      </c>
      <c r="I69" s="101">
        <v>64.0962480180323</v>
      </c>
      <c r="J69" s="101" t="s">
        <v>61</v>
      </c>
      <c r="K69" s="101">
        <v>-0.6333362563094092</v>
      </c>
      <c r="L69" s="101">
        <v>-0.5846027445494762</v>
      </c>
      <c r="M69" s="101">
        <v>-0.15169446826689797</v>
      </c>
      <c r="N69" s="101">
        <v>-0.023270697786644833</v>
      </c>
      <c r="O69" s="101">
        <v>-0.02514968752950749</v>
      </c>
      <c r="P69" s="101">
        <v>-0.016766782861173602</v>
      </c>
      <c r="Q69" s="101">
        <v>-0.00321491169513883</v>
      </c>
      <c r="R69" s="101">
        <v>-0.0003577366562945368</v>
      </c>
      <c r="S69" s="101">
        <v>-0.0003056022283273749</v>
      </c>
      <c r="T69" s="101">
        <v>-0.00024543848050288385</v>
      </c>
      <c r="U69" s="101">
        <v>-7.545945059779674E-05</v>
      </c>
      <c r="V69" s="101">
        <v>-1.3202246574138748E-05</v>
      </c>
      <c r="W69" s="101">
        <v>-1.8277541345110372E-05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2072</v>
      </c>
      <c r="B71" s="101">
        <v>158.74</v>
      </c>
      <c r="C71" s="101">
        <v>149.74</v>
      </c>
      <c r="D71" s="101">
        <v>9.208272443929422</v>
      </c>
      <c r="E71" s="101">
        <v>9.44859982448649</v>
      </c>
      <c r="F71" s="101">
        <v>28.961406155608778</v>
      </c>
      <c r="G71" s="101" t="s">
        <v>59</v>
      </c>
      <c r="H71" s="101">
        <v>-16.26985627659637</v>
      </c>
      <c r="I71" s="101">
        <v>74.97014372340364</v>
      </c>
      <c r="J71" s="101" t="s">
        <v>73</v>
      </c>
      <c r="K71" s="101">
        <v>0.999907305787936</v>
      </c>
      <c r="M71" s="101" t="s">
        <v>68</v>
      </c>
      <c r="N71" s="101">
        <v>0.7605850480267115</v>
      </c>
      <c r="X71" s="101">
        <v>67.5</v>
      </c>
    </row>
    <row r="72" spans="1:24" s="101" customFormat="1" ht="12.75" hidden="1">
      <c r="A72" s="101">
        <v>2071</v>
      </c>
      <c r="B72" s="101">
        <v>123.05999755859375</v>
      </c>
      <c r="C72" s="101">
        <v>130.05999755859375</v>
      </c>
      <c r="D72" s="101">
        <v>9.140297889709473</v>
      </c>
      <c r="E72" s="101">
        <v>9.536727905273438</v>
      </c>
      <c r="F72" s="101">
        <v>26.883621282613987</v>
      </c>
      <c r="G72" s="101" t="s">
        <v>56</v>
      </c>
      <c r="H72" s="101">
        <v>14.44414134584153</v>
      </c>
      <c r="I72" s="101">
        <v>70.00413890443528</v>
      </c>
      <c r="J72" s="101" t="s">
        <v>62</v>
      </c>
      <c r="K72" s="101">
        <v>0.635901827350885</v>
      </c>
      <c r="L72" s="101">
        <v>0.7561065466148682</v>
      </c>
      <c r="M72" s="101">
        <v>0.15054133258472166</v>
      </c>
      <c r="N72" s="101">
        <v>0.00661604385747418</v>
      </c>
      <c r="O72" s="101">
        <v>0.025538843840322897</v>
      </c>
      <c r="P72" s="101">
        <v>0.021690344583000475</v>
      </c>
      <c r="Q72" s="101">
        <v>0.0031086747926987656</v>
      </c>
      <c r="R72" s="101">
        <v>0.00010188068899143844</v>
      </c>
      <c r="S72" s="101">
        <v>0.0003350956505965799</v>
      </c>
      <c r="T72" s="101">
        <v>0.0003191833462181979</v>
      </c>
      <c r="U72" s="101">
        <v>6.799615866238675E-05</v>
      </c>
      <c r="V72" s="101">
        <v>3.7806407528944912E-06</v>
      </c>
      <c r="W72" s="101">
        <v>2.090038684494213E-05</v>
      </c>
      <c r="X72" s="101">
        <v>67.5</v>
      </c>
    </row>
    <row r="73" spans="1:24" s="101" customFormat="1" ht="12.75" hidden="1">
      <c r="A73" s="101">
        <v>2070</v>
      </c>
      <c r="B73" s="101">
        <v>139.3800048828125</v>
      </c>
      <c r="C73" s="101">
        <v>131.67999267578125</v>
      </c>
      <c r="D73" s="101">
        <v>8.871159553527832</v>
      </c>
      <c r="E73" s="101">
        <v>9.52078914642334</v>
      </c>
      <c r="F73" s="101">
        <v>25.947305495685043</v>
      </c>
      <c r="G73" s="101" t="s">
        <v>57</v>
      </c>
      <c r="H73" s="101">
        <v>-2.216413402513467</v>
      </c>
      <c r="I73" s="101">
        <v>69.66359148029903</v>
      </c>
      <c r="J73" s="101" t="s">
        <v>60</v>
      </c>
      <c r="K73" s="101">
        <v>-0.5418236266867182</v>
      </c>
      <c r="L73" s="101">
        <v>-0.004113851630010301</v>
      </c>
      <c r="M73" s="101">
        <v>0.12736534814009265</v>
      </c>
      <c r="N73" s="101">
        <v>-6.831819200354072E-05</v>
      </c>
      <c r="O73" s="101">
        <v>-0.021903300217301948</v>
      </c>
      <c r="P73" s="101">
        <v>-0.00047059468801959666</v>
      </c>
      <c r="Q73" s="101">
        <v>0.00258568043970133</v>
      </c>
      <c r="R73" s="101">
        <v>-5.521105179473653E-06</v>
      </c>
      <c r="S73" s="101">
        <v>-0.0002983607381762232</v>
      </c>
      <c r="T73" s="101">
        <v>-3.3508284900464153E-05</v>
      </c>
      <c r="U73" s="101">
        <v>5.339497250899751E-05</v>
      </c>
      <c r="V73" s="101">
        <v>-4.421332999929598E-07</v>
      </c>
      <c r="W73" s="101">
        <v>-1.891467822235149E-05</v>
      </c>
      <c r="X73" s="101">
        <v>67.5</v>
      </c>
    </row>
    <row r="74" spans="1:24" s="101" customFormat="1" ht="12.75" hidden="1">
      <c r="A74" s="101">
        <v>2069</v>
      </c>
      <c r="B74" s="101">
        <v>124.5</v>
      </c>
      <c r="C74" s="101">
        <v>126.0999984741211</v>
      </c>
      <c r="D74" s="101">
        <v>8.867039680480957</v>
      </c>
      <c r="E74" s="101">
        <v>9.20798110961914</v>
      </c>
      <c r="F74" s="101">
        <v>23.37040971052421</v>
      </c>
      <c r="G74" s="101" t="s">
        <v>58</v>
      </c>
      <c r="H74" s="101">
        <v>5.735049935468396</v>
      </c>
      <c r="I74" s="101">
        <v>62.735049935468396</v>
      </c>
      <c r="J74" s="101" t="s">
        <v>61</v>
      </c>
      <c r="K74" s="101">
        <v>-0.33286377332513445</v>
      </c>
      <c r="L74" s="101">
        <v>-0.7560953551362606</v>
      </c>
      <c r="M74" s="101">
        <v>-0.0802543513433183</v>
      </c>
      <c r="N74" s="101">
        <v>-0.006615691116479304</v>
      </c>
      <c r="O74" s="101">
        <v>-0.013133087386107623</v>
      </c>
      <c r="P74" s="101">
        <v>-0.02168523896038284</v>
      </c>
      <c r="Q74" s="101">
        <v>-0.0017257217708850554</v>
      </c>
      <c r="R74" s="101">
        <v>-0.00010173097948495039</v>
      </c>
      <c r="S74" s="101">
        <v>-0.00015254496046636335</v>
      </c>
      <c r="T74" s="101">
        <v>-0.0003174196013891948</v>
      </c>
      <c r="U74" s="101">
        <v>-4.210052854304651E-05</v>
      </c>
      <c r="V74" s="101">
        <v>-3.754698742573625E-06</v>
      </c>
      <c r="W74" s="101">
        <v>-8.891631909449043E-06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2072</v>
      </c>
      <c r="B76" s="101">
        <v>156.78</v>
      </c>
      <c r="C76" s="101">
        <v>161.68</v>
      </c>
      <c r="D76" s="101">
        <v>8.949210163723922</v>
      </c>
      <c r="E76" s="101">
        <v>9.169370806189821</v>
      </c>
      <c r="F76" s="101">
        <v>28.735285517453608</v>
      </c>
      <c r="G76" s="101" t="s">
        <v>59</v>
      </c>
      <c r="H76" s="101">
        <v>-12.748194844505207</v>
      </c>
      <c r="I76" s="101">
        <v>76.5318051554948</v>
      </c>
      <c r="J76" s="101" t="s">
        <v>73</v>
      </c>
      <c r="K76" s="101">
        <v>0.9825235155583081</v>
      </c>
      <c r="M76" s="101" t="s">
        <v>68</v>
      </c>
      <c r="N76" s="101">
        <v>0.7919769466155844</v>
      </c>
      <c r="X76" s="101">
        <v>67.5</v>
      </c>
    </row>
    <row r="77" spans="1:24" s="101" customFormat="1" ht="12.75" hidden="1">
      <c r="A77" s="101">
        <v>2071</v>
      </c>
      <c r="B77" s="101">
        <v>127.4000015258789</v>
      </c>
      <c r="C77" s="101">
        <v>128.5</v>
      </c>
      <c r="D77" s="101">
        <v>8.922070503234863</v>
      </c>
      <c r="E77" s="101">
        <v>9.579804420471191</v>
      </c>
      <c r="F77" s="101">
        <v>29.247887224508425</v>
      </c>
      <c r="G77" s="101" t="s">
        <v>56</v>
      </c>
      <c r="H77" s="101">
        <v>18.137675303339194</v>
      </c>
      <c r="I77" s="101">
        <v>78.0376768292181</v>
      </c>
      <c r="J77" s="101" t="s">
        <v>62</v>
      </c>
      <c r="K77" s="101">
        <v>0.5487977140984123</v>
      </c>
      <c r="L77" s="101">
        <v>0.8135427573037624</v>
      </c>
      <c r="M77" s="101">
        <v>0.12992070168743416</v>
      </c>
      <c r="N77" s="101">
        <v>0.03968810299855825</v>
      </c>
      <c r="O77" s="101">
        <v>0.02204066554113039</v>
      </c>
      <c r="P77" s="101">
        <v>0.0233380457708336</v>
      </c>
      <c r="Q77" s="101">
        <v>0.0026828901631207516</v>
      </c>
      <c r="R77" s="101">
        <v>0.0006109561224702672</v>
      </c>
      <c r="S77" s="101">
        <v>0.00028920627602607946</v>
      </c>
      <c r="T77" s="101">
        <v>0.000343427493000388</v>
      </c>
      <c r="U77" s="101">
        <v>5.86815003925884E-05</v>
      </c>
      <c r="V77" s="101">
        <v>2.2675057853313996E-05</v>
      </c>
      <c r="W77" s="101">
        <v>1.8038277290416532E-05</v>
      </c>
      <c r="X77" s="101">
        <v>67.5</v>
      </c>
    </row>
    <row r="78" spans="1:24" s="101" customFormat="1" ht="12.75" hidden="1">
      <c r="A78" s="101">
        <v>2070</v>
      </c>
      <c r="B78" s="101">
        <v>139.0800018310547</v>
      </c>
      <c r="C78" s="101">
        <v>140.8800048828125</v>
      </c>
      <c r="D78" s="101">
        <v>8.93726634979248</v>
      </c>
      <c r="E78" s="101">
        <v>9.3812837600708</v>
      </c>
      <c r="F78" s="101">
        <v>25.74374270932217</v>
      </c>
      <c r="G78" s="101" t="s">
        <v>57</v>
      </c>
      <c r="H78" s="101">
        <v>-2.9750441564165158</v>
      </c>
      <c r="I78" s="101">
        <v>68.60495767463817</v>
      </c>
      <c r="J78" s="101" t="s">
        <v>60</v>
      </c>
      <c r="K78" s="101">
        <v>-0.3774481512323809</v>
      </c>
      <c r="L78" s="101">
        <v>-0.00442595704007327</v>
      </c>
      <c r="M78" s="101">
        <v>0.0882779916496104</v>
      </c>
      <c r="N78" s="101">
        <v>-0.00041023791739356957</v>
      </c>
      <c r="O78" s="101">
        <v>-0.015330457279849498</v>
      </c>
      <c r="P78" s="101">
        <v>-0.000506357722828635</v>
      </c>
      <c r="Q78" s="101">
        <v>0.0017706466506347684</v>
      </c>
      <c r="R78" s="101">
        <v>-3.300694779152861E-05</v>
      </c>
      <c r="S78" s="101">
        <v>-0.0002147137063441464</v>
      </c>
      <c r="T78" s="101">
        <v>-3.6058985281346466E-05</v>
      </c>
      <c r="U78" s="101">
        <v>3.51213913742405E-05</v>
      </c>
      <c r="V78" s="101">
        <v>-2.6095516133293634E-06</v>
      </c>
      <c r="W78" s="101">
        <v>-1.3787125536128893E-05</v>
      </c>
      <c r="X78" s="101">
        <v>67.5</v>
      </c>
    </row>
    <row r="79" spans="1:24" s="101" customFormat="1" ht="12.75" hidden="1">
      <c r="A79" s="101">
        <v>2069</v>
      </c>
      <c r="B79" s="101">
        <v>129.94000244140625</v>
      </c>
      <c r="C79" s="101">
        <v>128.44000244140625</v>
      </c>
      <c r="D79" s="101">
        <v>8.769939422607422</v>
      </c>
      <c r="E79" s="101">
        <v>9.283506393432617</v>
      </c>
      <c r="F79" s="101">
        <v>25.852258466781887</v>
      </c>
      <c r="G79" s="101" t="s">
        <v>58</v>
      </c>
      <c r="H79" s="101">
        <v>7.741670298330618</v>
      </c>
      <c r="I79" s="101">
        <v>70.18167273973687</v>
      </c>
      <c r="J79" s="101" t="s">
        <v>61</v>
      </c>
      <c r="K79" s="101">
        <v>-0.39838652604085445</v>
      </c>
      <c r="L79" s="101">
        <v>-0.8135307178378011</v>
      </c>
      <c r="M79" s="101">
        <v>-0.0953225310053535</v>
      </c>
      <c r="N79" s="101">
        <v>-0.03968598272029182</v>
      </c>
      <c r="O79" s="101">
        <v>-0.01583565650949408</v>
      </c>
      <c r="P79" s="101">
        <v>-0.0233325519876857</v>
      </c>
      <c r="Q79" s="101">
        <v>-0.00201561654735368</v>
      </c>
      <c r="R79" s="101">
        <v>-0.0006100638695918579</v>
      </c>
      <c r="S79" s="101">
        <v>-0.00019374801779846037</v>
      </c>
      <c r="T79" s="101">
        <v>-0.0003415291971838004</v>
      </c>
      <c r="U79" s="101">
        <v>-4.701070469864047E-05</v>
      </c>
      <c r="V79" s="101">
        <v>-2.2524397639637488E-05</v>
      </c>
      <c r="W79" s="101">
        <v>-1.1631621428544664E-05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2072</v>
      </c>
      <c r="B81" s="101">
        <v>164.68</v>
      </c>
      <c r="C81" s="101">
        <v>157.48</v>
      </c>
      <c r="D81" s="101">
        <v>8.925468755161326</v>
      </c>
      <c r="E81" s="101">
        <v>9.156882791283394</v>
      </c>
      <c r="F81" s="101">
        <v>28.399648224052914</v>
      </c>
      <c r="G81" s="101" t="s">
        <v>59</v>
      </c>
      <c r="H81" s="101">
        <v>-21.31578005893506</v>
      </c>
      <c r="I81" s="101">
        <v>75.86421994106495</v>
      </c>
      <c r="J81" s="101" t="s">
        <v>73</v>
      </c>
      <c r="K81" s="101">
        <v>1.3676455646954941</v>
      </c>
      <c r="M81" s="101" t="s">
        <v>68</v>
      </c>
      <c r="N81" s="101">
        <v>1.0802074022305481</v>
      </c>
      <c r="X81" s="101">
        <v>67.5</v>
      </c>
    </row>
    <row r="82" spans="1:24" s="101" customFormat="1" ht="12.75" hidden="1">
      <c r="A82" s="101">
        <v>2071</v>
      </c>
      <c r="B82" s="101">
        <v>133.39999389648438</v>
      </c>
      <c r="C82" s="101">
        <v>131.3000030517578</v>
      </c>
      <c r="D82" s="101">
        <v>9.018911361694336</v>
      </c>
      <c r="E82" s="101">
        <v>9.605894088745117</v>
      </c>
      <c r="F82" s="101">
        <v>29.730071437986414</v>
      </c>
      <c r="G82" s="101" t="s">
        <v>56</v>
      </c>
      <c r="H82" s="101">
        <v>12.592253611758068</v>
      </c>
      <c r="I82" s="101">
        <v>78.49224750824244</v>
      </c>
      <c r="J82" s="101" t="s">
        <v>62</v>
      </c>
      <c r="K82" s="101">
        <v>0.6816040816365712</v>
      </c>
      <c r="L82" s="101">
        <v>0.9356613187148601</v>
      </c>
      <c r="M82" s="101">
        <v>0.1613604046422223</v>
      </c>
      <c r="N82" s="101">
        <v>0.008997264106783608</v>
      </c>
      <c r="O82" s="101">
        <v>0.0273741763763513</v>
      </c>
      <c r="P82" s="101">
        <v>0.02684116391333786</v>
      </c>
      <c r="Q82" s="101">
        <v>0.0033320676833112923</v>
      </c>
      <c r="R82" s="101">
        <v>0.00013845349319258966</v>
      </c>
      <c r="S82" s="101">
        <v>0.000359167492126015</v>
      </c>
      <c r="T82" s="101">
        <v>0.0003949751415628102</v>
      </c>
      <c r="U82" s="101">
        <v>7.289109799723433E-05</v>
      </c>
      <c r="V82" s="101">
        <v>5.13745445084689E-06</v>
      </c>
      <c r="W82" s="101">
        <v>2.2401846871447448E-05</v>
      </c>
      <c r="X82" s="101">
        <v>67.5</v>
      </c>
    </row>
    <row r="83" spans="1:24" s="101" customFormat="1" ht="12.75" hidden="1">
      <c r="A83" s="101">
        <v>2070</v>
      </c>
      <c r="B83" s="101">
        <v>147.86000061035156</v>
      </c>
      <c r="C83" s="101">
        <v>151.25999450683594</v>
      </c>
      <c r="D83" s="101">
        <v>8.477960586547852</v>
      </c>
      <c r="E83" s="101">
        <v>9.206818580627441</v>
      </c>
      <c r="F83" s="101">
        <v>27.256865682325852</v>
      </c>
      <c r="G83" s="101" t="s">
        <v>57</v>
      </c>
      <c r="H83" s="101">
        <v>-3.7592357008069968</v>
      </c>
      <c r="I83" s="101">
        <v>76.60076490954457</v>
      </c>
      <c r="J83" s="101" t="s">
        <v>60</v>
      </c>
      <c r="K83" s="101">
        <v>-0.675616972988521</v>
      </c>
      <c r="L83" s="101">
        <v>-0.005091073529040764</v>
      </c>
      <c r="M83" s="101">
        <v>0.15969005507957953</v>
      </c>
      <c r="N83" s="101">
        <v>9.311382736042143E-05</v>
      </c>
      <c r="O83" s="101">
        <v>-0.027171172035833465</v>
      </c>
      <c r="P83" s="101">
        <v>-0.0005823730501666786</v>
      </c>
      <c r="Q83" s="101">
        <v>0.0032838903761914697</v>
      </c>
      <c r="R83" s="101">
        <v>7.448548033604956E-06</v>
      </c>
      <c r="S83" s="101">
        <v>-0.00035863619814174315</v>
      </c>
      <c r="T83" s="101">
        <v>-4.146540422843267E-05</v>
      </c>
      <c r="U83" s="101">
        <v>7.06362315835333E-05</v>
      </c>
      <c r="V83" s="101">
        <v>5.800220057025414E-07</v>
      </c>
      <c r="W83" s="101">
        <v>-2.239674562301822E-05</v>
      </c>
      <c r="X83" s="101">
        <v>67.5</v>
      </c>
    </row>
    <row r="84" spans="1:24" s="101" customFormat="1" ht="12.75" hidden="1">
      <c r="A84" s="101">
        <v>2069</v>
      </c>
      <c r="B84" s="101">
        <v>133.05999755859375</v>
      </c>
      <c r="C84" s="101">
        <v>118.76000213623047</v>
      </c>
      <c r="D84" s="101">
        <v>8.93737506866455</v>
      </c>
      <c r="E84" s="101">
        <v>9.31191635131836</v>
      </c>
      <c r="F84" s="101">
        <v>28.428742183983914</v>
      </c>
      <c r="G84" s="101" t="s">
        <v>58</v>
      </c>
      <c r="H84" s="101">
        <v>10.180192440964262</v>
      </c>
      <c r="I84" s="101">
        <v>75.74018999955801</v>
      </c>
      <c r="J84" s="101" t="s">
        <v>61</v>
      </c>
      <c r="K84" s="101">
        <v>-0.09014338530065141</v>
      </c>
      <c r="L84" s="101">
        <v>-0.9356474679651268</v>
      </c>
      <c r="M84" s="101">
        <v>-0.023157428505396944</v>
      </c>
      <c r="N84" s="101">
        <v>0.00899678227047709</v>
      </c>
      <c r="O84" s="101">
        <v>-0.0033276031137638882</v>
      </c>
      <c r="P84" s="101">
        <v>-0.02683484529214041</v>
      </c>
      <c r="Q84" s="101">
        <v>-0.000564569786053529</v>
      </c>
      <c r="R84" s="101">
        <v>0.00013825298879019418</v>
      </c>
      <c r="S84" s="101">
        <v>-1.9528563247903484E-05</v>
      </c>
      <c r="T84" s="101">
        <v>-0.0003927925441053262</v>
      </c>
      <c r="U84" s="101">
        <v>-1.79898570010957E-05</v>
      </c>
      <c r="V84" s="101">
        <v>5.104607008127787E-06</v>
      </c>
      <c r="W84" s="101">
        <v>-4.780468069070957E-07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23.37040971052421</v>
      </c>
      <c r="G85" s="102"/>
      <c r="H85" s="102"/>
      <c r="I85" s="115"/>
      <c r="J85" s="115" t="s">
        <v>158</v>
      </c>
      <c r="K85" s="102">
        <f>AVERAGE(K83,K78,K73,K68,K63,K58)</f>
        <v>-0.4006252009783064</v>
      </c>
      <c r="L85" s="102">
        <f>AVERAGE(L83,L78,L73,L68,L63,L58)</f>
        <v>-0.005294468594724974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31.318680598952458</v>
      </c>
      <c r="G86" s="102"/>
      <c r="H86" s="102"/>
      <c r="I86" s="115"/>
      <c r="J86" s="115" t="s">
        <v>159</v>
      </c>
      <c r="K86" s="102">
        <f>AVERAGE(K84,K79,K74,K69,K64,K59)</f>
        <v>-0.38354373484204624</v>
      </c>
      <c r="L86" s="102">
        <f>AVERAGE(L84,L79,L74,L69,L64,L59)</f>
        <v>-0.9731176886039394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0.2503907506114415</v>
      </c>
      <c r="L87" s="102">
        <f>ABS(L85/$H$33)</f>
        <v>0.014706857207569373</v>
      </c>
      <c r="M87" s="115" t="s">
        <v>111</v>
      </c>
      <c r="N87" s="102">
        <f>K87+L87+L88+K88</f>
        <v>1.091218739811272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0.217922576614799</v>
      </c>
      <c r="L88" s="102">
        <f>ABS(L86/$H$34)</f>
        <v>0.6081985553774621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2072</v>
      </c>
      <c r="B91" s="101">
        <v>165.48</v>
      </c>
      <c r="C91" s="101">
        <v>170.88</v>
      </c>
      <c r="D91" s="101">
        <v>9.270248473299796</v>
      </c>
      <c r="E91" s="101">
        <v>9.367298747215633</v>
      </c>
      <c r="F91" s="101">
        <v>36.727954414649815</v>
      </c>
      <c r="G91" s="101" t="s">
        <v>59</v>
      </c>
      <c r="H91" s="101">
        <v>-3.5141128073456684</v>
      </c>
      <c r="I91" s="101">
        <v>94.46588719265432</v>
      </c>
      <c r="J91" s="101" t="s">
        <v>73</v>
      </c>
      <c r="K91" s="101">
        <v>3.3707645533630237</v>
      </c>
      <c r="M91" s="101" t="s">
        <v>68</v>
      </c>
      <c r="N91" s="101">
        <v>1.8208812528240985</v>
      </c>
      <c r="X91" s="101">
        <v>67.5</v>
      </c>
    </row>
    <row r="92" spans="1:24" s="101" customFormat="1" ht="12.75" hidden="1">
      <c r="A92" s="101">
        <v>2071</v>
      </c>
      <c r="B92" s="101">
        <v>115.5</v>
      </c>
      <c r="C92" s="101">
        <v>119.30000305175781</v>
      </c>
      <c r="D92" s="101">
        <v>8.51307487487793</v>
      </c>
      <c r="E92" s="101">
        <v>8.969343185424805</v>
      </c>
      <c r="F92" s="101">
        <v>28.343494985694946</v>
      </c>
      <c r="G92" s="101" t="s">
        <v>56</v>
      </c>
      <c r="H92" s="101">
        <v>31.218256370827802</v>
      </c>
      <c r="I92" s="101">
        <v>79.2182563708278</v>
      </c>
      <c r="J92" s="101" t="s">
        <v>62</v>
      </c>
      <c r="K92" s="101">
        <v>1.7369145077654309</v>
      </c>
      <c r="L92" s="101">
        <v>0.4207845073009074</v>
      </c>
      <c r="M92" s="101">
        <v>0.4111911811271533</v>
      </c>
      <c r="N92" s="101">
        <v>0.05166455174920249</v>
      </c>
      <c r="O92" s="101">
        <v>0.06975798016843433</v>
      </c>
      <c r="P92" s="101">
        <v>0.01207121232464738</v>
      </c>
      <c r="Q92" s="101">
        <v>0.008491214296898562</v>
      </c>
      <c r="R92" s="101">
        <v>0.0007953495468864532</v>
      </c>
      <c r="S92" s="101">
        <v>0.0009152607013934915</v>
      </c>
      <c r="T92" s="101">
        <v>0.00017764898435150244</v>
      </c>
      <c r="U92" s="101">
        <v>0.00018572366796304327</v>
      </c>
      <c r="V92" s="101">
        <v>2.9512920729716907E-05</v>
      </c>
      <c r="W92" s="101">
        <v>5.707387537183818E-05</v>
      </c>
      <c r="X92" s="101">
        <v>67.5</v>
      </c>
    </row>
    <row r="93" spans="1:24" s="101" customFormat="1" ht="12.75" hidden="1">
      <c r="A93" s="101">
        <v>2069</v>
      </c>
      <c r="B93" s="101">
        <v>119.95999908447266</v>
      </c>
      <c r="C93" s="101">
        <v>129.16000366210938</v>
      </c>
      <c r="D93" s="101">
        <v>9.074947357177734</v>
      </c>
      <c r="E93" s="101">
        <v>9.427703857421875</v>
      </c>
      <c r="F93" s="101">
        <v>19.762823917773876</v>
      </c>
      <c r="G93" s="101" t="s">
        <v>57</v>
      </c>
      <c r="H93" s="101">
        <v>-0.634365882078157</v>
      </c>
      <c r="I93" s="101">
        <v>51.8256332023945</v>
      </c>
      <c r="J93" s="101" t="s">
        <v>60</v>
      </c>
      <c r="K93" s="101">
        <v>-0.11750338690794383</v>
      </c>
      <c r="L93" s="101">
        <v>-0.0022883450844170764</v>
      </c>
      <c r="M93" s="101">
        <v>0.023152876030819856</v>
      </c>
      <c r="N93" s="101">
        <v>-0.0005338904869168451</v>
      </c>
      <c r="O93" s="101">
        <v>-0.005469420358076333</v>
      </c>
      <c r="P93" s="101">
        <v>-0.0002618113074302581</v>
      </c>
      <c r="Q93" s="101">
        <v>0.00025546738324695934</v>
      </c>
      <c r="R93" s="101">
        <v>-4.2928873795448425E-05</v>
      </c>
      <c r="S93" s="101">
        <v>-0.000133204031656194</v>
      </c>
      <c r="T93" s="101">
        <v>-1.8651095308917484E-05</v>
      </c>
      <c r="U93" s="101">
        <v>-9.14527000476082E-06</v>
      </c>
      <c r="V93" s="101">
        <v>-3.391116218927657E-06</v>
      </c>
      <c r="W93" s="101">
        <v>-1.0180639176429243E-05</v>
      </c>
      <c r="X93" s="101">
        <v>67.5</v>
      </c>
    </row>
    <row r="94" spans="1:24" s="101" customFormat="1" ht="12.75" hidden="1">
      <c r="A94" s="101">
        <v>2070</v>
      </c>
      <c r="B94" s="101">
        <v>163.60000610351562</v>
      </c>
      <c r="C94" s="101">
        <v>158.5</v>
      </c>
      <c r="D94" s="101">
        <v>8.667415618896484</v>
      </c>
      <c r="E94" s="101">
        <v>9.262805938720703</v>
      </c>
      <c r="F94" s="101">
        <v>29.90172392602652</v>
      </c>
      <c r="G94" s="101" t="s">
        <v>58</v>
      </c>
      <c r="H94" s="101">
        <v>-13.848851586014248</v>
      </c>
      <c r="I94" s="101">
        <v>82.25115451750138</v>
      </c>
      <c r="J94" s="101" t="s">
        <v>61</v>
      </c>
      <c r="K94" s="101">
        <v>-1.7329353598305943</v>
      </c>
      <c r="L94" s="101">
        <v>-0.4207782849212184</v>
      </c>
      <c r="M94" s="101">
        <v>-0.41053883101144634</v>
      </c>
      <c r="N94" s="101">
        <v>-0.05166179312019668</v>
      </c>
      <c r="O94" s="101">
        <v>-0.0695432328708289</v>
      </c>
      <c r="P94" s="101">
        <v>-0.01206837279114382</v>
      </c>
      <c r="Q94" s="101">
        <v>-0.008487370420333467</v>
      </c>
      <c r="R94" s="101">
        <v>-0.0007941901620689726</v>
      </c>
      <c r="S94" s="101">
        <v>-0.0009055157853211846</v>
      </c>
      <c r="T94" s="101">
        <v>-0.00017666719640300528</v>
      </c>
      <c r="U94" s="101">
        <v>-0.00018549836893672886</v>
      </c>
      <c r="V94" s="101">
        <v>-2.931744908392065E-05</v>
      </c>
      <c r="W94" s="101">
        <v>-5.6158541967535723E-05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2072</v>
      </c>
      <c r="B96" s="101">
        <v>164.3</v>
      </c>
      <c r="C96" s="101">
        <v>155.9</v>
      </c>
      <c r="D96" s="101">
        <v>8.961709993451262</v>
      </c>
      <c r="E96" s="101">
        <v>9.222075436079052</v>
      </c>
      <c r="F96" s="101">
        <v>33.102718066653864</v>
      </c>
      <c r="G96" s="101" t="s">
        <v>59</v>
      </c>
      <c r="H96" s="101">
        <v>-8.731435458487354</v>
      </c>
      <c r="I96" s="101">
        <v>88.06856454151266</v>
      </c>
      <c r="J96" s="101" t="s">
        <v>73</v>
      </c>
      <c r="K96" s="101">
        <v>1.56991840174955</v>
      </c>
      <c r="M96" s="101" t="s">
        <v>68</v>
      </c>
      <c r="N96" s="101">
        <v>0.8556526045330369</v>
      </c>
      <c r="X96" s="101">
        <v>67.5</v>
      </c>
    </row>
    <row r="97" spans="1:24" s="101" customFormat="1" ht="12.75" hidden="1">
      <c r="A97" s="101">
        <v>2071</v>
      </c>
      <c r="B97" s="101">
        <v>117.86000061035156</v>
      </c>
      <c r="C97" s="101">
        <v>131.66000366210938</v>
      </c>
      <c r="D97" s="101">
        <v>9.049630165100098</v>
      </c>
      <c r="E97" s="101">
        <v>9.43423080444336</v>
      </c>
      <c r="F97" s="101">
        <v>26.613352201780806</v>
      </c>
      <c r="G97" s="101" t="s">
        <v>56</v>
      </c>
      <c r="H97" s="101">
        <v>19.619389882619657</v>
      </c>
      <c r="I97" s="101">
        <v>69.97939049297122</v>
      </c>
      <c r="J97" s="101" t="s">
        <v>62</v>
      </c>
      <c r="K97" s="101">
        <v>1.1777066596030097</v>
      </c>
      <c r="L97" s="101">
        <v>0.31980925266543714</v>
      </c>
      <c r="M97" s="101">
        <v>0.2788065737396797</v>
      </c>
      <c r="N97" s="101">
        <v>0.023649511101342693</v>
      </c>
      <c r="O97" s="101">
        <v>0.04729895254619595</v>
      </c>
      <c r="P97" s="101">
        <v>0.009174443518989732</v>
      </c>
      <c r="Q97" s="101">
        <v>0.005757419011450898</v>
      </c>
      <c r="R97" s="101">
        <v>0.0003640821406593917</v>
      </c>
      <c r="S97" s="101">
        <v>0.0006205848349445465</v>
      </c>
      <c r="T97" s="101">
        <v>0.0001350252529814097</v>
      </c>
      <c r="U97" s="101">
        <v>0.00012592598874596413</v>
      </c>
      <c r="V97" s="101">
        <v>1.3505428779428486E-05</v>
      </c>
      <c r="W97" s="101">
        <v>3.86990493522511E-05</v>
      </c>
      <c r="X97" s="101">
        <v>67.5</v>
      </c>
    </row>
    <row r="98" spans="1:24" s="101" customFormat="1" ht="12.75" hidden="1">
      <c r="A98" s="101">
        <v>2069</v>
      </c>
      <c r="B98" s="101">
        <v>126.68000030517578</v>
      </c>
      <c r="C98" s="101">
        <v>131.67999267578125</v>
      </c>
      <c r="D98" s="101">
        <v>9.104559898376465</v>
      </c>
      <c r="E98" s="101">
        <v>9.2559175491333</v>
      </c>
      <c r="F98" s="101">
        <v>24.00385781222672</v>
      </c>
      <c r="G98" s="101" t="s">
        <v>57</v>
      </c>
      <c r="H98" s="101">
        <v>3.5802165939162904</v>
      </c>
      <c r="I98" s="101">
        <v>62.76021689909207</v>
      </c>
      <c r="J98" s="101" t="s">
        <v>60</v>
      </c>
      <c r="K98" s="101">
        <v>-0.47772322147206553</v>
      </c>
      <c r="L98" s="101">
        <v>-0.0017395306403277613</v>
      </c>
      <c r="M98" s="101">
        <v>0.110190789110633</v>
      </c>
      <c r="N98" s="101">
        <v>-0.00024446610285757796</v>
      </c>
      <c r="O98" s="101">
        <v>-0.019651282034687082</v>
      </c>
      <c r="P98" s="101">
        <v>-0.00019894667214405708</v>
      </c>
      <c r="Q98" s="101">
        <v>0.002135859339144512</v>
      </c>
      <c r="R98" s="101">
        <v>-1.966604576908498E-05</v>
      </c>
      <c r="S98" s="101">
        <v>-0.0002953488761718894</v>
      </c>
      <c r="T98" s="101">
        <v>-1.4167008531543234E-05</v>
      </c>
      <c r="U98" s="101">
        <v>3.729724513662364E-05</v>
      </c>
      <c r="V98" s="101">
        <v>-1.557850837678224E-06</v>
      </c>
      <c r="W98" s="101">
        <v>-1.9538736253376128E-05</v>
      </c>
      <c r="X98" s="101">
        <v>67.5</v>
      </c>
    </row>
    <row r="99" spans="1:24" s="101" customFormat="1" ht="12.75" hidden="1">
      <c r="A99" s="101">
        <v>2070</v>
      </c>
      <c r="B99" s="101">
        <v>150.97999572753906</v>
      </c>
      <c r="C99" s="101">
        <v>141.0800018310547</v>
      </c>
      <c r="D99" s="101">
        <v>8.958929061889648</v>
      </c>
      <c r="E99" s="101">
        <v>9.579182624816895</v>
      </c>
      <c r="F99" s="101">
        <v>28.22152492459015</v>
      </c>
      <c r="G99" s="101" t="s">
        <v>58</v>
      </c>
      <c r="H99" s="101">
        <v>-8.416319228783436</v>
      </c>
      <c r="I99" s="101">
        <v>75.06367649875563</v>
      </c>
      <c r="J99" s="101" t="s">
        <v>61</v>
      </c>
      <c r="K99" s="101">
        <v>-1.0764634223881604</v>
      </c>
      <c r="L99" s="101">
        <v>-0.31980452173722745</v>
      </c>
      <c r="M99" s="101">
        <v>-0.25610758590021393</v>
      </c>
      <c r="N99" s="101">
        <v>-0.02364824753881532</v>
      </c>
      <c r="O99" s="101">
        <v>-0.043023459023659186</v>
      </c>
      <c r="P99" s="101">
        <v>-0.009172286198368186</v>
      </c>
      <c r="Q99" s="101">
        <v>-0.005346585691523648</v>
      </c>
      <c r="R99" s="101">
        <v>-0.00036355061792126464</v>
      </c>
      <c r="S99" s="101">
        <v>-0.0005457971955838102</v>
      </c>
      <c r="T99" s="101">
        <v>-0.00013427998663971067</v>
      </c>
      <c r="U99" s="101">
        <v>-0.00012027580865189512</v>
      </c>
      <c r="V99" s="101">
        <v>-1.341527887461757E-05</v>
      </c>
      <c r="W99" s="101">
        <v>-3.340440399691292E-05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2072</v>
      </c>
      <c r="B101" s="101">
        <v>160.9</v>
      </c>
      <c r="C101" s="101">
        <v>150.4</v>
      </c>
      <c r="D101" s="101">
        <v>8.987467823596772</v>
      </c>
      <c r="E101" s="101">
        <v>9.091442629669029</v>
      </c>
      <c r="F101" s="101">
        <v>30.245803240113037</v>
      </c>
      <c r="G101" s="101" t="s">
        <v>59</v>
      </c>
      <c r="H101" s="101">
        <v>-13.174213047232158</v>
      </c>
      <c r="I101" s="101">
        <v>80.22578695276785</v>
      </c>
      <c r="J101" s="101" t="s">
        <v>73</v>
      </c>
      <c r="K101" s="101">
        <v>1.1681222692653355</v>
      </c>
      <c r="M101" s="101" t="s">
        <v>68</v>
      </c>
      <c r="N101" s="101">
        <v>0.725726712626266</v>
      </c>
      <c r="X101" s="101">
        <v>67.5</v>
      </c>
    </row>
    <row r="102" spans="1:24" s="101" customFormat="1" ht="12.75" hidden="1">
      <c r="A102" s="101">
        <v>2071</v>
      </c>
      <c r="B102" s="101">
        <v>115.81999969482422</v>
      </c>
      <c r="C102" s="101">
        <v>134.82000732421875</v>
      </c>
      <c r="D102" s="101">
        <v>9.095101356506348</v>
      </c>
      <c r="E102" s="101">
        <v>9.342452049255371</v>
      </c>
      <c r="F102" s="101">
        <v>25.055928210945694</v>
      </c>
      <c r="G102" s="101" t="s">
        <v>56</v>
      </c>
      <c r="H102" s="101">
        <v>17.229159397287688</v>
      </c>
      <c r="I102" s="101">
        <v>65.5491590921119</v>
      </c>
      <c r="J102" s="101" t="s">
        <v>62</v>
      </c>
      <c r="K102" s="101">
        <v>0.9135832488520951</v>
      </c>
      <c r="L102" s="101">
        <v>0.5334341975848857</v>
      </c>
      <c r="M102" s="101">
        <v>0.2162789078427877</v>
      </c>
      <c r="N102" s="101">
        <v>0.023633144287658992</v>
      </c>
      <c r="O102" s="101">
        <v>0.03669113555837189</v>
      </c>
      <c r="P102" s="101">
        <v>0.01530262343163422</v>
      </c>
      <c r="Q102" s="101">
        <v>0.004466191695832549</v>
      </c>
      <c r="R102" s="101">
        <v>0.00036382102132034237</v>
      </c>
      <c r="S102" s="101">
        <v>0.00048141084483923686</v>
      </c>
      <c r="T102" s="101">
        <v>0.0002251981806574109</v>
      </c>
      <c r="U102" s="101">
        <v>9.768319268670415E-05</v>
      </c>
      <c r="V102" s="101">
        <v>1.3497559729156007E-05</v>
      </c>
      <c r="W102" s="101">
        <v>3.00216563731923E-05</v>
      </c>
      <c r="X102" s="101">
        <v>67.5</v>
      </c>
    </row>
    <row r="103" spans="1:24" s="101" customFormat="1" ht="12.75" hidden="1">
      <c r="A103" s="101">
        <v>2069</v>
      </c>
      <c r="B103" s="101">
        <v>130.89999389648438</v>
      </c>
      <c r="C103" s="101">
        <v>128.39999389648438</v>
      </c>
      <c r="D103" s="101">
        <v>9.171326637268066</v>
      </c>
      <c r="E103" s="101">
        <v>9.391074180603027</v>
      </c>
      <c r="F103" s="101">
        <v>25.40769473613382</v>
      </c>
      <c r="G103" s="101" t="s">
        <v>57</v>
      </c>
      <c r="H103" s="101">
        <v>2.5587585254286154</v>
      </c>
      <c r="I103" s="101">
        <v>65.95875242191299</v>
      </c>
      <c r="J103" s="101" t="s">
        <v>60</v>
      </c>
      <c r="K103" s="101">
        <v>-0.6077809704798417</v>
      </c>
      <c r="L103" s="101">
        <v>-0.002902013036769474</v>
      </c>
      <c r="M103" s="101">
        <v>0.1420393070551725</v>
      </c>
      <c r="N103" s="101">
        <v>-0.00024434442699695994</v>
      </c>
      <c r="O103" s="101">
        <v>-0.02470343435215857</v>
      </c>
      <c r="P103" s="101">
        <v>-0.0003319376404891894</v>
      </c>
      <c r="Q103" s="101">
        <v>0.0028437023506338666</v>
      </c>
      <c r="R103" s="101">
        <v>-1.9665319380250313E-05</v>
      </c>
      <c r="S103" s="101">
        <v>-0.0003474042475012812</v>
      </c>
      <c r="T103" s="101">
        <v>-2.3635306502715752E-05</v>
      </c>
      <c r="U103" s="101">
        <v>5.603380242810981E-05</v>
      </c>
      <c r="V103" s="101">
        <v>-1.558815178508662E-06</v>
      </c>
      <c r="W103" s="101">
        <v>-2.2343471583183808E-05</v>
      </c>
      <c r="X103" s="101">
        <v>67.5</v>
      </c>
    </row>
    <row r="104" spans="1:24" s="101" customFormat="1" ht="12.75" hidden="1">
      <c r="A104" s="101">
        <v>2070</v>
      </c>
      <c r="B104" s="101">
        <v>132.24000549316406</v>
      </c>
      <c r="C104" s="101">
        <v>129.83999633789062</v>
      </c>
      <c r="D104" s="101">
        <v>8.996259689331055</v>
      </c>
      <c r="E104" s="101">
        <v>9.535784721374512</v>
      </c>
      <c r="F104" s="101">
        <v>24.246938734235787</v>
      </c>
      <c r="G104" s="101" t="s">
        <v>58</v>
      </c>
      <c r="H104" s="101">
        <v>-0.5660653672125022</v>
      </c>
      <c r="I104" s="101">
        <v>64.17394012595156</v>
      </c>
      <c r="J104" s="101" t="s">
        <v>61</v>
      </c>
      <c r="K104" s="101">
        <v>-0.6820825789490088</v>
      </c>
      <c r="L104" s="101">
        <v>-0.5334263036946766</v>
      </c>
      <c r="M104" s="101">
        <v>-0.16309935998941097</v>
      </c>
      <c r="N104" s="101">
        <v>-0.023631881108415898</v>
      </c>
      <c r="O104" s="101">
        <v>-0.027128946897574443</v>
      </c>
      <c r="P104" s="101">
        <v>-0.015299022886878335</v>
      </c>
      <c r="Q104" s="101">
        <v>-0.0034438677682110622</v>
      </c>
      <c r="R104" s="101">
        <v>-0.00036328915586382395</v>
      </c>
      <c r="S104" s="101">
        <v>-0.00033326669552611514</v>
      </c>
      <c r="T104" s="101">
        <v>-0.0002239544437110605</v>
      </c>
      <c r="U104" s="101">
        <v>-8.001386829116142E-05</v>
      </c>
      <c r="V104" s="101">
        <v>-1.3407244828128745E-05</v>
      </c>
      <c r="W104" s="101">
        <v>-2.005166150226697E-05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2072</v>
      </c>
      <c r="B106" s="101">
        <v>158.74</v>
      </c>
      <c r="C106" s="101">
        <v>149.74</v>
      </c>
      <c r="D106" s="101">
        <v>9.208272443929422</v>
      </c>
      <c r="E106" s="101">
        <v>9.44859982448649</v>
      </c>
      <c r="F106" s="101">
        <v>30.537788227926086</v>
      </c>
      <c r="G106" s="101" t="s">
        <v>59</v>
      </c>
      <c r="H106" s="101">
        <v>-12.189198386933157</v>
      </c>
      <c r="I106" s="101">
        <v>79.05080161306685</v>
      </c>
      <c r="J106" s="101" t="s">
        <v>73</v>
      </c>
      <c r="K106" s="101">
        <v>1.1775452027969147</v>
      </c>
      <c r="M106" s="101" t="s">
        <v>68</v>
      </c>
      <c r="N106" s="101">
        <v>0.6518275079794327</v>
      </c>
      <c r="X106" s="101">
        <v>67.5</v>
      </c>
    </row>
    <row r="107" spans="1:24" s="101" customFormat="1" ht="12.75" hidden="1">
      <c r="A107" s="101">
        <v>2071</v>
      </c>
      <c r="B107" s="101">
        <v>123.05999755859375</v>
      </c>
      <c r="C107" s="101">
        <v>130.05999755859375</v>
      </c>
      <c r="D107" s="101">
        <v>9.140297889709473</v>
      </c>
      <c r="E107" s="101">
        <v>9.536727905273438</v>
      </c>
      <c r="F107" s="101">
        <v>26.883621282613987</v>
      </c>
      <c r="G107" s="101" t="s">
        <v>56</v>
      </c>
      <c r="H107" s="101">
        <v>14.44414134584153</v>
      </c>
      <c r="I107" s="101">
        <v>70.00413890443528</v>
      </c>
      <c r="J107" s="101" t="s">
        <v>62</v>
      </c>
      <c r="K107" s="101">
        <v>1.0086595138241254</v>
      </c>
      <c r="L107" s="101">
        <v>0.31832939790054043</v>
      </c>
      <c r="M107" s="101">
        <v>0.23878695901762576</v>
      </c>
      <c r="N107" s="101">
        <v>0.007022256415170627</v>
      </c>
      <c r="O107" s="101">
        <v>0.040509587724241077</v>
      </c>
      <c r="P107" s="101">
        <v>0.009131937535441474</v>
      </c>
      <c r="Q107" s="101">
        <v>0.004930978016407094</v>
      </c>
      <c r="R107" s="101">
        <v>0.00010812686873351079</v>
      </c>
      <c r="S107" s="101">
        <v>0.0005315013723078677</v>
      </c>
      <c r="T107" s="101">
        <v>0.0001344002583034194</v>
      </c>
      <c r="U107" s="101">
        <v>0.00010784782508291405</v>
      </c>
      <c r="V107" s="101">
        <v>4.005675531244532E-06</v>
      </c>
      <c r="W107" s="101">
        <v>3.314412975232932E-05</v>
      </c>
      <c r="X107" s="101">
        <v>67.5</v>
      </c>
    </row>
    <row r="108" spans="1:24" s="101" customFormat="1" ht="12.75" hidden="1">
      <c r="A108" s="101">
        <v>2069</v>
      </c>
      <c r="B108" s="101">
        <v>124.5</v>
      </c>
      <c r="C108" s="101">
        <v>126.0999984741211</v>
      </c>
      <c r="D108" s="101">
        <v>8.867039680480957</v>
      </c>
      <c r="E108" s="101">
        <v>9.20798110961914</v>
      </c>
      <c r="F108" s="101">
        <v>23.077340219469104</v>
      </c>
      <c r="G108" s="101" t="s">
        <v>57</v>
      </c>
      <c r="H108" s="101">
        <v>4.948340186532114</v>
      </c>
      <c r="I108" s="101">
        <v>61.948340186532114</v>
      </c>
      <c r="J108" s="101" t="s">
        <v>60</v>
      </c>
      <c r="K108" s="101">
        <v>-0.6621108339756877</v>
      </c>
      <c r="L108" s="101">
        <v>-0.0017317965387662554</v>
      </c>
      <c r="M108" s="101">
        <v>0.1546881913628583</v>
      </c>
      <c r="N108" s="101">
        <v>-7.264421748953568E-05</v>
      </c>
      <c r="O108" s="101">
        <v>-0.02691948907090353</v>
      </c>
      <c r="P108" s="101">
        <v>-0.00019802279973933572</v>
      </c>
      <c r="Q108" s="101">
        <v>0.003094617435243419</v>
      </c>
      <c r="R108" s="101">
        <v>-5.856766702745826E-06</v>
      </c>
      <c r="S108" s="101">
        <v>-0.0003791935430688821</v>
      </c>
      <c r="T108" s="101">
        <v>-1.4097411862432877E-05</v>
      </c>
      <c r="U108" s="101">
        <v>6.081563362210291E-05</v>
      </c>
      <c r="V108" s="101">
        <v>-4.69512471912421E-07</v>
      </c>
      <c r="W108" s="101">
        <v>-2.4404466061328194E-05</v>
      </c>
      <c r="X108" s="101">
        <v>67.5</v>
      </c>
    </row>
    <row r="109" spans="1:24" s="101" customFormat="1" ht="12.75" hidden="1">
      <c r="A109" s="101">
        <v>2070</v>
      </c>
      <c r="B109" s="101">
        <v>139.3800048828125</v>
      </c>
      <c r="C109" s="101">
        <v>131.67999267578125</v>
      </c>
      <c r="D109" s="101">
        <v>8.871159553527832</v>
      </c>
      <c r="E109" s="101">
        <v>9.52078914642334</v>
      </c>
      <c r="F109" s="101">
        <v>24.759156007733235</v>
      </c>
      <c r="G109" s="101" t="s">
        <v>58</v>
      </c>
      <c r="H109" s="101">
        <v>-5.406369313733833</v>
      </c>
      <c r="I109" s="101">
        <v>66.47363556907867</v>
      </c>
      <c r="J109" s="101" t="s">
        <v>61</v>
      </c>
      <c r="K109" s="101">
        <v>-0.7609226362515051</v>
      </c>
      <c r="L109" s="101">
        <v>-0.31832468714893747</v>
      </c>
      <c r="M109" s="101">
        <v>-0.18190870031357217</v>
      </c>
      <c r="N109" s="101">
        <v>-0.0070218806582047774</v>
      </c>
      <c r="O109" s="101">
        <v>-0.030271567613017476</v>
      </c>
      <c r="P109" s="101">
        <v>-0.009129790256188161</v>
      </c>
      <c r="Q109" s="101">
        <v>-0.0038389955884029726</v>
      </c>
      <c r="R109" s="101">
        <v>-0.00010796813430778306</v>
      </c>
      <c r="S109" s="101">
        <v>-0.0003724324981255186</v>
      </c>
      <c r="T109" s="101">
        <v>-0.00013365886581445617</v>
      </c>
      <c r="U109" s="101">
        <v>-8.906521252574974E-05</v>
      </c>
      <c r="V109" s="101">
        <v>-3.978064164933725E-06</v>
      </c>
      <c r="W109" s="101">
        <v>-2.2426666566851206E-05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2072</v>
      </c>
      <c r="B111" s="101">
        <v>156.78</v>
      </c>
      <c r="C111" s="101">
        <v>161.68</v>
      </c>
      <c r="D111" s="101">
        <v>8.949210163723922</v>
      </c>
      <c r="E111" s="101">
        <v>9.169370806189821</v>
      </c>
      <c r="F111" s="101">
        <v>31.26683425178346</v>
      </c>
      <c r="G111" s="101" t="s">
        <v>59</v>
      </c>
      <c r="H111" s="101">
        <v>-6.0058224967624625</v>
      </c>
      <c r="I111" s="101">
        <v>83.27417750323754</v>
      </c>
      <c r="J111" s="101" t="s">
        <v>73</v>
      </c>
      <c r="K111" s="101">
        <v>0.9972552886686906</v>
      </c>
      <c r="M111" s="101" t="s">
        <v>68</v>
      </c>
      <c r="N111" s="101">
        <v>0.5707148159544841</v>
      </c>
      <c r="X111" s="101">
        <v>67.5</v>
      </c>
    </row>
    <row r="112" spans="1:24" s="101" customFormat="1" ht="12.75" hidden="1">
      <c r="A112" s="101">
        <v>2071</v>
      </c>
      <c r="B112" s="101">
        <v>127.4000015258789</v>
      </c>
      <c r="C112" s="101">
        <v>128.5</v>
      </c>
      <c r="D112" s="101">
        <v>8.922070503234863</v>
      </c>
      <c r="E112" s="101">
        <v>9.579804420471191</v>
      </c>
      <c r="F112" s="101">
        <v>29.247887224508425</v>
      </c>
      <c r="G112" s="101" t="s">
        <v>56</v>
      </c>
      <c r="H112" s="101">
        <v>18.137675303339194</v>
      </c>
      <c r="I112" s="101">
        <v>78.0376768292181</v>
      </c>
      <c r="J112" s="101" t="s">
        <v>62</v>
      </c>
      <c r="K112" s="101">
        <v>0.9071744228588995</v>
      </c>
      <c r="L112" s="101">
        <v>0.35378155888991575</v>
      </c>
      <c r="M112" s="101">
        <v>0.21476159720186178</v>
      </c>
      <c r="N112" s="101">
        <v>0.03943592877316179</v>
      </c>
      <c r="O112" s="101">
        <v>0.0364338733554907</v>
      </c>
      <c r="P112" s="101">
        <v>0.010148994242446283</v>
      </c>
      <c r="Q112" s="101">
        <v>0.004434893312906063</v>
      </c>
      <c r="R112" s="101">
        <v>0.0006070720650998228</v>
      </c>
      <c r="S112" s="101">
        <v>0.00047803492843472245</v>
      </c>
      <c r="T112" s="101">
        <v>0.0001493595575319874</v>
      </c>
      <c r="U112" s="101">
        <v>9.700070517964773E-05</v>
      </c>
      <c r="V112" s="101">
        <v>2.25259374519717E-05</v>
      </c>
      <c r="W112" s="101">
        <v>2.9809505474016127E-05</v>
      </c>
      <c r="X112" s="101">
        <v>67.5</v>
      </c>
    </row>
    <row r="113" spans="1:24" s="101" customFormat="1" ht="12.75" hidden="1">
      <c r="A113" s="101">
        <v>2069</v>
      </c>
      <c r="B113" s="101">
        <v>129.94000244140625</v>
      </c>
      <c r="C113" s="101">
        <v>128.44000244140625</v>
      </c>
      <c r="D113" s="101">
        <v>8.769939422607422</v>
      </c>
      <c r="E113" s="101">
        <v>9.283506393432617</v>
      </c>
      <c r="F113" s="101">
        <v>23.73940812896946</v>
      </c>
      <c r="G113" s="101" t="s">
        <v>57</v>
      </c>
      <c r="H113" s="101">
        <v>2.0058708072754428</v>
      </c>
      <c r="I113" s="101">
        <v>64.44587324868169</v>
      </c>
      <c r="J113" s="101" t="s">
        <v>60</v>
      </c>
      <c r="K113" s="101">
        <v>-0.31146334185433616</v>
      </c>
      <c r="L113" s="101">
        <v>-0.0019242527753106234</v>
      </c>
      <c r="M113" s="101">
        <v>0.07143747831092123</v>
      </c>
      <c r="N113" s="101">
        <v>-0.0004076832233375138</v>
      </c>
      <c r="O113" s="101">
        <v>-0.012877165887561071</v>
      </c>
      <c r="P113" s="101">
        <v>-0.0002201269078023745</v>
      </c>
      <c r="Q113" s="101">
        <v>0.0013649176824051875</v>
      </c>
      <c r="R113" s="101">
        <v>-3.278610275864443E-05</v>
      </c>
      <c r="S113" s="101">
        <v>-0.00019875442418395084</v>
      </c>
      <c r="T113" s="101">
        <v>-1.5677409970823927E-05</v>
      </c>
      <c r="U113" s="101">
        <v>2.2443282677626226E-05</v>
      </c>
      <c r="V113" s="101">
        <v>-2.591349432230941E-06</v>
      </c>
      <c r="W113" s="101">
        <v>-1.3288897601619245E-05</v>
      </c>
      <c r="X113" s="101">
        <v>67.5</v>
      </c>
    </row>
    <row r="114" spans="1:24" s="101" customFormat="1" ht="12.75" hidden="1">
      <c r="A114" s="101">
        <v>2070</v>
      </c>
      <c r="B114" s="101">
        <v>139.0800018310547</v>
      </c>
      <c r="C114" s="101">
        <v>140.8800048828125</v>
      </c>
      <c r="D114" s="101">
        <v>8.93726634979248</v>
      </c>
      <c r="E114" s="101">
        <v>9.3812837600708</v>
      </c>
      <c r="F114" s="101">
        <v>25.34183454805169</v>
      </c>
      <c r="G114" s="101" t="s">
        <v>58</v>
      </c>
      <c r="H114" s="101">
        <v>-4.046096361388578</v>
      </c>
      <c r="I114" s="101">
        <v>67.53390546966611</v>
      </c>
      <c r="J114" s="101" t="s">
        <v>61</v>
      </c>
      <c r="K114" s="101">
        <v>-0.8520305277220449</v>
      </c>
      <c r="L114" s="101">
        <v>-0.3537763257509406</v>
      </c>
      <c r="M114" s="101">
        <v>-0.20253204764992472</v>
      </c>
      <c r="N114" s="101">
        <v>-0.03943382143023041</v>
      </c>
      <c r="O114" s="101">
        <v>-0.034082337454877834</v>
      </c>
      <c r="P114" s="101">
        <v>-0.010146606737115083</v>
      </c>
      <c r="Q114" s="101">
        <v>-0.004219630127998966</v>
      </c>
      <c r="R114" s="101">
        <v>-0.0006061860800863569</v>
      </c>
      <c r="S114" s="101">
        <v>-0.0004347574860435371</v>
      </c>
      <c r="T114" s="101">
        <v>-0.0001485344951274207</v>
      </c>
      <c r="U114" s="101">
        <v>-9.436861696560515E-05</v>
      </c>
      <c r="V114" s="101">
        <v>-2.2376388587308223E-05</v>
      </c>
      <c r="W114" s="101">
        <v>-2.6683549560339153E-05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2072</v>
      </c>
      <c r="B116" s="101">
        <v>164.68</v>
      </c>
      <c r="C116" s="101">
        <v>157.48</v>
      </c>
      <c r="D116" s="101">
        <v>8.925468755161326</v>
      </c>
      <c r="E116" s="101">
        <v>9.156882791283394</v>
      </c>
      <c r="F116" s="101">
        <v>34.402331206195726</v>
      </c>
      <c r="G116" s="101" t="s">
        <v>59</v>
      </c>
      <c r="H116" s="101">
        <v>-5.280762357269282</v>
      </c>
      <c r="I116" s="101">
        <v>91.89923764273072</v>
      </c>
      <c r="J116" s="101" t="s">
        <v>73</v>
      </c>
      <c r="K116" s="101">
        <v>0.983158310307173</v>
      </c>
      <c r="M116" s="101" t="s">
        <v>68</v>
      </c>
      <c r="N116" s="101">
        <v>0.5122994328172015</v>
      </c>
      <c r="X116" s="101">
        <v>67.5</v>
      </c>
    </row>
    <row r="117" spans="1:24" s="101" customFormat="1" ht="12.75" hidden="1">
      <c r="A117" s="101">
        <v>2071</v>
      </c>
      <c r="B117" s="101">
        <v>133.39999389648438</v>
      </c>
      <c r="C117" s="101">
        <v>131.3000030517578</v>
      </c>
      <c r="D117" s="101">
        <v>9.018911361694336</v>
      </c>
      <c r="E117" s="101">
        <v>9.605894088745117</v>
      </c>
      <c r="F117" s="101">
        <v>29.730071437986414</v>
      </c>
      <c r="G117" s="101" t="s">
        <v>56</v>
      </c>
      <c r="H117" s="101">
        <v>12.592253611758068</v>
      </c>
      <c r="I117" s="101">
        <v>78.49224750824244</v>
      </c>
      <c r="J117" s="101" t="s">
        <v>62</v>
      </c>
      <c r="K117" s="101">
        <v>0.9593824637621677</v>
      </c>
      <c r="L117" s="101">
        <v>0.09765698771271963</v>
      </c>
      <c r="M117" s="101">
        <v>0.22712107896255648</v>
      </c>
      <c r="N117" s="101">
        <v>0.010390968853213566</v>
      </c>
      <c r="O117" s="101">
        <v>0.03853069596596311</v>
      </c>
      <c r="P117" s="101">
        <v>0.002801558801777014</v>
      </c>
      <c r="Q117" s="101">
        <v>0.004690084066471118</v>
      </c>
      <c r="R117" s="101">
        <v>0.0001599040409297036</v>
      </c>
      <c r="S117" s="101">
        <v>0.0005055362174703986</v>
      </c>
      <c r="T117" s="101">
        <v>4.124014542683341E-05</v>
      </c>
      <c r="U117" s="101">
        <v>0.00010258130072453418</v>
      </c>
      <c r="V117" s="101">
        <v>5.939326957443527E-06</v>
      </c>
      <c r="W117" s="101">
        <v>3.15253802952469E-05</v>
      </c>
      <c r="X117" s="101">
        <v>67.5</v>
      </c>
    </row>
    <row r="118" spans="1:24" s="101" customFormat="1" ht="12.75" hidden="1">
      <c r="A118" s="101">
        <v>2069</v>
      </c>
      <c r="B118" s="101">
        <v>133.05999755859375</v>
      </c>
      <c r="C118" s="101">
        <v>118.76000213623047</v>
      </c>
      <c r="D118" s="101">
        <v>8.93737506866455</v>
      </c>
      <c r="E118" s="101">
        <v>9.31191635131836</v>
      </c>
      <c r="F118" s="101">
        <v>25.153488631592484</v>
      </c>
      <c r="G118" s="101" t="s">
        <v>57</v>
      </c>
      <c r="H118" s="101">
        <v>1.4542233231814095</v>
      </c>
      <c r="I118" s="101">
        <v>67.01422088177516</v>
      </c>
      <c r="J118" s="101" t="s">
        <v>60</v>
      </c>
      <c r="K118" s="101">
        <v>-0.2626334130933706</v>
      </c>
      <c r="L118" s="101">
        <v>-0.0005311860627950582</v>
      </c>
      <c r="M118" s="101">
        <v>0.059688064230273216</v>
      </c>
      <c r="N118" s="101">
        <v>0.00010754900275196754</v>
      </c>
      <c r="O118" s="101">
        <v>-0.010946867626912184</v>
      </c>
      <c r="P118" s="101">
        <v>-6.070567278399432E-05</v>
      </c>
      <c r="Q118" s="101">
        <v>0.001113372771281148</v>
      </c>
      <c r="R118" s="101">
        <v>8.641391352058479E-06</v>
      </c>
      <c r="S118" s="101">
        <v>-0.00017602428629707515</v>
      </c>
      <c r="T118" s="101">
        <v>-4.322200144057113E-06</v>
      </c>
      <c r="U118" s="101">
        <v>1.637502952573705E-05</v>
      </c>
      <c r="V118" s="101">
        <v>6.781697179772956E-07</v>
      </c>
      <c r="W118" s="101">
        <v>-1.195304292767763E-05</v>
      </c>
      <c r="X118" s="101">
        <v>67.5</v>
      </c>
    </row>
    <row r="119" spans="1:24" s="101" customFormat="1" ht="12.75" hidden="1">
      <c r="A119" s="101">
        <v>2070</v>
      </c>
      <c r="B119" s="101">
        <v>147.86000061035156</v>
      </c>
      <c r="C119" s="101">
        <v>151.25999450683594</v>
      </c>
      <c r="D119" s="101">
        <v>8.477960586547852</v>
      </c>
      <c r="E119" s="101">
        <v>9.206818580627441</v>
      </c>
      <c r="F119" s="101">
        <v>24.529216792544823</v>
      </c>
      <c r="G119" s="101" t="s">
        <v>58</v>
      </c>
      <c r="H119" s="101">
        <v>-11.424826961264358</v>
      </c>
      <c r="I119" s="101">
        <v>68.9351736490872</v>
      </c>
      <c r="J119" s="101" t="s">
        <v>61</v>
      </c>
      <c r="K119" s="101">
        <v>-0.9227341990526275</v>
      </c>
      <c r="L119" s="101">
        <v>-0.09765554306074473</v>
      </c>
      <c r="M119" s="101">
        <v>-0.2191376724745396</v>
      </c>
      <c r="N119" s="101">
        <v>0.010390412259408262</v>
      </c>
      <c r="O119" s="101">
        <v>-0.036942937359938616</v>
      </c>
      <c r="P119" s="101">
        <v>-0.002800901023082769</v>
      </c>
      <c r="Q119" s="101">
        <v>-0.004556016859355988</v>
      </c>
      <c r="R119" s="101">
        <v>0.00015967037502664322</v>
      </c>
      <c r="S119" s="101">
        <v>-0.00047390116881886187</v>
      </c>
      <c r="T119" s="101">
        <v>-4.1013024525644064E-05</v>
      </c>
      <c r="U119" s="101">
        <v>-0.00010126589587007344</v>
      </c>
      <c r="V119" s="101">
        <v>5.900482229532937E-06</v>
      </c>
      <c r="W119" s="101">
        <v>-2.91714649534273E-05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19.762823917773876</v>
      </c>
      <c r="G120" s="102"/>
      <c r="H120" s="102"/>
      <c r="I120" s="115"/>
      <c r="J120" s="115" t="s">
        <v>158</v>
      </c>
      <c r="K120" s="102">
        <f>AVERAGE(K118,K113,K108,K103,K98,K93)</f>
        <v>-0.40653586129720765</v>
      </c>
      <c r="L120" s="102">
        <f>AVERAGE(L118,L113,L108,L103,L98,L93)</f>
        <v>-0.001852854023064375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36.727954414649815</v>
      </c>
      <c r="G121" s="102"/>
      <c r="H121" s="102"/>
      <c r="I121" s="115"/>
      <c r="J121" s="115" t="s">
        <v>159</v>
      </c>
      <c r="K121" s="102">
        <f>AVERAGE(K119,K114,K109,K104,K99,K94)</f>
        <v>-1.0045281206989902</v>
      </c>
      <c r="L121" s="102">
        <f>AVERAGE(L119,L114,L109,L104,L99,L94)</f>
        <v>-0.34062761105229084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0.2540849133107548</v>
      </c>
      <c r="L122" s="102">
        <f>ABS(L120/$H$33)</f>
        <v>0.005146816730734375</v>
      </c>
      <c r="M122" s="115" t="s">
        <v>111</v>
      </c>
      <c r="N122" s="102">
        <f>K122+L122+L123+K123</f>
        <v>1.042878600982688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0.5707546140335171</v>
      </c>
      <c r="L123" s="102">
        <f>ABS(L121/$H$34)</f>
        <v>0.21289225690768177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2072</v>
      </c>
      <c r="B126" s="101">
        <v>165.48</v>
      </c>
      <c r="C126" s="101">
        <v>170.88</v>
      </c>
      <c r="D126" s="101">
        <v>9.270248473299796</v>
      </c>
      <c r="E126" s="101">
        <v>9.367298747215633</v>
      </c>
      <c r="F126" s="101">
        <v>31.318680598952458</v>
      </c>
      <c r="G126" s="101" t="s">
        <v>59</v>
      </c>
      <c r="H126" s="101">
        <v>-17.426999005658516</v>
      </c>
      <c r="I126" s="101">
        <v>80.55300099434147</v>
      </c>
      <c r="J126" s="101" t="s">
        <v>73</v>
      </c>
      <c r="K126" s="101">
        <v>2.8395999368776</v>
      </c>
      <c r="M126" s="101" t="s">
        <v>68</v>
      </c>
      <c r="N126" s="101">
        <v>1.4711776930735312</v>
      </c>
      <c r="X126" s="101">
        <v>67.5</v>
      </c>
    </row>
    <row r="127" spans="1:24" s="101" customFormat="1" ht="12.75" hidden="1">
      <c r="A127" s="101">
        <v>2070</v>
      </c>
      <c r="B127" s="101">
        <v>163.60000610351562</v>
      </c>
      <c r="C127" s="101">
        <v>158.5</v>
      </c>
      <c r="D127" s="101">
        <v>8.667415618896484</v>
      </c>
      <c r="E127" s="101">
        <v>9.262805938720703</v>
      </c>
      <c r="F127" s="101">
        <v>37.661271018287145</v>
      </c>
      <c r="G127" s="101" t="s">
        <v>56</v>
      </c>
      <c r="H127" s="101">
        <v>7.495459813899345</v>
      </c>
      <c r="I127" s="101">
        <v>103.59546591741497</v>
      </c>
      <c r="J127" s="101" t="s">
        <v>62</v>
      </c>
      <c r="K127" s="101">
        <v>1.6376772182727344</v>
      </c>
      <c r="L127" s="101">
        <v>0.0015774516403613287</v>
      </c>
      <c r="M127" s="101">
        <v>0.3876982750925799</v>
      </c>
      <c r="N127" s="101">
        <v>0.05393808172703426</v>
      </c>
      <c r="O127" s="101">
        <v>0.06577189509795497</v>
      </c>
      <c r="P127" s="101">
        <v>4.523574845841797E-05</v>
      </c>
      <c r="Q127" s="101">
        <v>0.008005966815611755</v>
      </c>
      <c r="R127" s="101">
        <v>0.0008302271607865016</v>
      </c>
      <c r="S127" s="101">
        <v>0.0008628978320041993</v>
      </c>
      <c r="T127" s="101">
        <v>6.11830596057252E-07</v>
      </c>
      <c r="U127" s="101">
        <v>0.0001750878690455958</v>
      </c>
      <c r="V127" s="101">
        <v>3.079156799653596E-05</v>
      </c>
      <c r="W127" s="101">
        <v>5.380037971853052E-05</v>
      </c>
      <c r="X127" s="101">
        <v>67.5</v>
      </c>
    </row>
    <row r="128" spans="1:24" s="101" customFormat="1" ht="12.75" hidden="1">
      <c r="A128" s="101">
        <v>2071</v>
      </c>
      <c r="B128" s="101">
        <v>115.5</v>
      </c>
      <c r="C128" s="101">
        <v>119.30000305175781</v>
      </c>
      <c r="D128" s="101">
        <v>8.51307487487793</v>
      </c>
      <c r="E128" s="101">
        <v>8.969343185424805</v>
      </c>
      <c r="F128" s="101">
        <v>25.892777549148683</v>
      </c>
      <c r="G128" s="101" t="s">
        <v>57</v>
      </c>
      <c r="H128" s="101">
        <v>24.36865781995172</v>
      </c>
      <c r="I128" s="101">
        <v>72.36865781995172</v>
      </c>
      <c r="J128" s="101" t="s">
        <v>60</v>
      </c>
      <c r="K128" s="101">
        <v>-1.6087529577304454</v>
      </c>
      <c r="L128" s="101">
        <v>8.973554080351464E-06</v>
      </c>
      <c r="M128" s="101">
        <v>0.3800014363275899</v>
      </c>
      <c r="N128" s="101">
        <v>-0.0005584003686569189</v>
      </c>
      <c r="O128" s="101">
        <v>-0.0647392633835029</v>
      </c>
      <c r="P128" s="101">
        <v>1.26358580037833E-06</v>
      </c>
      <c r="Q128" s="101">
        <v>0.007802648653888935</v>
      </c>
      <c r="R128" s="101">
        <v>-4.491163886164666E-05</v>
      </c>
      <c r="S128" s="101">
        <v>-0.0008576938832568948</v>
      </c>
      <c r="T128" s="101">
        <v>1.0291318121346719E-07</v>
      </c>
      <c r="U128" s="101">
        <v>0.00016699389473918267</v>
      </c>
      <c r="V128" s="101">
        <v>-3.5584399783153614E-06</v>
      </c>
      <c r="W128" s="101">
        <v>-5.364255876876087E-05</v>
      </c>
      <c r="X128" s="101">
        <v>67.5</v>
      </c>
    </row>
    <row r="129" spans="1:24" s="101" customFormat="1" ht="12.75" hidden="1">
      <c r="A129" s="101">
        <v>2069</v>
      </c>
      <c r="B129" s="101">
        <v>119.95999908447266</v>
      </c>
      <c r="C129" s="101">
        <v>129.16000366210938</v>
      </c>
      <c r="D129" s="101">
        <v>9.074947357177734</v>
      </c>
      <c r="E129" s="101">
        <v>9.427703857421875</v>
      </c>
      <c r="F129" s="101">
        <v>19.762823917773876</v>
      </c>
      <c r="G129" s="101" t="s">
        <v>58</v>
      </c>
      <c r="H129" s="101">
        <v>-0.634365882078157</v>
      </c>
      <c r="I129" s="101">
        <v>51.8256332023945</v>
      </c>
      <c r="J129" s="101" t="s">
        <v>61</v>
      </c>
      <c r="K129" s="101">
        <v>-0.3064320352754672</v>
      </c>
      <c r="L129" s="101">
        <v>0.0015774261164966852</v>
      </c>
      <c r="M129" s="101">
        <v>-0.0768691153762707</v>
      </c>
      <c r="N129" s="101">
        <v>-0.05393519119666223</v>
      </c>
      <c r="O129" s="101">
        <v>-0.01160904653009173</v>
      </c>
      <c r="P129" s="101">
        <v>4.5218096924996146E-05</v>
      </c>
      <c r="Q129" s="101">
        <v>-0.0017928130512247595</v>
      </c>
      <c r="R129" s="101">
        <v>-0.0008290115096923423</v>
      </c>
      <c r="S129" s="101">
        <v>-9.46248968361684E-05</v>
      </c>
      <c r="T129" s="101">
        <v>6.031132193910993E-07</v>
      </c>
      <c r="U129" s="101">
        <v>-5.261939762831274E-05</v>
      </c>
      <c r="V129" s="101">
        <v>-3.058526057770351E-05</v>
      </c>
      <c r="W129" s="101">
        <v>-4.117857039542101E-06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2072</v>
      </c>
      <c r="B131" s="101">
        <v>164.3</v>
      </c>
      <c r="C131" s="101">
        <v>155.9</v>
      </c>
      <c r="D131" s="101">
        <v>8.961709993451262</v>
      </c>
      <c r="E131" s="101">
        <v>9.222075436079052</v>
      </c>
      <c r="F131" s="101">
        <v>30.763425426196875</v>
      </c>
      <c r="G131" s="101" t="s">
        <v>59</v>
      </c>
      <c r="H131" s="101">
        <v>-14.955037534689822</v>
      </c>
      <c r="I131" s="101">
        <v>81.84496246531019</v>
      </c>
      <c r="J131" s="101" t="s">
        <v>73</v>
      </c>
      <c r="K131" s="101">
        <v>1.2835557857801925</v>
      </c>
      <c r="M131" s="101" t="s">
        <v>68</v>
      </c>
      <c r="N131" s="101">
        <v>0.6768425659779082</v>
      </c>
      <c r="X131" s="101">
        <v>67.5</v>
      </c>
    </row>
    <row r="132" spans="1:24" s="101" customFormat="1" ht="12.75" hidden="1">
      <c r="A132" s="101">
        <v>2070</v>
      </c>
      <c r="B132" s="101">
        <v>150.97999572753906</v>
      </c>
      <c r="C132" s="101">
        <v>141.0800018310547</v>
      </c>
      <c r="D132" s="101">
        <v>8.958929061889648</v>
      </c>
      <c r="E132" s="101">
        <v>9.579182624816895</v>
      </c>
      <c r="F132" s="101">
        <v>32.7749918177318</v>
      </c>
      <c r="G132" s="101" t="s">
        <v>56</v>
      </c>
      <c r="H132" s="101">
        <v>3.695002421194445</v>
      </c>
      <c r="I132" s="101">
        <v>87.17499814873351</v>
      </c>
      <c r="J132" s="101" t="s">
        <v>62</v>
      </c>
      <c r="K132" s="101">
        <v>1.088349111911573</v>
      </c>
      <c r="L132" s="101">
        <v>0.17382122272469372</v>
      </c>
      <c r="M132" s="101">
        <v>0.25765189351363077</v>
      </c>
      <c r="N132" s="101">
        <v>0.022124336085083622</v>
      </c>
      <c r="O132" s="101">
        <v>0.043709927663609066</v>
      </c>
      <c r="P132" s="101">
        <v>0.0049863630002802166</v>
      </c>
      <c r="Q132" s="101">
        <v>0.005320493802053614</v>
      </c>
      <c r="R132" s="101">
        <v>0.00034053694933926134</v>
      </c>
      <c r="S132" s="101">
        <v>0.0005734589720473583</v>
      </c>
      <c r="T132" s="101">
        <v>7.340573054425922E-05</v>
      </c>
      <c r="U132" s="101">
        <v>0.00011636168604824827</v>
      </c>
      <c r="V132" s="101">
        <v>1.2627116417993087E-05</v>
      </c>
      <c r="W132" s="101">
        <v>3.575598154419714E-05</v>
      </c>
      <c r="X132" s="101">
        <v>67.5</v>
      </c>
    </row>
    <row r="133" spans="1:24" s="101" customFormat="1" ht="12.75" hidden="1">
      <c r="A133" s="101">
        <v>2071</v>
      </c>
      <c r="B133" s="101">
        <v>117.86000061035156</v>
      </c>
      <c r="C133" s="101">
        <v>131.66000366210938</v>
      </c>
      <c r="D133" s="101">
        <v>9.049630165100098</v>
      </c>
      <c r="E133" s="101">
        <v>9.43423080444336</v>
      </c>
      <c r="F133" s="101">
        <v>24.225814135481343</v>
      </c>
      <c r="G133" s="101" t="s">
        <v>57</v>
      </c>
      <c r="H133" s="101">
        <v>13.341396137539185</v>
      </c>
      <c r="I133" s="101">
        <v>63.70139674789075</v>
      </c>
      <c r="J133" s="101" t="s">
        <v>60</v>
      </c>
      <c r="K133" s="101">
        <v>-1.0883490972100087</v>
      </c>
      <c r="L133" s="101">
        <v>-0.0009457123018433046</v>
      </c>
      <c r="M133" s="101">
        <v>0.25763475447020123</v>
      </c>
      <c r="N133" s="101">
        <v>-0.00022917906906911762</v>
      </c>
      <c r="O133" s="101">
        <v>-0.04370746056083056</v>
      </c>
      <c r="P133" s="101">
        <v>-0.00010803610185039999</v>
      </c>
      <c r="Q133" s="101">
        <v>0.005316695868064941</v>
      </c>
      <c r="R133" s="101">
        <v>-1.8444196003085613E-05</v>
      </c>
      <c r="S133" s="101">
        <v>-0.0005717074837868438</v>
      </c>
      <c r="T133" s="101">
        <v>-7.683458140100976E-06</v>
      </c>
      <c r="U133" s="101">
        <v>0.0001155644256493307</v>
      </c>
      <c r="V133" s="101">
        <v>-1.4653276300793814E-06</v>
      </c>
      <c r="W133" s="101">
        <v>-3.553422306675937E-05</v>
      </c>
      <c r="X133" s="101">
        <v>67.5</v>
      </c>
    </row>
    <row r="134" spans="1:24" s="101" customFormat="1" ht="12.75" hidden="1">
      <c r="A134" s="101">
        <v>2069</v>
      </c>
      <c r="B134" s="101">
        <v>126.68000030517578</v>
      </c>
      <c r="C134" s="101">
        <v>131.67999267578125</v>
      </c>
      <c r="D134" s="101">
        <v>9.104559898376465</v>
      </c>
      <c r="E134" s="101">
        <v>9.2559175491333</v>
      </c>
      <c r="F134" s="101">
        <v>24.00385781222672</v>
      </c>
      <c r="G134" s="101" t="s">
        <v>58</v>
      </c>
      <c r="H134" s="101">
        <v>3.5802165939162904</v>
      </c>
      <c r="I134" s="101">
        <v>62.76021689909207</v>
      </c>
      <c r="J134" s="101" t="s">
        <v>61</v>
      </c>
      <c r="K134" s="101">
        <v>-0.00017888786565107708</v>
      </c>
      <c r="L134" s="101">
        <v>-0.17381865002855626</v>
      </c>
      <c r="M134" s="101">
        <v>-0.0029717873811000166</v>
      </c>
      <c r="N134" s="101">
        <v>-0.022123149056136514</v>
      </c>
      <c r="O134" s="101">
        <v>0.00046440034601417257</v>
      </c>
      <c r="P134" s="101">
        <v>-0.0049851924908934555</v>
      </c>
      <c r="Q134" s="101">
        <v>-0.00020099588103269988</v>
      </c>
      <c r="R134" s="101">
        <v>-0.0003400370942986815</v>
      </c>
      <c r="S134" s="101">
        <v>4.478555128307121E-05</v>
      </c>
      <c r="T134" s="101">
        <v>-7.300250507856361E-05</v>
      </c>
      <c r="U134" s="101">
        <v>-1.3597996335174291E-05</v>
      </c>
      <c r="V134" s="101">
        <v>-1.2541805450973815E-05</v>
      </c>
      <c r="W134" s="101">
        <v>3.976079379332464E-06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2072</v>
      </c>
      <c r="B136" s="101">
        <v>160.9</v>
      </c>
      <c r="C136" s="101">
        <v>150.4</v>
      </c>
      <c r="D136" s="101">
        <v>8.987467823596772</v>
      </c>
      <c r="E136" s="101">
        <v>9.091442629669029</v>
      </c>
      <c r="F136" s="101">
        <v>29.744789341908277</v>
      </c>
      <c r="G136" s="101" t="s">
        <v>59</v>
      </c>
      <c r="H136" s="101">
        <v>-14.503132432796491</v>
      </c>
      <c r="I136" s="101">
        <v>78.89686756720351</v>
      </c>
      <c r="J136" s="101" t="s">
        <v>73</v>
      </c>
      <c r="K136" s="101">
        <v>1.0151486331283701</v>
      </c>
      <c r="M136" s="101" t="s">
        <v>68</v>
      </c>
      <c r="N136" s="101">
        <v>0.579286969825654</v>
      </c>
      <c r="X136" s="101">
        <v>67.5</v>
      </c>
    </row>
    <row r="137" spans="1:24" s="101" customFormat="1" ht="12.75" hidden="1">
      <c r="A137" s="101">
        <v>2070</v>
      </c>
      <c r="B137" s="101">
        <v>132.24000549316406</v>
      </c>
      <c r="C137" s="101">
        <v>129.83999633789062</v>
      </c>
      <c r="D137" s="101">
        <v>8.996259689331055</v>
      </c>
      <c r="E137" s="101">
        <v>9.535784721374512</v>
      </c>
      <c r="F137" s="101">
        <v>28.027666996203756</v>
      </c>
      <c r="G137" s="101" t="s">
        <v>56</v>
      </c>
      <c r="H137" s="101">
        <v>9.440320666726251</v>
      </c>
      <c r="I137" s="101">
        <v>74.18032615989031</v>
      </c>
      <c r="J137" s="101" t="s">
        <v>62</v>
      </c>
      <c r="K137" s="101">
        <v>0.9162136934282968</v>
      </c>
      <c r="L137" s="101">
        <v>0.3558971389784124</v>
      </c>
      <c r="M137" s="101">
        <v>0.2169013972192036</v>
      </c>
      <c r="N137" s="101">
        <v>0.022659085927617315</v>
      </c>
      <c r="O137" s="101">
        <v>0.03679663200308553</v>
      </c>
      <c r="P137" s="101">
        <v>0.010209585867527224</v>
      </c>
      <c r="Q137" s="101">
        <v>0.0044790107045001885</v>
      </c>
      <c r="R137" s="101">
        <v>0.0003487938445361997</v>
      </c>
      <c r="S137" s="101">
        <v>0.0004827698630966188</v>
      </c>
      <c r="T137" s="101">
        <v>0.00015025976759682304</v>
      </c>
      <c r="U137" s="101">
        <v>9.796128210656717E-05</v>
      </c>
      <c r="V137" s="101">
        <v>1.2936664722539937E-05</v>
      </c>
      <c r="W137" s="101">
        <v>3.010331378997019E-05</v>
      </c>
      <c r="X137" s="101">
        <v>67.5</v>
      </c>
    </row>
    <row r="138" spans="1:24" s="101" customFormat="1" ht="12.75" hidden="1">
      <c r="A138" s="101">
        <v>2071</v>
      </c>
      <c r="B138" s="101">
        <v>115.81999969482422</v>
      </c>
      <c r="C138" s="101">
        <v>134.82000732421875</v>
      </c>
      <c r="D138" s="101">
        <v>9.095101356506348</v>
      </c>
      <c r="E138" s="101">
        <v>9.342452049255371</v>
      </c>
      <c r="F138" s="101">
        <v>21.643726853329596</v>
      </c>
      <c r="G138" s="101" t="s">
        <v>57</v>
      </c>
      <c r="H138" s="101">
        <v>8.302452401576033</v>
      </c>
      <c r="I138" s="101">
        <v>56.62245209640025</v>
      </c>
      <c r="J138" s="101" t="s">
        <v>60</v>
      </c>
      <c r="K138" s="101">
        <v>-0.8781735437039125</v>
      </c>
      <c r="L138" s="101">
        <v>-0.001936245723982525</v>
      </c>
      <c r="M138" s="101">
        <v>0.20717924389858516</v>
      </c>
      <c r="N138" s="101">
        <v>-0.00023451554464973563</v>
      </c>
      <c r="O138" s="101">
        <v>-0.035379990044251734</v>
      </c>
      <c r="P138" s="101">
        <v>-0.00022139984522310616</v>
      </c>
      <c r="Q138" s="101">
        <v>0.004241964560847029</v>
      </c>
      <c r="R138" s="101">
        <v>-1.8874876577651214E-05</v>
      </c>
      <c r="S138" s="101">
        <v>-0.0004720773172122887</v>
      </c>
      <c r="T138" s="101">
        <v>-1.5759455160899496E-05</v>
      </c>
      <c r="U138" s="101">
        <v>8.999293964608821E-05</v>
      </c>
      <c r="V138" s="101">
        <v>-1.4980518434270382E-06</v>
      </c>
      <c r="W138" s="101">
        <v>-2.9629560744029772E-05</v>
      </c>
      <c r="X138" s="101">
        <v>67.5</v>
      </c>
    </row>
    <row r="139" spans="1:24" s="101" customFormat="1" ht="12.75" hidden="1">
      <c r="A139" s="101">
        <v>2069</v>
      </c>
      <c r="B139" s="101">
        <v>130.89999389648438</v>
      </c>
      <c r="C139" s="101">
        <v>128.39999389648438</v>
      </c>
      <c r="D139" s="101">
        <v>9.171326637268066</v>
      </c>
      <c r="E139" s="101">
        <v>9.391074180603027</v>
      </c>
      <c r="F139" s="101">
        <v>25.40769473613382</v>
      </c>
      <c r="G139" s="101" t="s">
        <v>58</v>
      </c>
      <c r="H139" s="101">
        <v>2.5587585254286154</v>
      </c>
      <c r="I139" s="101">
        <v>65.95875242191299</v>
      </c>
      <c r="J139" s="101" t="s">
        <v>61</v>
      </c>
      <c r="K139" s="101">
        <v>-0.26126377315661964</v>
      </c>
      <c r="L139" s="101">
        <v>-0.3558918719014467</v>
      </c>
      <c r="M139" s="101">
        <v>-0.06421041203148681</v>
      </c>
      <c r="N139" s="101">
        <v>-0.022657872308194844</v>
      </c>
      <c r="O139" s="101">
        <v>-0.010111796637548947</v>
      </c>
      <c r="P139" s="101">
        <v>-0.010207185003464314</v>
      </c>
      <c r="Q139" s="101">
        <v>-0.001437801639846452</v>
      </c>
      <c r="R139" s="101">
        <v>-0.00034828276589650697</v>
      </c>
      <c r="S139" s="101">
        <v>-0.00010104329412670663</v>
      </c>
      <c r="T139" s="101">
        <v>-0.0001494310454065114</v>
      </c>
      <c r="U139" s="101">
        <v>-3.8699917387740795E-05</v>
      </c>
      <c r="V139" s="101">
        <v>-1.2849635590856815E-05</v>
      </c>
      <c r="W139" s="101">
        <v>-5.319645782686979E-06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2072</v>
      </c>
      <c r="B141" s="101">
        <v>158.74</v>
      </c>
      <c r="C141" s="101">
        <v>149.74</v>
      </c>
      <c r="D141" s="101">
        <v>9.208272443929422</v>
      </c>
      <c r="E141" s="101">
        <v>9.44859982448649</v>
      </c>
      <c r="F141" s="101">
        <v>28.961406155608778</v>
      </c>
      <c r="G141" s="101" t="s">
        <v>59</v>
      </c>
      <c r="H141" s="101">
        <v>-16.26985627659637</v>
      </c>
      <c r="I141" s="101">
        <v>74.97014372340364</v>
      </c>
      <c r="J141" s="101" t="s">
        <v>73</v>
      </c>
      <c r="K141" s="101">
        <v>0.9614789118839175</v>
      </c>
      <c r="M141" s="101" t="s">
        <v>68</v>
      </c>
      <c r="N141" s="101">
        <v>0.5854050968197999</v>
      </c>
      <c r="X141" s="101">
        <v>67.5</v>
      </c>
    </row>
    <row r="142" spans="1:24" s="101" customFormat="1" ht="12.75" hidden="1">
      <c r="A142" s="101">
        <v>2070</v>
      </c>
      <c r="B142" s="101">
        <v>139.3800048828125</v>
      </c>
      <c r="C142" s="101">
        <v>131.67999267578125</v>
      </c>
      <c r="D142" s="101">
        <v>8.871159553527832</v>
      </c>
      <c r="E142" s="101">
        <v>9.52078914642334</v>
      </c>
      <c r="F142" s="101">
        <v>29.600676879804112</v>
      </c>
      <c r="G142" s="101" t="s">
        <v>56</v>
      </c>
      <c r="H142" s="101">
        <v>7.592195497991028</v>
      </c>
      <c r="I142" s="101">
        <v>79.47220038080353</v>
      </c>
      <c r="J142" s="101" t="s">
        <v>62</v>
      </c>
      <c r="K142" s="101">
        <v>0.8442254377233823</v>
      </c>
      <c r="L142" s="101">
        <v>0.45544724585352325</v>
      </c>
      <c r="M142" s="101">
        <v>0.19985893620203357</v>
      </c>
      <c r="N142" s="101">
        <v>0.00699747923581693</v>
      </c>
      <c r="O142" s="101">
        <v>0.03390543006804009</v>
      </c>
      <c r="P142" s="101">
        <v>0.013065337606895598</v>
      </c>
      <c r="Q142" s="101">
        <v>0.004127070332582497</v>
      </c>
      <c r="R142" s="101">
        <v>0.0001077193933359629</v>
      </c>
      <c r="S142" s="101">
        <v>0.00044483914212609804</v>
      </c>
      <c r="T142" s="101">
        <v>0.00019227650140791967</v>
      </c>
      <c r="U142" s="101">
        <v>9.026772908286325E-05</v>
      </c>
      <c r="V142" s="101">
        <v>3.992064672914648E-06</v>
      </c>
      <c r="W142" s="101">
        <v>2.7739204920847018E-05</v>
      </c>
      <c r="X142" s="101">
        <v>67.5</v>
      </c>
    </row>
    <row r="143" spans="1:24" s="101" customFormat="1" ht="12.75" hidden="1">
      <c r="A143" s="101">
        <v>2071</v>
      </c>
      <c r="B143" s="101">
        <v>123.05999755859375</v>
      </c>
      <c r="C143" s="101">
        <v>130.05999755859375</v>
      </c>
      <c r="D143" s="101">
        <v>9.140297889709473</v>
      </c>
      <c r="E143" s="101">
        <v>9.536727905273438</v>
      </c>
      <c r="F143" s="101">
        <v>23.456447817513116</v>
      </c>
      <c r="G143" s="101" t="s">
        <v>57</v>
      </c>
      <c r="H143" s="101">
        <v>5.51988501971654</v>
      </c>
      <c r="I143" s="101">
        <v>61.07988257831029</v>
      </c>
      <c r="J143" s="101" t="s">
        <v>60</v>
      </c>
      <c r="K143" s="101">
        <v>-0.8384682611274221</v>
      </c>
      <c r="L143" s="101">
        <v>-0.0024781081316797714</v>
      </c>
      <c r="M143" s="101">
        <v>0.19821824292661355</v>
      </c>
      <c r="N143" s="101">
        <v>-7.252781739850501E-05</v>
      </c>
      <c r="O143" s="101">
        <v>-0.03371488701948014</v>
      </c>
      <c r="P143" s="101">
        <v>-0.00028339446576471127</v>
      </c>
      <c r="Q143" s="101">
        <v>0.004077928020351317</v>
      </c>
      <c r="R143" s="101">
        <v>-5.855536066699394E-06</v>
      </c>
      <c r="S143" s="101">
        <v>-0.00044450870572610996</v>
      </c>
      <c r="T143" s="101">
        <v>-2.0173347772708002E-05</v>
      </c>
      <c r="U143" s="101">
        <v>8.78127892820145E-05</v>
      </c>
      <c r="V143" s="101">
        <v>-4.703918657021041E-07</v>
      </c>
      <c r="W143" s="101">
        <v>-2.7738805557434263E-05</v>
      </c>
      <c r="X143" s="101">
        <v>67.5</v>
      </c>
    </row>
    <row r="144" spans="1:24" s="101" customFormat="1" ht="12.75" hidden="1">
      <c r="A144" s="101">
        <v>2069</v>
      </c>
      <c r="B144" s="101">
        <v>124.5</v>
      </c>
      <c r="C144" s="101">
        <v>126.0999984741211</v>
      </c>
      <c r="D144" s="101">
        <v>8.867039680480957</v>
      </c>
      <c r="E144" s="101">
        <v>9.20798110961914</v>
      </c>
      <c r="F144" s="101">
        <v>23.077340219469104</v>
      </c>
      <c r="G144" s="101" t="s">
        <v>58</v>
      </c>
      <c r="H144" s="101">
        <v>4.948340186532114</v>
      </c>
      <c r="I144" s="101">
        <v>61.948340186532114</v>
      </c>
      <c r="J144" s="101" t="s">
        <v>61</v>
      </c>
      <c r="K144" s="101">
        <v>-0.09842542751339022</v>
      </c>
      <c r="L144" s="101">
        <v>-0.4554405040569485</v>
      </c>
      <c r="M144" s="101">
        <v>-0.025556262459415807</v>
      </c>
      <c r="N144" s="101">
        <v>-0.006997103355774624</v>
      </c>
      <c r="O144" s="101">
        <v>-0.003589509905606416</v>
      </c>
      <c r="P144" s="101">
        <v>-0.013062263753229542</v>
      </c>
      <c r="Q144" s="101">
        <v>-0.0006349902289926935</v>
      </c>
      <c r="R144" s="101">
        <v>-0.00010756012457244307</v>
      </c>
      <c r="S144" s="101">
        <v>-1.7142721522016775E-05</v>
      </c>
      <c r="T144" s="101">
        <v>-0.00019121529497744452</v>
      </c>
      <c r="U144" s="101">
        <v>-2.0908776919985425E-05</v>
      </c>
      <c r="V144" s="101">
        <v>-3.964254260944223E-06</v>
      </c>
      <c r="W144" s="101">
        <v>-1.4884853911791951E-07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2072</v>
      </c>
      <c r="B146" s="101">
        <v>156.78</v>
      </c>
      <c r="C146" s="101">
        <v>161.68</v>
      </c>
      <c r="D146" s="101">
        <v>8.949210163723922</v>
      </c>
      <c r="E146" s="101">
        <v>9.169370806189821</v>
      </c>
      <c r="F146" s="101">
        <v>28.735285517453608</v>
      </c>
      <c r="G146" s="101" t="s">
        <v>59</v>
      </c>
      <c r="H146" s="101">
        <v>-12.748194844505207</v>
      </c>
      <c r="I146" s="101">
        <v>76.5318051554948</v>
      </c>
      <c r="J146" s="101" t="s">
        <v>73</v>
      </c>
      <c r="K146" s="101">
        <v>1.0010062019748067</v>
      </c>
      <c r="M146" s="101" t="s">
        <v>68</v>
      </c>
      <c r="N146" s="101">
        <v>0.5761605555451362</v>
      </c>
      <c r="X146" s="101">
        <v>67.5</v>
      </c>
    </row>
    <row r="147" spans="1:24" s="101" customFormat="1" ht="12.75" hidden="1">
      <c r="A147" s="101">
        <v>2070</v>
      </c>
      <c r="B147" s="101">
        <v>139.0800018310547</v>
      </c>
      <c r="C147" s="101">
        <v>140.8800048828125</v>
      </c>
      <c r="D147" s="101">
        <v>8.93726634979248</v>
      </c>
      <c r="E147" s="101">
        <v>9.3812837600708</v>
      </c>
      <c r="F147" s="101">
        <v>31.48431897542664</v>
      </c>
      <c r="G147" s="101" t="s">
        <v>56</v>
      </c>
      <c r="H147" s="101">
        <v>12.323119603646134</v>
      </c>
      <c r="I147" s="101">
        <v>83.90312143470082</v>
      </c>
      <c r="J147" s="101" t="s">
        <v>62</v>
      </c>
      <c r="K147" s="101">
        <v>0.9047988626372774</v>
      </c>
      <c r="L147" s="101">
        <v>0.3653686869909697</v>
      </c>
      <c r="M147" s="101">
        <v>0.21419924316305025</v>
      </c>
      <c r="N147" s="101">
        <v>0.03897584472711839</v>
      </c>
      <c r="O147" s="101">
        <v>0.03633821099574138</v>
      </c>
      <c r="P147" s="101">
        <v>0.01048132353444707</v>
      </c>
      <c r="Q147" s="101">
        <v>0.004423229899101165</v>
      </c>
      <c r="R147" s="101">
        <v>0.0005999594134788226</v>
      </c>
      <c r="S147" s="101">
        <v>0.0004767581981223688</v>
      </c>
      <c r="T147" s="101">
        <v>0.00015425933687295432</v>
      </c>
      <c r="U147" s="101">
        <v>9.674098172476242E-05</v>
      </c>
      <c r="V147" s="101">
        <v>2.2258012541392278E-05</v>
      </c>
      <c r="W147" s="101">
        <v>2.972831585958494E-05</v>
      </c>
      <c r="X147" s="101">
        <v>67.5</v>
      </c>
    </row>
    <row r="148" spans="1:24" s="101" customFormat="1" ht="12.75" hidden="1">
      <c r="A148" s="101">
        <v>2071</v>
      </c>
      <c r="B148" s="101">
        <v>127.4000015258789</v>
      </c>
      <c r="C148" s="101">
        <v>128.5</v>
      </c>
      <c r="D148" s="101">
        <v>8.922070503234863</v>
      </c>
      <c r="E148" s="101">
        <v>9.579804420471191</v>
      </c>
      <c r="F148" s="101">
        <v>25.59569340447941</v>
      </c>
      <c r="G148" s="101" t="s">
        <v>57</v>
      </c>
      <c r="H148" s="101">
        <v>8.393083536510062</v>
      </c>
      <c r="I148" s="101">
        <v>68.29308506238897</v>
      </c>
      <c r="J148" s="101" t="s">
        <v>60</v>
      </c>
      <c r="K148" s="101">
        <v>-0.8146753467854932</v>
      </c>
      <c r="L148" s="101">
        <v>-0.0019875501524633213</v>
      </c>
      <c r="M148" s="101">
        <v>0.19179170500179119</v>
      </c>
      <c r="N148" s="101">
        <v>-0.00040320452063260967</v>
      </c>
      <c r="O148" s="101">
        <v>-0.032887290531002276</v>
      </c>
      <c r="P148" s="101">
        <v>-0.00022729134163600284</v>
      </c>
      <c r="Q148" s="101">
        <v>0.003907434060550541</v>
      </c>
      <c r="R148" s="101">
        <v>-3.243470818457515E-05</v>
      </c>
      <c r="S148" s="101">
        <v>-0.00044418047335556635</v>
      </c>
      <c r="T148" s="101">
        <v>-1.6181016577972407E-05</v>
      </c>
      <c r="U148" s="101">
        <v>8.159689381804326E-05</v>
      </c>
      <c r="V148" s="101">
        <v>-2.5675747610939656E-06</v>
      </c>
      <c r="W148" s="101">
        <v>-2.8040443163575507E-05</v>
      </c>
      <c r="X148" s="101">
        <v>67.5</v>
      </c>
    </row>
    <row r="149" spans="1:24" s="101" customFormat="1" ht="12.75" hidden="1">
      <c r="A149" s="101">
        <v>2069</v>
      </c>
      <c r="B149" s="101">
        <v>129.94000244140625</v>
      </c>
      <c r="C149" s="101">
        <v>128.44000244140625</v>
      </c>
      <c r="D149" s="101">
        <v>8.769939422607422</v>
      </c>
      <c r="E149" s="101">
        <v>9.283506393432617</v>
      </c>
      <c r="F149" s="101">
        <v>23.73940812896946</v>
      </c>
      <c r="G149" s="101" t="s">
        <v>58</v>
      </c>
      <c r="H149" s="101">
        <v>2.0058708072754428</v>
      </c>
      <c r="I149" s="101">
        <v>64.44587324868169</v>
      </c>
      <c r="J149" s="101" t="s">
        <v>61</v>
      </c>
      <c r="K149" s="101">
        <v>-0.3936560188408747</v>
      </c>
      <c r="L149" s="101">
        <v>-0.3653632809655297</v>
      </c>
      <c r="M149" s="101">
        <v>-0.0953795453130777</v>
      </c>
      <c r="N149" s="101">
        <v>-0.03897375909900126</v>
      </c>
      <c r="O149" s="101">
        <v>-0.015456121761310882</v>
      </c>
      <c r="P149" s="101">
        <v>-0.01047885879663293</v>
      </c>
      <c r="Q149" s="101">
        <v>-0.0020729017831899363</v>
      </c>
      <c r="R149" s="101">
        <v>-0.0005990820373929052</v>
      </c>
      <c r="S149" s="101">
        <v>-0.00017321110405084568</v>
      </c>
      <c r="T149" s="101">
        <v>-0.0001534083365237593</v>
      </c>
      <c r="U149" s="101">
        <v>-5.196887976777824E-05</v>
      </c>
      <c r="V149" s="101">
        <v>-2.2109425187891458E-05</v>
      </c>
      <c r="W149" s="101">
        <v>-9.874528395702817E-06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2072</v>
      </c>
      <c r="B151" s="101">
        <v>164.68</v>
      </c>
      <c r="C151" s="101">
        <v>157.48</v>
      </c>
      <c r="D151" s="101">
        <v>8.925468755161326</v>
      </c>
      <c r="E151" s="101">
        <v>9.156882791283394</v>
      </c>
      <c r="F151" s="101">
        <v>28.399648224052914</v>
      </c>
      <c r="G151" s="101" t="s">
        <v>59</v>
      </c>
      <c r="H151" s="101">
        <v>-21.31578005893506</v>
      </c>
      <c r="I151" s="101">
        <v>75.86421994106495</v>
      </c>
      <c r="J151" s="101" t="s">
        <v>73</v>
      </c>
      <c r="K151" s="101">
        <v>1.742676830119159</v>
      </c>
      <c r="M151" s="101" t="s">
        <v>68</v>
      </c>
      <c r="N151" s="101">
        <v>0.9737677549360186</v>
      </c>
      <c r="X151" s="101">
        <v>67.5</v>
      </c>
    </row>
    <row r="152" spans="1:24" s="101" customFormat="1" ht="12.75" hidden="1">
      <c r="A152" s="101">
        <v>2070</v>
      </c>
      <c r="B152" s="101">
        <v>147.86000061035156</v>
      </c>
      <c r="C152" s="101">
        <v>151.25999450683594</v>
      </c>
      <c r="D152" s="101">
        <v>8.477960586547852</v>
      </c>
      <c r="E152" s="101">
        <v>9.206818580627441</v>
      </c>
      <c r="F152" s="101">
        <v>31.466700611944674</v>
      </c>
      <c r="G152" s="101" t="s">
        <v>56</v>
      </c>
      <c r="H152" s="101">
        <v>8.071786233634398</v>
      </c>
      <c r="I152" s="101">
        <v>88.43178684398596</v>
      </c>
      <c r="J152" s="101" t="s">
        <v>62</v>
      </c>
      <c r="K152" s="101">
        <v>1.2187834597187386</v>
      </c>
      <c r="L152" s="101">
        <v>0.4139474640914037</v>
      </c>
      <c r="M152" s="101">
        <v>0.28853057155620176</v>
      </c>
      <c r="N152" s="101">
        <v>0.008269624522626515</v>
      </c>
      <c r="O152" s="101">
        <v>0.04894833203010404</v>
      </c>
      <c r="P152" s="101">
        <v>0.011874832956508014</v>
      </c>
      <c r="Q152" s="101">
        <v>0.005958133349040605</v>
      </c>
      <c r="R152" s="101">
        <v>0.00012728469245311787</v>
      </c>
      <c r="S152" s="101">
        <v>0.0006422014313896994</v>
      </c>
      <c r="T152" s="101">
        <v>0.00017476927629104242</v>
      </c>
      <c r="U152" s="101">
        <v>0.00013031308359554245</v>
      </c>
      <c r="V152" s="101">
        <v>4.734053908262167E-06</v>
      </c>
      <c r="W152" s="101">
        <v>4.004524765310477E-05</v>
      </c>
      <c r="X152" s="101">
        <v>67.5</v>
      </c>
    </row>
    <row r="153" spans="1:24" s="101" customFormat="1" ht="12.75" hidden="1">
      <c r="A153" s="101">
        <v>2071</v>
      </c>
      <c r="B153" s="101">
        <v>133.39999389648438</v>
      </c>
      <c r="C153" s="101">
        <v>131.3000030517578</v>
      </c>
      <c r="D153" s="101">
        <v>9.018911361694336</v>
      </c>
      <c r="E153" s="101">
        <v>9.605894088745117</v>
      </c>
      <c r="F153" s="101">
        <v>28.62453138143679</v>
      </c>
      <c r="G153" s="101" t="s">
        <v>57</v>
      </c>
      <c r="H153" s="101">
        <v>9.673447179355946</v>
      </c>
      <c r="I153" s="101">
        <v>75.57344107584032</v>
      </c>
      <c r="J153" s="101" t="s">
        <v>60</v>
      </c>
      <c r="K153" s="101">
        <v>-1.192891786039739</v>
      </c>
      <c r="L153" s="101">
        <v>-0.002252482492529439</v>
      </c>
      <c r="M153" s="101">
        <v>0.28171021004457136</v>
      </c>
      <c r="N153" s="101">
        <v>8.52275041117237E-05</v>
      </c>
      <c r="O153" s="101">
        <v>-0.04801393006230227</v>
      </c>
      <c r="P153" s="101">
        <v>-0.00025750389921896173</v>
      </c>
      <c r="Q153" s="101">
        <v>0.005781488104386116</v>
      </c>
      <c r="R153" s="101">
        <v>6.822801858060924E-06</v>
      </c>
      <c r="S153" s="101">
        <v>-0.0006369335775381598</v>
      </c>
      <c r="T153" s="101">
        <v>-1.8325351123378424E-05</v>
      </c>
      <c r="U153" s="101">
        <v>0.000123557136363204</v>
      </c>
      <c r="V153" s="101">
        <v>5.266729002061996E-07</v>
      </c>
      <c r="W153" s="101">
        <v>-3.986470996598817E-05</v>
      </c>
      <c r="X153" s="101">
        <v>67.5</v>
      </c>
    </row>
    <row r="154" spans="1:24" s="101" customFormat="1" ht="12.75" hidden="1">
      <c r="A154" s="101">
        <v>2069</v>
      </c>
      <c r="B154" s="101">
        <v>133.05999755859375</v>
      </c>
      <c r="C154" s="101">
        <v>118.76000213623047</v>
      </c>
      <c r="D154" s="101">
        <v>8.93737506866455</v>
      </c>
      <c r="E154" s="101">
        <v>9.31191635131836</v>
      </c>
      <c r="F154" s="101">
        <v>25.153488631592484</v>
      </c>
      <c r="G154" s="101" t="s">
        <v>58</v>
      </c>
      <c r="H154" s="101">
        <v>1.4542233231814095</v>
      </c>
      <c r="I154" s="101">
        <v>67.01422088177516</v>
      </c>
      <c r="J154" s="101" t="s">
        <v>61</v>
      </c>
      <c r="K154" s="101">
        <v>-0.2498845903270137</v>
      </c>
      <c r="L154" s="101">
        <v>-0.4139413356386685</v>
      </c>
      <c r="M154" s="101">
        <v>-0.06236383791262341</v>
      </c>
      <c r="N154" s="101">
        <v>0.008269185329750971</v>
      </c>
      <c r="O154" s="101">
        <v>-0.00951849402487892</v>
      </c>
      <c r="P154" s="101">
        <v>-0.011872040662281102</v>
      </c>
      <c r="Q154" s="101">
        <v>-0.001440051493451415</v>
      </c>
      <c r="R154" s="101">
        <v>0.0001271017006483015</v>
      </c>
      <c r="S154" s="101">
        <v>-8.208712617347349E-05</v>
      </c>
      <c r="T154" s="101">
        <v>-0.00017380587286251178</v>
      </c>
      <c r="U154" s="101">
        <v>-4.141417402174581E-05</v>
      </c>
      <c r="V154" s="101">
        <v>4.7046659884120035E-06</v>
      </c>
      <c r="W154" s="101">
        <v>-3.7982573538580045E-06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19.762823917773876</v>
      </c>
      <c r="G155" s="102"/>
      <c r="H155" s="102"/>
      <c r="I155" s="115"/>
      <c r="J155" s="115" t="s">
        <v>158</v>
      </c>
      <c r="K155" s="102">
        <f>AVERAGE(K153,K148,K143,K138,K133,K128)</f>
        <v>-1.07021849876617</v>
      </c>
      <c r="L155" s="102">
        <f>AVERAGE(L153,L148,L143,L138,L133,L128)</f>
        <v>-0.0015985208747363348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37.661271018287145</v>
      </c>
      <c r="G156" s="102"/>
      <c r="H156" s="102"/>
      <c r="I156" s="115"/>
      <c r="J156" s="115" t="s">
        <v>159</v>
      </c>
      <c r="K156" s="102">
        <f>AVERAGE(K154,K149,K144,K139,K134,K129)</f>
        <v>-0.2183067888298361</v>
      </c>
      <c r="L156" s="102">
        <f>AVERAGE(L154,L149,L144,L139,L134,L129)</f>
        <v>-0.29381303607910886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0.6688865617288562</v>
      </c>
      <c r="L157" s="102">
        <f>ABS(L155/$H$33)</f>
        <v>0.004440335763156486</v>
      </c>
      <c r="M157" s="115" t="s">
        <v>111</v>
      </c>
      <c r="N157" s="102">
        <f>K157+L157+L158+K158</f>
        <v>0.9809979932402262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0.12403794819877051</v>
      </c>
      <c r="L158" s="102">
        <f>ABS(L156/$H$34)</f>
        <v>0.18363314754944302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2072</v>
      </c>
      <c r="B161" s="116">
        <v>165.48</v>
      </c>
      <c r="C161" s="116">
        <v>170.88</v>
      </c>
      <c r="D161" s="116">
        <v>9.270248473299796</v>
      </c>
      <c r="E161" s="116">
        <v>9.367298747215633</v>
      </c>
      <c r="F161" s="116">
        <v>28.66479349013607</v>
      </c>
      <c r="G161" s="116" t="s">
        <v>59</v>
      </c>
      <c r="H161" s="116">
        <v>-24.252911426838452</v>
      </c>
      <c r="I161" s="116">
        <v>73.72708857316154</v>
      </c>
      <c r="J161" s="116" t="s">
        <v>73</v>
      </c>
      <c r="K161" s="116">
        <v>3.241692893401538</v>
      </c>
      <c r="M161" s="116" t="s">
        <v>68</v>
      </c>
      <c r="N161" s="116">
        <v>1.7532152971266945</v>
      </c>
      <c r="X161" s="116">
        <v>67.5</v>
      </c>
    </row>
    <row r="162" spans="1:24" s="116" customFormat="1" ht="12.75">
      <c r="A162" s="116">
        <v>2070</v>
      </c>
      <c r="B162" s="116">
        <v>163.60000610351562</v>
      </c>
      <c r="C162" s="116">
        <v>158.5</v>
      </c>
      <c r="D162" s="116">
        <v>8.667415618896484</v>
      </c>
      <c r="E162" s="116">
        <v>9.262805938720703</v>
      </c>
      <c r="F162" s="116">
        <v>37.661271018287145</v>
      </c>
      <c r="G162" s="116" t="s">
        <v>56</v>
      </c>
      <c r="H162" s="116">
        <v>7.495459813899345</v>
      </c>
      <c r="I162" s="116">
        <v>103.59546591741497</v>
      </c>
      <c r="J162" s="116" t="s">
        <v>62</v>
      </c>
      <c r="K162" s="116">
        <v>1.701957106178931</v>
      </c>
      <c r="L162" s="116">
        <v>0.41869505248455313</v>
      </c>
      <c r="M162" s="116">
        <v>0.4029151973933305</v>
      </c>
      <c r="N162" s="116">
        <v>0.05001551844772723</v>
      </c>
      <c r="O162" s="116">
        <v>0.06835343410802691</v>
      </c>
      <c r="P162" s="116">
        <v>0.012011012852454641</v>
      </c>
      <c r="Q162" s="116">
        <v>0.008320169064232743</v>
      </c>
      <c r="R162" s="116">
        <v>0.0007698510568628271</v>
      </c>
      <c r="S162" s="116">
        <v>0.0008967722737106308</v>
      </c>
      <c r="T162" s="116">
        <v>0.00017678963691093123</v>
      </c>
      <c r="U162" s="116">
        <v>0.0001819680495384996</v>
      </c>
      <c r="V162" s="116">
        <v>2.855509533819959E-05</v>
      </c>
      <c r="W162" s="116">
        <v>5.591575974074367E-05</v>
      </c>
      <c r="X162" s="116">
        <v>67.5</v>
      </c>
    </row>
    <row r="163" spans="1:24" s="116" customFormat="1" ht="12.75">
      <c r="A163" s="116">
        <v>2069</v>
      </c>
      <c r="B163" s="116">
        <v>119.95999908447266</v>
      </c>
      <c r="C163" s="116">
        <v>129.16000366210938</v>
      </c>
      <c r="D163" s="116">
        <v>9.074947357177734</v>
      </c>
      <c r="E163" s="116">
        <v>9.427703857421875</v>
      </c>
      <c r="F163" s="116">
        <v>27.611101146893787</v>
      </c>
      <c r="G163" s="116" t="s">
        <v>57</v>
      </c>
      <c r="H163" s="116">
        <v>19.946798967610476</v>
      </c>
      <c r="I163" s="116">
        <v>72.40679805208313</v>
      </c>
      <c r="J163" s="116" t="s">
        <v>60</v>
      </c>
      <c r="K163" s="116">
        <v>-1.699684213102388</v>
      </c>
      <c r="L163" s="116">
        <v>-0.002277902852771408</v>
      </c>
      <c r="M163" s="116">
        <v>0.40258778573974185</v>
      </c>
      <c r="N163" s="116">
        <v>-0.0005177950161505252</v>
      </c>
      <c r="O163" s="116">
        <v>-0.06822007689707207</v>
      </c>
      <c r="P163" s="116">
        <v>-0.000260378913247199</v>
      </c>
      <c r="Q163" s="116">
        <v>0.008319346252929344</v>
      </c>
      <c r="R163" s="116">
        <v>-4.166193978753152E-05</v>
      </c>
      <c r="S163" s="116">
        <v>-0.0008892025107039779</v>
      </c>
      <c r="T163" s="116">
        <v>-1.8527291809765896E-05</v>
      </c>
      <c r="U163" s="116">
        <v>0.00018158059325933313</v>
      </c>
      <c r="V163" s="116">
        <v>-3.303038649840656E-06</v>
      </c>
      <c r="W163" s="116">
        <v>-5.517201848408925E-05</v>
      </c>
      <c r="X163" s="116">
        <v>67.5</v>
      </c>
    </row>
    <row r="164" spans="1:24" s="116" customFormat="1" ht="12.75">
      <c r="A164" s="116">
        <v>2071</v>
      </c>
      <c r="B164" s="116">
        <v>115.5</v>
      </c>
      <c r="C164" s="116">
        <v>119.30000305175781</v>
      </c>
      <c r="D164" s="116">
        <v>8.51307487487793</v>
      </c>
      <c r="E164" s="116">
        <v>8.969343185424805</v>
      </c>
      <c r="F164" s="116">
        <v>20.612123038813724</v>
      </c>
      <c r="G164" s="116" t="s">
        <v>58</v>
      </c>
      <c r="H164" s="116">
        <v>9.60956607715103</v>
      </c>
      <c r="I164" s="116">
        <v>57.60956607715103</v>
      </c>
      <c r="J164" s="116" t="s">
        <v>61</v>
      </c>
      <c r="K164" s="116">
        <v>0.08792932959756178</v>
      </c>
      <c r="L164" s="116">
        <v>-0.41868885599408545</v>
      </c>
      <c r="M164" s="116">
        <v>0.016239798757318125</v>
      </c>
      <c r="N164" s="116">
        <v>-0.050012838090996124</v>
      </c>
      <c r="O164" s="116">
        <v>0.004267676477657468</v>
      </c>
      <c r="P164" s="116">
        <v>-0.012008190228480178</v>
      </c>
      <c r="Q164" s="116">
        <v>0.00011700932136395642</v>
      </c>
      <c r="R164" s="116">
        <v>-0.0007687229231172646</v>
      </c>
      <c r="S164" s="116">
        <v>0.00011627297989591806</v>
      </c>
      <c r="T164" s="116">
        <v>-0.00017581614026389807</v>
      </c>
      <c r="U164" s="116">
        <v>-1.1868412043506759E-05</v>
      </c>
      <c r="V164" s="116">
        <v>-2.8363416674500394E-05</v>
      </c>
      <c r="W164" s="116">
        <v>9.089585456767762E-06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2072</v>
      </c>
      <c r="B166" s="116">
        <v>164.3</v>
      </c>
      <c r="C166" s="116">
        <v>155.9</v>
      </c>
      <c r="D166" s="116">
        <v>8.961709993451262</v>
      </c>
      <c r="E166" s="116">
        <v>9.222075436079052</v>
      </c>
      <c r="F166" s="116">
        <v>31.04809358183819</v>
      </c>
      <c r="G166" s="116" t="s">
        <v>59</v>
      </c>
      <c r="H166" s="116">
        <v>-14.197688371170074</v>
      </c>
      <c r="I166" s="116">
        <v>82.60231162882994</v>
      </c>
      <c r="J166" s="116" t="s">
        <v>73</v>
      </c>
      <c r="K166" s="116">
        <v>0.9609800111867345</v>
      </c>
      <c r="M166" s="116" t="s">
        <v>68</v>
      </c>
      <c r="N166" s="116">
        <v>0.5420502800876515</v>
      </c>
      <c r="X166" s="116">
        <v>67.5</v>
      </c>
    </row>
    <row r="167" spans="1:24" s="116" customFormat="1" ht="12.75">
      <c r="A167" s="116">
        <v>2070</v>
      </c>
      <c r="B167" s="116">
        <v>150.97999572753906</v>
      </c>
      <c r="C167" s="116">
        <v>141.0800018310547</v>
      </c>
      <c r="D167" s="116">
        <v>8.958929061889648</v>
      </c>
      <c r="E167" s="116">
        <v>9.579182624816895</v>
      </c>
      <c r="F167" s="116">
        <v>32.7749918177318</v>
      </c>
      <c r="G167" s="116" t="s">
        <v>56</v>
      </c>
      <c r="H167" s="116">
        <v>3.695002421194445</v>
      </c>
      <c r="I167" s="116">
        <v>87.17499814873351</v>
      </c>
      <c r="J167" s="116" t="s">
        <v>62</v>
      </c>
      <c r="K167" s="116">
        <v>0.8993202458954161</v>
      </c>
      <c r="L167" s="116">
        <v>0.3239342456887679</v>
      </c>
      <c r="M167" s="116">
        <v>0.21290170767274216</v>
      </c>
      <c r="N167" s="116">
        <v>0.023064895199960377</v>
      </c>
      <c r="O167" s="116">
        <v>0.03611819024295914</v>
      </c>
      <c r="P167" s="116">
        <v>0.00929262474680979</v>
      </c>
      <c r="Q167" s="116">
        <v>0.004396400791657512</v>
      </c>
      <c r="R167" s="116">
        <v>0.0003550201625432343</v>
      </c>
      <c r="S167" s="116">
        <v>0.00047385863697115276</v>
      </c>
      <c r="T167" s="116">
        <v>0.00013676299428776715</v>
      </c>
      <c r="U167" s="116">
        <v>9.615574274475602E-05</v>
      </c>
      <c r="V167" s="116">
        <v>1.3168727464364346E-05</v>
      </c>
      <c r="W167" s="116">
        <v>2.954694071782365E-05</v>
      </c>
      <c r="X167" s="116">
        <v>67.5</v>
      </c>
    </row>
    <row r="168" spans="1:24" s="116" customFormat="1" ht="12.75">
      <c r="A168" s="116">
        <v>2069</v>
      </c>
      <c r="B168" s="116">
        <v>126.68000030517578</v>
      </c>
      <c r="C168" s="116">
        <v>131.67999267578125</v>
      </c>
      <c r="D168" s="116">
        <v>9.104559898376465</v>
      </c>
      <c r="E168" s="116">
        <v>9.2559175491333</v>
      </c>
      <c r="F168" s="116">
        <v>26.025581271767663</v>
      </c>
      <c r="G168" s="116" t="s">
        <v>57</v>
      </c>
      <c r="H168" s="116">
        <v>8.866192032670227</v>
      </c>
      <c r="I168" s="116">
        <v>68.04619233784601</v>
      </c>
      <c r="J168" s="116" t="s">
        <v>60</v>
      </c>
      <c r="K168" s="116">
        <v>-0.8865032355022691</v>
      </c>
      <c r="L168" s="116">
        <v>-0.0017624764299484412</v>
      </c>
      <c r="M168" s="116">
        <v>0.21026110692206657</v>
      </c>
      <c r="N168" s="116">
        <v>-0.00023879910780095115</v>
      </c>
      <c r="O168" s="116">
        <v>-0.03553580769491569</v>
      </c>
      <c r="P168" s="116">
        <v>-0.00020152448720522277</v>
      </c>
      <c r="Q168" s="116">
        <v>0.004358494668095978</v>
      </c>
      <c r="R168" s="116">
        <v>-1.9219406770571836E-05</v>
      </c>
      <c r="S168" s="116">
        <v>-0.00045943488044604565</v>
      </c>
      <c r="T168" s="116">
        <v>-1.4342866423978704E-05</v>
      </c>
      <c r="U168" s="116">
        <v>9.602525622133358E-05</v>
      </c>
      <c r="V168" s="116">
        <v>-1.5247439677233171E-06</v>
      </c>
      <c r="W168" s="116">
        <v>-2.839126435698812E-05</v>
      </c>
      <c r="X168" s="116">
        <v>67.5</v>
      </c>
    </row>
    <row r="169" spans="1:24" s="116" customFormat="1" ht="12.75">
      <c r="A169" s="116">
        <v>2071</v>
      </c>
      <c r="B169" s="116">
        <v>117.86000061035156</v>
      </c>
      <c r="C169" s="116">
        <v>131.66000366210938</v>
      </c>
      <c r="D169" s="116">
        <v>9.049630165100098</v>
      </c>
      <c r="E169" s="116">
        <v>9.43423080444336</v>
      </c>
      <c r="F169" s="116">
        <v>22.01905390168083</v>
      </c>
      <c r="G169" s="116" t="s">
        <v>58</v>
      </c>
      <c r="H169" s="116">
        <v>7.538754856026621</v>
      </c>
      <c r="I169" s="116">
        <v>57.898755466378184</v>
      </c>
      <c r="J169" s="116" t="s">
        <v>61</v>
      </c>
      <c r="K169" s="116">
        <v>0.15129083951581548</v>
      </c>
      <c r="L169" s="116">
        <v>-0.32392945097163506</v>
      </c>
      <c r="M169" s="116">
        <v>0.033427594078501204</v>
      </c>
      <c r="N169" s="116">
        <v>-0.023063658980553556</v>
      </c>
      <c r="O169" s="116">
        <v>0.006459879093029502</v>
      </c>
      <c r="P169" s="116">
        <v>-0.009290439309638613</v>
      </c>
      <c r="Q169" s="116">
        <v>0.0005760765132043912</v>
      </c>
      <c r="R169" s="116">
        <v>-0.0003544995489639046</v>
      </c>
      <c r="S169" s="116">
        <v>0.00011602412879089619</v>
      </c>
      <c r="T169" s="116">
        <v>-0.0001360088187923847</v>
      </c>
      <c r="U169" s="116">
        <v>5.00769711773131E-06</v>
      </c>
      <c r="V169" s="116">
        <v>-1.3080158212483333E-05</v>
      </c>
      <c r="W169" s="116">
        <v>8.18277544566642E-06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2072</v>
      </c>
      <c r="B171" s="116">
        <v>160.9</v>
      </c>
      <c r="C171" s="116">
        <v>150.4</v>
      </c>
      <c r="D171" s="116">
        <v>8.987467823596772</v>
      </c>
      <c r="E171" s="116">
        <v>9.091442629669029</v>
      </c>
      <c r="F171" s="116">
        <v>30.899710765253975</v>
      </c>
      <c r="G171" s="116" t="s">
        <v>59</v>
      </c>
      <c r="H171" s="116">
        <v>-11.439749413309102</v>
      </c>
      <c r="I171" s="116">
        <v>81.9602505866909</v>
      </c>
      <c r="J171" s="116" t="s">
        <v>73</v>
      </c>
      <c r="K171" s="116">
        <v>0.5251171809605732</v>
      </c>
      <c r="M171" s="116" t="s">
        <v>68</v>
      </c>
      <c r="N171" s="116">
        <v>0.3938667309823616</v>
      </c>
      <c r="X171" s="116">
        <v>67.5</v>
      </c>
    </row>
    <row r="172" spans="1:24" s="116" customFormat="1" ht="12.75">
      <c r="A172" s="116">
        <v>2070</v>
      </c>
      <c r="B172" s="116">
        <v>132.24000549316406</v>
      </c>
      <c r="C172" s="116">
        <v>129.83999633789062</v>
      </c>
      <c r="D172" s="116">
        <v>8.996259689331055</v>
      </c>
      <c r="E172" s="116">
        <v>9.535784721374512</v>
      </c>
      <c r="F172" s="116">
        <v>28.027666996203756</v>
      </c>
      <c r="G172" s="116" t="s">
        <v>56</v>
      </c>
      <c r="H172" s="116">
        <v>9.440320666726251</v>
      </c>
      <c r="I172" s="116">
        <v>74.18032615989031</v>
      </c>
      <c r="J172" s="116" t="s">
        <v>62</v>
      </c>
      <c r="K172" s="116">
        <v>0.47501597047979316</v>
      </c>
      <c r="L172" s="116">
        <v>0.5345132982725547</v>
      </c>
      <c r="M172" s="116">
        <v>0.1124536349109766</v>
      </c>
      <c r="N172" s="116">
        <v>0.022847941713303375</v>
      </c>
      <c r="O172" s="116">
        <v>0.019077338166034324</v>
      </c>
      <c r="P172" s="116">
        <v>0.015333517124111493</v>
      </c>
      <c r="Q172" s="116">
        <v>0.002322161867841999</v>
      </c>
      <c r="R172" s="116">
        <v>0.0003517113929025697</v>
      </c>
      <c r="S172" s="116">
        <v>0.00025030033644266264</v>
      </c>
      <c r="T172" s="116">
        <v>0.0002256422618955341</v>
      </c>
      <c r="U172" s="116">
        <v>5.0794047715581325E-05</v>
      </c>
      <c r="V172" s="116">
        <v>1.3051733704652424E-05</v>
      </c>
      <c r="W172" s="116">
        <v>1.560993704959742E-05</v>
      </c>
      <c r="X172" s="116">
        <v>67.5</v>
      </c>
    </row>
    <row r="173" spans="1:24" s="116" customFormat="1" ht="12.75">
      <c r="A173" s="116">
        <v>2069</v>
      </c>
      <c r="B173" s="116">
        <v>130.89999389648438</v>
      </c>
      <c r="C173" s="116">
        <v>128.39999389648438</v>
      </c>
      <c r="D173" s="116">
        <v>9.171326637268066</v>
      </c>
      <c r="E173" s="116">
        <v>9.391074180603027</v>
      </c>
      <c r="F173" s="116">
        <v>24.690247216268595</v>
      </c>
      <c r="G173" s="116" t="s">
        <v>57</v>
      </c>
      <c r="H173" s="116">
        <v>0.6962541215479234</v>
      </c>
      <c r="I173" s="116">
        <v>64.0962480180323</v>
      </c>
      <c r="J173" s="116" t="s">
        <v>60</v>
      </c>
      <c r="K173" s="116">
        <v>-0.46711507414500725</v>
      </c>
      <c r="L173" s="116">
        <v>-0.0029080728874183704</v>
      </c>
      <c r="M173" s="116">
        <v>0.11034382584588616</v>
      </c>
      <c r="N173" s="116">
        <v>-0.0002362716886506874</v>
      </c>
      <c r="O173" s="116">
        <v>-0.018796295000569625</v>
      </c>
      <c r="P173" s="116">
        <v>-0.0003326653571033494</v>
      </c>
      <c r="Q173" s="116">
        <v>0.0022660551497636744</v>
      </c>
      <c r="R173" s="116">
        <v>-1.9015809578818995E-05</v>
      </c>
      <c r="S173" s="116">
        <v>-0.0002489378718904009</v>
      </c>
      <c r="T173" s="116">
        <v>-2.3686934895987987E-05</v>
      </c>
      <c r="U173" s="116">
        <v>4.853300582147474E-05</v>
      </c>
      <c r="V173" s="116">
        <v>-1.5055664523000685E-06</v>
      </c>
      <c r="W173" s="116">
        <v>-1.5570371816135828E-05</v>
      </c>
      <c r="X173" s="116">
        <v>67.5</v>
      </c>
    </row>
    <row r="174" spans="1:24" s="116" customFormat="1" ht="12.75">
      <c r="A174" s="116">
        <v>2071</v>
      </c>
      <c r="B174" s="116">
        <v>115.81999969482422</v>
      </c>
      <c r="C174" s="116">
        <v>134.82000732421875</v>
      </c>
      <c r="D174" s="116">
        <v>9.095101356506348</v>
      </c>
      <c r="E174" s="116">
        <v>9.342452049255371</v>
      </c>
      <c r="F174" s="116">
        <v>21.20316836180053</v>
      </c>
      <c r="G174" s="116" t="s">
        <v>58</v>
      </c>
      <c r="H174" s="116">
        <v>7.149901260485038</v>
      </c>
      <c r="I174" s="116">
        <v>55.46990095530926</v>
      </c>
      <c r="J174" s="116" t="s">
        <v>61</v>
      </c>
      <c r="K174" s="116">
        <v>-0.08627676232546101</v>
      </c>
      <c r="L174" s="116">
        <v>-0.5345053873837816</v>
      </c>
      <c r="M174" s="116">
        <v>-0.021680869502489028</v>
      </c>
      <c r="N174" s="116">
        <v>-0.022846720032066975</v>
      </c>
      <c r="O174" s="116">
        <v>-0.003262533640101068</v>
      </c>
      <c r="P174" s="116">
        <v>-0.015329908060898593</v>
      </c>
      <c r="Q174" s="116">
        <v>-0.0005073754021323587</v>
      </c>
      <c r="R174" s="116">
        <v>-0.00035119695739503187</v>
      </c>
      <c r="S174" s="116">
        <v>-2.6080536075557657E-05</v>
      </c>
      <c r="T174" s="116">
        <v>-0.00022439554244361903</v>
      </c>
      <c r="U174" s="116">
        <v>-1.4986081184400787E-05</v>
      </c>
      <c r="V174" s="116">
        <v>-1.2964606525262103E-05</v>
      </c>
      <c r="W174" s="116">
        <v>-1.1107007696392972E-06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2072</v>
      </c>
      <c r="B176" s="116">
        <v>158.74</v>
      </c>
      <c r="C176" s="116">
        <v>149.74</v>
      </c>
      <c r="D176" s="116">
        <v>9.208272443929422</v>
      </c>
      <c r="E176" s="116">
        <v>9.44859982448649</v>
      </c>
      <c r="F176" s="116">
        <v>30.245330496962744</v>
      </c>
      <c r="G176" s="116" t="s">
        <v>59</v>
      </c>
      <c r="H176" s="116">
        <v>-12.946261010396157</v>
      </c>
      <c r="I176" s="116">
        <v>78.29373898960385</v>
      </c>
      <c r="J176" s="116" t="s">
        <v>73</v>
      </c>
      <c r="K176" s="116">
        <v>0.7045252901346448</v>
      </c>
      <c r="M176" s="116" t="s">
        <v>68</v>
      </c>
      <c r="N176" s="116">
        <v>0.40874038127559637</v>
      </c>
      <c r="X176" s="116">
        <v>67.5</v>
      </c>
    </row>
    <row r="177" spans="1:24" s="116" customFormat="1" ht="12.75">
      <c r="A177" s="116">
        <v>2070</v>
      </c>
      <c r="B177" s="116">
        <v>139.3800048828125</v>
      </c>
      <c r="C177" s="116">
        <v>131.67999267578125</v>
      </c>
      <c r="D177" s="116">
        <v>8.871159553527832</v>
      </c>
      <c r="E177" s="116">
        <v>9.52078914642334</v>
      </c>
      <c r="F177" s="116">
        <v>29.600676879804112</v>
      </c>
      <c r="G177" s="116" t="s">
        <v>56</v>
      </c>
      <c r="H177" s="116">
        <v>7.592195497991028</v>
      </c>
      <c r="I177" s="116">
        <v>79.47220038080353</v>
      </c>
      <c r="J177" s="116" t="s">
        <v>62</v>
      </c>
      <c r="K177" s="116">
        <v>0.7531037110139783</v>
      </c>
      <c r="L177" s="116">
        <v>0.3232511930790629</v>
      </c>
      <c r="M177" s="116">
        <v>0.17828725438398785</v>
      </c>
      <c r="N177" s="116">
        <v>0.00823745964231463</v>
      </c>
      <c r="O177" s="116">
        <v>0.03024586775998723</v>
      </c>
      <c r="P177" s="116">
        <v>0.009273067090624457</v>
      </c>
      <c r="Q177" s="116">
        <v>0.003681624989701457</v>
      </c>
      <c r="R177" s="116">
        <v>0.00012680717134949378</v>
      </c>
      <c r="S177" s="116">
        <v>0.0003968272129332875</v>
      </c>
      <c r="T177" s="116">
        <v>0.00013647296347018284</v>
      </c>
      <c r="U177" s="116">
        <v>8.052257131027292E-05</v>
      </c>
      <c r="V177" s="116">
        <v>4.700129111377843E-06</v>
      </c>
      <c r="W177" s="116">
        <v>2.4744979385120643E-05</v>
      </c>
      <c r="X177" s="116">
        <v>67.5</v>
      </c>
    </row>
    <row r="178" spans="1:24" s="116" customFormat="1" ht="12.75">
      <c r="A178" s="116">
        <v>2069</v>
      </c>
      <c r="B178" s="116">
        <v>124.5</v>
      </c>
      <c r="C178" s="116">
        <v>126.0999984741211</v>
      </c>
      <c r="D178" s="116">
        <v>8.867039680480957</v>
      </c>
      <c r="E178" s="116">
        <v>9.20798110961914</v>
      </c>
      <c r="F178" s="116">
        <v>23.37040971052421</v>
      </c>
      <c r="G178" s="116" t="s">
        <v>57</v>
      </c>
      <c r="H178" s="116">
        <v>5.735049935468396</v>
      </c>
      <c r="I178" s="116">
        <v>62.735049935468396</v>
      </c>
      <c r="J178" s="116" t="s">
        <v>60</v>
      </c>
      <c r="K178" s="116">
        <v>-0.7193944876773483</v>
      </c>
      <c r="L178" s="116">
        <v>-0.001758758484524833</v>
      </c>
      <c r="M178" s="116">
        <v>0.16969636481842731</v>
      </c>
      <c r="N178" s="116">
        <v>-8.532718131731451E-05</v>
      </c>
      <c r="O178" s="116">
        <v>-0.028986863339701147</v>
      </c>
      <c r="P178" s="116">
        <v>-0.00020110880300694525</v>
      </c>
      <c r="Q178" s="116">
        <v>0.0034733774699429337</v>
      </c>
      <c r="R178" s="116">
        <v>-6.87859960111213E-06</v>
      </c>
      <c r="S178" s="116">
        <v>-0.0003870871101477255</v>
      </c>
      <c r="T178" s="116">
        <v>-1.431516933622502E-05</v>
      </c>
      <c r="U178" s="116">
        <v>7.361395328616495E-05</v>
      </c>
      <c r="V178" s="116">
        <v>-5.499876574467783E-07</v>
      </c>
      <c r="W178" s="116">
        <v>-2.4305147319421573E-05</v>
      </c>
      <c r="X178" s="116">
        <v>67.5</v>
      </c>
    </row>
    <row r="179" spans="1:24" s="116" customFormat="1" ht="12.75">
      <c r="A179" s="116">
        <v>2071</v>
      </c>
      <c r="B179" s="116">
        <v>123.05999755859375</v>
      </c>
      <c r="C179" s="116">
        <v>130.05999755859375</v>
      </c>
      <c r="D179" s="116">
        <v>9.140297889709473</v>
      </c>
      <c r="E179" s="116">
        <v>9.536727905273438</v>
      </c>
      <c r="F179" s="116">
        <v>21.99983624683182</v>
      </c>
      <c r="G179" s="116" t="s">
        <v>58</v>
      </c>
      <c r="H179" s="116">
        <v>1.7269124267822065</v>
      </c>
      <c r="I179" s="116">
        <v>57.286909985375964</v>
      </c>
      <c r="J179" s="116" t="s">
        <v>61</v>
      </c>
      <c r="K179" s="116">
        <v>-0.22279311174825722</v>
      </c>
      <c r="L179" s="116">
        <v>-0.32324640848063685</v>
      </c>
      <c r="M179" s="116">
        <v>-0.05467621825978837</v>
      </c>
      <c r="N179" s="116">
        <v>-0.008237017702475253</v>
      </c>
      <c r="O179" s="116">
        <v>-0.008635639540886622</v>
      </c>
      <c r="P179" s="116">
        <v>-0.009270886069657822</v>
      </c>
      <c r="Q179" s="116">
        <v>-0.001220660278737323</v>
      </c>
      <c r="R179" s="116">
        <v>-0.00012662047059297898</v>
      </c>
      <c r="S179" s="116">
        <v>-8.73808107188492E-05</v>
      </c>
      <c r="T179" s="116">
        <v>-0.0001357201005201848</v>
      </c>
      <c r="U179" s="116">
        <v>-3.2632351616154075E-05</v>
      </c>
      <c r="V179" s="116">
        <v>-4.6678396759397895E-06</v>
      </c>
      <c r="W179" s="116">
        <v>-4.644762485989991E-06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2072</v>
      </c>
      <c r="B181" s="116">
        <v>156.78</v>
      </c>
      <c r="C181" s="116">
        <v>161.68</v>
      </c>
      <c r="D181" s="116">
        <v>8.949210163723922</v>
      </c>
      <c r="E181" s="116">
        <v>9.169370806189821</v>
      </c>
      <c r="F181" s="116">
        <v>29.189591279661983</v>
      </c>
      <c r="G181" s="116" t="s">
        <v>59</v>
      </c>
      <c r="H181" s="116">
        <v>-11.538224612845895</v>
      </c>
      <c r="I181" s="116">
        <v>77.7417753871541</v>
      </c>
      <c r="J181" s="116" t="s">
        <v>73</v>
      </c>
      <c r="K181" s="116">
        <v>0.8809549641537249</v>
      </c>
      <c r="M181" s="116" t="s">
        <v>68</v>
      </c>
      <c r="N181" s="116">
        <v>0.5091841932484371</v>
      </c>
      <c r="X181" s="116">
        <v>67.5</v>
      </c>
    </row>
    <row r="182" spans="1:24" s="116" customFormat="1" ht="12.75">
      <c r="A182" s="116">
        <v>2070</v>
      </c>
      <c r="B182" s="116">
        <v>139.0800018310547</v>
      </c>
      <c r="C182" s="116">
        <v>140.8800048828125</v>
      </c>
      <c r="D182" s="116">
        <v>8.93726634979248</v>
      </c>
      <c r="E182" s="116">
        <v>9.3812837600708</v>
      </c>
      <c r="F182" s="116">
        <v>31.48431897542664</v>
      </c>
      <c r="G182" s="116" t="s">
        <v>56</v>
      </c>
      <c r="H182" s="116">
        <v>12.323119603646134</v>
      </c>
      <c r="I182" s="116">
        <v>83.90312143470082</v>
      </c>
      <c r="J182" s="116" t="s">
        <v>62</v>
      </c>
      <c r="K182" s="116">
        <v>0.8463219037205635</v>
      </c>
      <c r="L182" s="116">
        <v>0.34882074468937446</v>
      </c>
      <c r="M182" s="116">
        <v>0.20035562508794194</v>
      </c>
      <c r="N182" s="116">
        <v>0.040034387093765104</v>
      </c>
      <c r="O182" s="116">
        <v>0.03398968714490062</v>
      </c>
      <c r="P182" s="116">
        <v>0.010006619563594055</v>
      </c>
      <c r="Q182" s="116">
        <v>0.00413736363632493</v>
      </c>
      <c r="R182" s="116">
        <v>0.0006162543689337811</v>
      </c>
      <c r="S182" s="116">
        <v>0.00044594678897947986</v>
      </c>
      <c r="T182" s="116">
        <v>0.00014727242511475638</v>
      </c>
      <c r="U182" s="116">
        <v>9.048892539851984E-05</v>
      </c>
      <c r="V182" s="116">
        <v>2.2863342643853714E-05</v>
      </c>
      <c r="W182" s="116">
        <v>2.780708643328718E-05</v>
      </c>
      <c r="X182" s="116">
        <v>67.5</v>
      </c>
    </row>
    <row r="183" spans="1:24" s="116" customFormat="1" ht="12.75">
      <c r="A183" s="116">
        <v>2069</v>
      </c>
      <c r="B183" s="116">
        <v>129.94000244140625</v>
      </c>
      <c r="C183" s="116">
        <v>128.44000244140625</v>
      </c>
      <c r="D183" s="116">
        <v>8.769939422607422</v>
      </c>
      <c r="E183" s="116">
        <v>9.283506393432617</v>
      </c>
      <c r="F183" s="116">
        <v>25.852258466781887</v>
      </c>
      <c r="G183" s="116" t="s">
        <v>57</v>
      </c>
      <c r="H183" s="116">
        <v>7.741670298330618</v>
      </c>
      <c r="I183" s="116">
        <v>70.18167273973687</v>
      </c>
      <c r="J183" s="116" t="s">
        <v>60</v>
      </c>
      <c r="K183" s="116">
        <v>-0.7431262189278464</v>
      </c>
      <c r="L183" s="116">
        <v>-0.0018974857187582606</v>
      </c>
      <c r="M183" s="116">
        <v>0.17482400240541765</v>
      </c>
      <c r="N183" s="116">
        <v>-0.00041412642668026465</v>
      </c>
      <c r="O183" s="116">
        <v>-0.03001883977728875</v>
      </c>
      <c r="P183" s="116">
        <v>-0.0002169994311014753</v>
      </c>
      <c r="Q183" s="116">
        <v>0.0035558226442655104</v>
      </c>
      <c r="R183" s="116">
        <v>-3.331117695436185E-05</v>
      </c>
      <c r="S183" s="116">
        <v>-0.00040706366279246326</v>
      </c>
      <c r="T183" s="116">
        <v>-1.5448943326591095E-05</v>
      </c>
      <c r="U183" s="116">
        <v>7.38575171739142E-05</v>
      </c>
      <c r="V183" s="116">
        <v>-2.63607738006466E-06</v>
      </c>
      <c r="W183" s="116">
        <v>-2.574580017951876E-05</v>
      </c>
      <c r="X183" s="116">
        <v>67.5</v>
      </c>
    </row>
    <row r="184" spans="1:24" s="116" customFormat="1" ht="12.75">
      <c r="A184" s="116">
        <v>2071</v>
      </c>
      <c r="B184" s="116">
        <v>127.4000015258789</v>
      </c>
      <c r="C184" s="116">
        <v>128.5</v>
      </c>
      <c r="D184" s="116">
        <v>8.922070503234863</v>
      </c>
      <c r="E184" s="116">
        <v>9.579804420471191</v>
      </c>
      <c r="F184" s="116">
        <v>23.094001813280784</v>
      </c>
      <c r="G184" s="116" t="s">
        <v>58</v>
      </c>
      <c r="H184" s="116">
        <v>1.718201401545457</v>
      </c>
      <c r="I184" s="116">
        <v>61.61820292742436</v>
      </c>
      <c r="J184" s="116" t="s">
        <v>61</v>
      </c>
      <c r="K184" s="116">
        <v>-0.4049989968619693</v>
      </c>
      <c r="L184" s="116">
        <v>-0.3488155837596664</v>
      </c>
      <c r="M184" s="116">
        <v>-0.09787208328900779</v>
      </c>
      <c r="N184" s="116">
        <v>-0.04003224511910556</v>
      </c>
      <c r="O184" s="116">
        <v>-0.015942650050530784</v>
      </c>
      <c r="P184" s="116">
        <v>-0.010004266406758914</v>
      </c>
      <c r="Q184" s="116">
        <v>-0.002115160320569691</v>
      </c>
      <c r="R184" s="116">
        <v>-0.0006153534047357566</v>
      </c>
      <c r="S184" s="116">
        <v>-0.00018212005116156893</v>
      </c>
      <c r="T184" s="116">
        <v>-0.00014645988307134927</v>
      </c>
      <c r="U184" s="116">
        <v>-5.228109387420903E-05</v>
      </c>
      <c r="V184" s="116">
        <v>-2.2710868166949742E-05</v>
      </c>
      <c r="W184" s="116">
        <v>-1.0506561236893626E-05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2072</v>
      </c>
      <c r="B186" s="116">
        <v>164.68</v>
      </c>
      <c r="C186" s="116">
        <v>157.48</v>
      </c>
      <c r="D186" s="116">
        <v>8.925468755161326</v>
      </c>
      <c r="E186" s="116">
        <v>9.156882791283394</v>
      </c>
      <c r="F186" s="116">
        <v>31.258726047940595</v>
      </c>
      <c r="G186" s="116" t="s">
        <v>59</v>
      </c>
      <c r="H186" s="116">
        <v>-13.678301342690517</v>
      </c>
      <c r="I186" s="116">
        <v>83.50169865730949</v>
      </c>
      <c r="J186" s="116" t="s">
        <v>73</v>
      </c>
      <c r="K186" s="116">
        <v>1.2272003447778141</v>
      </c>
      <c r="M186" s="116" t="s">
        <v>68</v>
      </c>
      <c r="N186" s="116">
        <v>0.6386952300418138</v>
      </c>
      <c r="X186" s="116">
        <v>67.5</v>
      </c>
    </row>
    <row r="187" spans="1:24" s="116" customFormat="1" ht="12.75">
      <c r="A187" s="116">
        <v>2070</v>
      </c>
      <c r="B187" s="116">
        <v>147.86000061035156</v>
      </c>
      <c r="C187" s="116">
        <v>151.25999450683594</v>
      </c>
      <c r="D187" s="116">
        <v>8.477960586547852</v>
      </c>
      <c r="E187" s="116">
        <v>9.206818580627441</v>
      </c>
      <c r="F187" s="116">
        <v>31.466700611944674</v>
      </c>
      <c r="G187" s="116" t="s">
        <v>56</v>
      </c>
      <c r="H187" s="116">
        <v>8.071786233634398</v>
      </c>
      <c r="I187" s="116">
        <v>88.43178684398596</v>
      </c>
      <c r="J187" s="116" t="s">
        <v>62</v>
      </c>
      <c r="K187" s="116">
        <v>1.0725798638235045</v>
      </c>
      <c r="L187" s="116">
        <v>0.10176858773512883</v>
      </c>
      <c r="M187" s="116">
        <v>0.25391916353731414</v>
      </c>
      <c r="N187" s="116">
        <v>0.007002234383505346</v>
      </c>
      <c r="O187" s="116">
        <v>0.04307665397310293</v>
      </c>
      <c r="P187" s="116">
        <v>0.002919445880755072</v>
      </c>
      <c r="Q187" s="116">
        <v>0.0052434326006787</v>
      </c>
      <c r="R187" s="116">
        <v>0.00010777314927570281</v>
      </c>
      <c r="S187" s="116">
        <v>0.0005651647852354217</v>
      </c>
      <c r="T187" s="116">
        <v>4.299027291045754E-05</v>
      </c>
      <c r="U187" s="116">
        <v>0.00011467810147667438</v>
      </c>
      <c r="V187" s="116">
        <v>4.010766428460199E-06</v>
      </c>
      <c r="W187" s="116">
        <v>3.52406522125985E-05</v>
      </c>
      <c r="X187" s="116">
        <v>67.5</v>
      </c>
    </row>
    <row r="188" spans="1:24" s="116" customFormat="1" ht="12.75">
      <c r="A188" s="116">
        <v>2069</v>
      </c>
      <c r="B188" s="116">
        <v>133.05999755859375</v>
      </c>
      <c r="C188" s="116">
        <v>118.76000213623047</v>
      </c>
      <c r="D188" s="116">
        <v>8.93737506866455</v>
      </c>
      <c r="E188" s="116">
        <v>9.31191635131836</v>
      </c>
      <c r="F188" s="116">
        <v>28.428742183983914</v>
      </c>
      <c r="G188" s="116" t="s">
        <v>57</v>
      </c>
      <c r="H188" s="116">
        <v>10.180192440964262</v>
      </c>
      <c r="I188" s="116">
        <v>75.74018999955801</v>
      </c>
      <c r="J188" s="116" t="s">
        <v>60</v>
      </c>
      <c r="K188" s="116">
        <v>-0.9198011052168258</v>
      </c>
      <c r="L188" s="116">
        <v>-0.0005537659771112364</v>
      </c>
      <c r="M188" s="116">
        <v>0.21625181134892416</v>
      </c>
      <c r="N188" s="116">
        <v>7.217551257981488E-05</v>
      </c>
      <c r="O188" s="116">
        <v>-0.037177600448618925</v>
      </c>
      <c r="P188" s="116">
        <v>-6.318660797468064E-05</v>
      </c>
      <c r="Q188" s="116">
        <v>0.004391924807040847</v>
      </c>
      <c r="R188" s="116">
        <v>5.787322450127194E-06</v>
      </c>
      <c r="S188" s="116">
        <v>-0.0005059244616847997</v>
      </c>
      <c r="T188" s="116">
        <v>-4.4911218456445044E-06</v>
      </c>
      <c r="U188" s="116">
        <v>9.07854649229849E-05</v>
      </c>
      <c r="V188" s="116">
        <v>4.4754910364308444E-07</v>
      </c>
      <c r="W188" s="116">
        <v>-3.205050116716828E-05</v>
      </c>
      <c r="X188" s="116">
        <v>67.5</v>
      </c>
    </row>
    <row r="189" spans="1:24" s="116" customFormat="1" ht="12.75">
      <c r="A189" s="116">
        <v>2071</v>
      </c>
      <c r="B189" s="116">
        <v>133.39999389648438</v>
      </c>
      <c r="C189" s="116">
        <v>131.3000030517578</v>
      </c>
      <c r="D189" s="116">
        <v>9.018911361694336</v>
      </c>
      <c r="E189" s="116">
        <v>9.605894088745117</v>
      </c>
      <c r="F189" s="116">
        <v>22.549500265433267</v>
      </c>
      <c r="G189" s="116" t="s">
        <v>58</v>
      </c>
      <c r="H189" s="116">
        <v>-6.365627835053743</v>
      </c>
      <c r="I189" s="116">
        <v>59.53436606143064</v>
      </c>
      <c r="J189" s="116" t="s">
        <v>61</v>
      </c>
      <c r="K189" s="116">
        <v>-0.5517186702673321</v>
      </c>
      <c r="L189" s="116">
        <v>-0.10176708108639654</v>
      </c>
      <c r="M189" s="116">
        <v>-0.1330792835109905</v>
      </c>
      <c r="N189" s="116">
        <v>0.007001862399171261</v>
      </c>
      <c r="O189" s="116">
        <v>-0.021758312030148268</v>
      </c>
      <c r="P189" s="116">
        <v>-0.0029187620155179507</v>
      </c>
      <c r="Q189" s="116">
        <v>-0.0028643641401119753</v>
      </c>
      <c r="R189" s="116">
        <v>0.00010761765005639723</v>
      </c>
      <c r="S189" s="116">
        <v>-0.0002518961562611584</v>
      </c>
      <c r="T189" s="116">
        <v>-4.275503934606065E-05</v>
      </c>
      <c r="U189" s="116">
        <v>-7.006472947933153E-05</v>
      </c>
      <c r="V189" s="116">
        <v>3.985717895623278E-06</v>
      </c>
      <c r="W189" s="116">
        <v>-1.465158500991166E-05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20.612123038813724</v>
      </c>
      <c r="G190" s="117"/>
      <c r="H190" s="117"/>
      <c r="I190" s="118"/>
      <c r="J190" s="118" t="s">
        <v>158</v>
      </c>
      <c r="K190" s="117">
        <f>AVERAGE(K188,K183,K178,K173,K168,K163)</f>
        <v>-0.9059373890952808</v>
      </c>
      <c r="L190" s="117">
        <f>AVERAGE(L188,L183,L178,L173,L168,L163)</f>
        <v>-0.001859743725088758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37.661271018287145</v>
      </c>
      <c r="G191" s="117"/>
      <c r="H191" s="117"/>
      <c r="I191" s="118"/>
      <c r="J191" s="118" t="s">
        <v>159</v>
      </c>
      <c r="K191" s="117">
        <f>AVERAGE(K189,K184,K179,K174,K169,K164)</f>
        <v>-0.17109456201494036</v>
      </c>
      <c r="L191" s="117">
        <f>AVERAGE(L189,L184,L179,L174,L169,L164)</f>
        <v>-0.34182546127936697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0.5662108681845505</v>
      </c>
      <c r="L192" s="117">
        <f>ABS(L190/$H$33)</f>
        <v>0.005165954791913217</v>
      </c>
      <c r="M192" s="118" t="s">
        <v>111</v>
      </c>
      <c r="N192" s="117">
        <f>K192+L192+L193+K193</f>
        <v>0.8822305556027387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0.09721281932667065</v>
      </c>
      <c r="L193" s="117">
        <f>ABS(L191/$H$34)</f>
        <v>0.21364091329960436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2072</v>
      </c>
      <c r="B196" s="101">
        <v>165.48</v>
      </c>
      <c r="C196" s="101">
        <v>170.88</v>
      </c>
      <c r="D196" s="101">
        <v>9.270248473299796</v>
      </c>
      <c r="E196" s="101">
        <v>9.367298747215633</v>
      </c>
      <c r="F196" s="101">
        <v>36.727954414649815</v>
      </c>
      <c r="G196" s="101" t="s">
        <v>59</v>
      </c>
      <c r="H196" s="101">
        <v>-3.5141128073456684</v>
      </c>
      <c r="I196" s="101">
        <v>94.46588719265432</v>
      </c>
      <c r="J196" s="101" t="s">
        <v>73</v>
      </c>
      <c r="K196" s="101">
        <v>3.791156860919738</v>
      </c>
      <c r="M196" s="101" t="s">
        <v>68</v>
      </c>
      <c r="N196" s="101">
        <v>1.9620109430475225</v>
      </c>
      <c r="X196" s="101">
        <v>67.5</v>
      </c>
    </row>
    <row r="197" spans="1:24" s="101" customFormat="1" ht="12.75" hidden="1">
      <c r="A197" s="101">
        <v>2069</v>
      </c>
      <c r="B197" s="101">
        <v>119.95999908447266</v>
      </c>
      <c r="C197" s="101">
        <v>129.16000366210938</v>
      </c>
      <c r="D197" s="101">
        <v>9.074947357177734</v>
      </c>
      <c r="E197" s="101">
        <v>9.427703857421875</v>
      </c>
      <c r="F197" s="101">
        <v>30.152745330414067</v>
      </c>
      <c r="G197" s="101" t="s">
        <v>56</v>
      </c>
      <c r="H197" s="101">
        <v>26.611955715156853</v>
      </c>
      <c r="I197" s="101">
        <v>79.07195479962951</v>
      </c>
      <c r="J197" s="101" t="s">
        <v>62</v>
      </c>
      <c r="K197" s="101">
        <v>1.8927040461247007</v>
      </c>
      <c r="L197" s="101">
        <v>0.005843476962199736</v>
      </c>
      <c r="M197" s="101">
        <v>0.448072612247391</v>
      </c>
      <c r="N197" s="101">
        <v>0.046471757639521875</v>
      </c>
      <c r="O197" s="101">
        <v>0.07601462758748197</v>
      </c>
      <c r="P197" s="101">
        <v>0.00016741174255208488</v>
      </c>
      <c r="Q197" s="101">
        <v>0.009252824231069136</v>
      </c>
      <c r="R197" s="101">
        <v>0.000715391844589717</v>
      </c>
      <c r="S197" s="101">
        <v>0.0009973280398710704</v>
      </c>
      <c r="T197" s="101">
        <v>2.424857813295634E-06</v>
      </c>
      <c r="U197" s="101">
        <v>0.00020238365317043358</v>
      </c>
      <c r="V197" s="101">
        <v>2.6537023941246E-05</v>
      </c>
      <c r="W197" s="101">
        <v>6.218888318912238E-05</v>
      </c>
      <c r="X197" s="101">
        <v>67.5</v>
      </c>
    </row>
    <row r="198" spans="1:24" s="101" customFormat="1" ht="12.75" hidden="1">
      <c r="A198" s="101">
        <v>2071</v>
      </c>
      <c r="B198" s="101">
        <v>115.5</v>
      </c>
      <c r="C198" s="101">
        <v>119.30000305175781</v>
      </c>
      <c r="D198" s="101">
        <v>8.51307487487793</v>
      </c>
      <c r="E198" s="101">
        <v>8.969343185424805</v>
      </c>
      <c r="F198" s="101">
        <v>20.612123038813724</v>
      </c>
      <c r="G198" s="101" t="s">
        <v>57</v>
      </c>
      <c r="H198" s="101">
        <v>9.60956607715103</v>
      </c>
      <c r="I198" s="101">
        <v>57.60956607715103</v>
      </c>
      <c r="J198" s="101" t="s">
        <v>60</v>
      </c>
      <c r="K198" s="101">
        <v>-0.5118569137111261</v>
      </c>
      <c r="L198" s="101">
        <v>3.2823092594686165E-05</v>
      </c>
      <c r="M198" s="101">
        <v>0.11626462177041015</v>
      </c>
      <c r="N198" s="101">
        <v>-0.0004804800139863148</v>
      </c>
      <c r="O198" s="101">
        <v>-0.021345173684234064</v>
      </c>
      <c r="P198" s="101">
        <v>3.839175411257303E-06</v>
      </c>
      <c r="Q198" s="101">
        <v>0.00216553551483643</v>
      </c>
      <c r="R198" s="101">
        <v>-3.862820519931768E-05</v>
      </c>
      <c r="S198" s="101">
        <v>-0.0003440271354030127</v>
      </c>
      <c r="T198" s="101">
        <v>2.7103724420123076E-07</v>
      </c>
      <c r="U198" s="101">
        <v>3.1605898679463514E-05</v>
      </c>
      <c r="V198" s="101">
        <v>-3.054724042530892E-06</v>
      </c>
      <c r="W198" s="101">
        <v>-2.3378514326330202E-05</v>
      </c>
      <c r="X198" s="101">
        <v>67.5</v>
      </c>
    </row>
    <row r="199" spans="1:24" s="101" customFormat="1" ht="12.75" hidden="1">
      <c r="A199" s="101">
        <v>2070</v>
      </c>
      <c r="B199" s="101">
        <v>163.60000610351562</v>
      </c>
      <c r="C199" s="101">
        <v>158.5</v>
      </c>
      <c r="D199" s="101">
        <v>8.667415618896484</v>
      </c>
      <c r="E199" s="101">
        <v>9.262805938720703</v>
      </c>
      <c r="F199" s="101">
        <v>27.369133368927177</v>
      </c>
      <c r="G199" s="101" t="s">
        <v>58</v>
      </c>
      <c r="H199" s="101">
        <v>-20.815289298999446</v>
      </c>
      <c r="I199" s="101">
        <v>75.28471680451618</v>
      </c>
      <c r="J199" s="101" t="s">
        <v>61</v>
      </c>
      <c r="K199" s="101">
        <v>-1.822177572604529</v>
      </c>
      <c r="L199" s="101">
        <v>0.0058433847770236365</v>
      </c>
      <c r="M199" s="101">
        <v>-0.43272578334412226</v>
      </c>
      <c r="N199" s="101">
        <v>-0.04646927368770271</v>
      </c>
      <c r="O199" s="101">
        <v>-0.07295620033728084</v>
      </c>
      <c r="P199" s="101">
        <v>0.00016736771575332903</v>
      </c>
      <c r="Q199" s="101">
        <v>-0.00899584416189177</v>
      </c>
      <c r="R199" s="101">
        <v>-0.0007143482015575857</v>
      </c>
      <c r="S199" s="101">
        <v>-0.0009361135343640048</v>
      </c>
      <c r="T199" s="101">
        <v>2.4096626790811794E-06</v>
      </c>
      <c r="U199" s="101">
        <v>-0.00019990050084798148</v>
      </c>
      <c r="V199" s="101">
        <v>-2.636062026361002E-05</v>
      </c>
      <c r="W199" s="101">
        <v>-5.762727010889793E-05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2072</v>
      </c>
      <c r="B201" s="101">
        <v>164.3</v>
      </c>
      <c r="C201" s="101">
        <v>155.9</v>
      </c>
      <c r="D201" s="101">
        <v>8.961709993451262</v>
      </c>
      <c r="E201" s="101">
        <v>9.222075436079052</v>
      </c>
      <c r="F201" s="101">
        <v>33.102718066653864</v>
      </c>
      <c r="G201" s="101" t="s">
        <v>59</v>
      </c>
      <c r="H201" s="101">
        <v>-8.731435458487354</v>
      </c>
      <c r="I201" s="101">
        <v>88.06856454151266</v>
      </c>
      <c r="J201" s="101" t="s">
        <v>73</v>
      </c>
      <c r="K201" s="101">
        <v>1.2530246239532385</v>
      </c>
      <c r="M201" s="101" t="s">
        <v>68</v>
      </c>
      <c r="N201" s="101">
        <v>0.6600893370993103</v>
      </c>
      <c r="X201" s="101">
        <v>67.5</v>
      </c>
    </row>
    <row r="202" spans="1:24" s="101" customFormat="1" ht="12.75" hidden="1">
      <c r="A202" s="101">
        <v>2069</v>
      </c>
      <c r="B202" s="101">
        <v>126.68000030517578</v>
      </c>
      <c r="C202" s="101">
        <v>131.67999267578125</v>
      </c>
      <c r="D202" s="101">
        <v>9.104559898376465</v>
      </c>
      <c r="E202" s="101">
        <v>9.2559175491333</v>
      </c>
      <c r="F202" s="101">
        <v>28.386071516255356</v>
      </c>
      <c r="G202" s="101" t="s">
        <v>56</v>
      </c>
      <c r="H202" s="101">
        <v>15.037903300547285</v>
      </c>
      <c r="I202" s="101">
        <v>74.21790360572307</v>
      </c>
      <c r="J202" s="101" t="s">
        <v>62</v>
      </c>
      <c r="K202" s="101">
        <v>1.0760834385146667</v>
      </c>
      <c r="L202" s="101">
        <v>0.16637605766213148</v>
      </c>
      <c r="M202" s="101">
        <v>0.25474871478594785</v>
      </c>
      <c r="N202" s="101">
        <v>0.02392646365211034</v>
      </c>
      <c r="O202" s="101">
        <v>0.04321747337212418</v>
      </c>
      <c r="P202" s="101">
        <v>0.004772899393365425</v>
      </c>
      <c r="Q202" s="101">
        <v>0.0052606114869636345</v>
      </c>
      <c r="R202" s="101">
        <v>0.0003683248135126158</v>
      </c>
      <c r="S202" s="101">
        <v>0.0005670230176053932</v>
      </c>
      <c r="T202" s="101">
        <v>7.026082035185303E-05</v>
      </c>
      <c r="U202" s="101">
        <v>0.00011505825579225022</v>
      </c>
      <c r="V202" s="101">
        <v>1.3660472687560337E-05</v>
      </c>
      <c r="W202" s="101">
        <v>3.535729700365863E-05</v>
      </c>
      <c r="X202" s="101">
        <v>67.5</v>
      </c>
    </row>
    <row r="203" spans="1:24" s="101" customFormat="1" ht="12.75" hidden="1">
      <c r="A203" s="101">
        <v>2071</v>
      </c>
      <c r="B203" s="101">
        <v>117.86000061035156</v>
      </c>
      <c r="C203" s="101">
        <v>131.66000366210938</v>
      </c>
      <c r="D203" s="101">
        <v>9.049630165100098</v>
      </c>
      <c r="E203" s="101">
        <v>9.43423080444336</v>
      </c>
      <c r="F203" s="101">
        <v>22.01905390168083</v>
      </c>
      <c r="G203" s="101" t="s">
        <v>57</v>
      </c>
      <c r="H203" s="101">
        <v>7.538754856026621</v>
      </c>
      <c r="I203" s="101">
        <v>57.898755466378184</v>
      </c>
      <c r="J203" s="101" t="s">
        <v>60</v>
      </c>
      <c r="K203" s="101">
        <v>-0.629186488202159</v>
      </c>
      <c r="L203" s="101">
        <v>-0.0009048020154362562</v>
      </c>
      <c r="M203" s="101">
        <v>0.14659289550928548</v>
      </c>
      <c r="N203" s="101">
        <v>-0.0002474802055471515</v>
      </c>
      <c r="O203" s="101">
        <v>-0.025645844352675615</v>
      </c>
      <c r="P203" s="101">
        <v>-0.00010341900175425793</v>
      </c>
      <c r="Q203" s="101">
        <v>0.0029131861711760867</v>
      </c>
      <c r="R203" s="101">
        <v>-1.990652021118336E-05</v>
      </c>
      <c r="S203" s="101">
        <v>-0.0003665141019471453</v>
      </c>
      <c r="T203" s="101">
        <v>-7.3620071738071255E-06</v>
      </c>
      <c r="U203" s="101">
        <v>5.591625358848672E-05</v>
      </c>
      <c r="V203" s="101">
        <v>-1.5776758978591903E-06</v>
      </c>
      <c r="W203" s="101">
        <v>-2.373756094354329E-05</v>
      </c>
      <c r="X203" s="101">
        <v>67.5</v>
      </c>
    </row>
    <row r="204" spans="1:24" s="101" customFormat="1" ht="12.75" hidden="1">
      <c r="A204" s="101">
        <v>2070</v>
      </c>
      <c r="B204" s="101">
        <v>150.97999572753906</v>
      </c>
      <c r="C204" s="101">
        <v>141.0800018310547</v>
      </c>
      <c r="D204" s="101">
        <v>8.958929061889648</v>
      </c>
      <c r="E204" s="101">
        <v>9.579182624816895</v>
      </c>
      <c r="F204" s="101">
        <v>28.482386371326243</v>
      </c>
      <c r="G204" s="101" t="s">
        <v>58</v>
      </c>
      <c r="H204" s="101">
        <v>-7.722479356518633</v>
      </c>
      <c r="I204" s="101">
        <v>75.75751637102043</v>
      </c>
      <c r="J204" s="101" t="s">
        <v>61</v>
      </c>
      <c r="K204" s="101">
        <v>-0.872971895142898</v>
      </c>
      <c r="L204" s="101">
        <v>-0.1663735973539845</v>
      </c>
      <c r="M204" s="101">
        <v>-0.20834449997851132</v>
      </c>
      <c r="N204" s="101">
        <v>-0.023925183728523793</v>
      </c>
      <c r="O204" s="101">
        <v>-0.03478563887739592</v>
      </c>
      <c r="P204" s="101">
        <v>-0.0047717788223328415</v>
      </c>
      <c r="Q204" s="101">
        <v>-0.004380340117940861</v>
      </c>
      <c r="R204" s="101">
        <v>-0.00036778648520872123</v>
      </c>
      <c r="S204" s="101">
        <v>-0.00043264594713021833</v>
      </c>
      <c r="T204" s="101">
        <v>-6.987405617887212E-05</v>
      </c>
      <c r="U204" s="101">
        <v>-0.00010055732101932175</v>
      </c>
      <c r="V204" s="101">
        <v>-1.3569062340813979E-05</v>
      </c>
      <c r="W204" s="101">
        <v>-2.6204325060121203E-05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2072</v>
      </c>
      <c r="B206" s="101">
        <v>160.9</v>
      </c>
      <c r="C206" s="101">
        <v>150.4</v>
      </c>
      <c r="D206" s="101">
        <v>8.987467823596772</v>
      </c>
      <c r="E206" s="101">
        <v>9.091442629669029</v>
      </c>
      <c r="F206" s="101">
        <v>30.245803240113037</v>
      </c>
      <c r="G206" s="101" t="s">
        <v>59</v>
      </c>
      <c r="H206" s="101">
        <v>-13.174213047232158</v>
      </c>
      <c r="I206" s="101">
        <v>80.22578695276785</v>
      </c>
      <c r="J206" s="101" t="s">
        <v>73</v>
      </c>
      <c r="K206" s="101">
        <v>0.8440460402670349</v>
      </c>
      <c r="M206" s="101" t="s">
        <v>68</v>
      </c>
      <c r="N206" s="101">
        <v>0.48945677107971636</v>
      </c>
      <c r="X206" s="101">
        <v>67.5</v>
      </c>
    </row>
    <row r="207" spans="1:24" s="101" customFormat="1" ht="12.75" hidden="1">
      <c r="A207" s="101">
        <v>2069</v>
      </c>
      <c r="B207" s="101">
        <v>130.89999389648438</v>
      </c>
      <c r="C207" s="101">
        <v>128.39999389648438</v>
      </c>
      <c r="D207" s="101">
        <v>9.171326637268066</v>
      </c>
      <c r="E207" s="101">
        <v>9.391074180603027</v>
      </c>
      <c r="F207" s="101">
        <v>28.043015955504877</v>
      </c>
      <c r="G207" s="101" t="s">
        <v>56</v>
      </c>
      <c r="H207" s="101">
        <v>9.40009150214712</v>
      </c>
      <c r="I207" s="101">
        <v>72.8000853986315</v>
      </c>
      <c r="J207" s="101" t="s">
        <v>62</v>
      </c>
      <c r="K207" s="101">
        <v>0.8251237826119133</v>
      </c>
      <c r="L207" s="101">
        <v>0.3511563858930644</v>
      </c>
      <c r="M207" s="101">
        <v>0.19533709926209358</v>
      </c>
      <c r="N207" s="101">
        <v>0.023090088181935437</v>
      </c>
      <c r="O207" s="101">
        <v>0.033138310896871886</v>
      </c>
      <c r="P207" s="101">
        <v>0.010073592149176903</v>
      </c>
      <c r="Q207" s="101">
        <v>0.004033710762764616</v>
      </c>
      <c r="R207" s="101">
        <v>0.00035542993604588245</v>
      </c>
      <c r="S207" s="101">
        <v>0.00043477433333687</v>
      </c>
      <c r="T207" s="101">
        <v>0.00014825594575762296</v>
      </c>
      <c r="U207" s="101">
        <v>8.822236713668765E-05</v>
      </c>
      <c r="V207" s="101">
        <v>1.3183957015108681E-05</v>
      </c>
      <c r="W207" s="101">
        <v>2.711076550365751E-05</v>
      </c>
      <c r="X207" s="101">
        <v>67.5</v>
      </c>
    </row>
    <row r="208" spans="1:24" s="101" customFormat="1" ht="12.75" hidden="1">
      <c r="A208" s="101">
        <v>2071</v>
      </c>
      <c r="B208" s="101">
        <v>115.81999969482422</v>
      </c>
      <c r="C208" s="101">
        <v>134.82000732421875</v>
      </c>
      <c r="D208" s="101">
        <v>9.095101356506348</v>
      </c>
      <c r="E208" s="101">
        <v>9.342452049255371</v>
      </c>
      <c r="F208" s="101">
        <v>21.20316836180053</v>
      </c>
      <c r="G208" s="101" t="s">
        <v>57</v>
      </c>
      <c r="H208" s="101">
        <v>7.149901260485038</v>
      </c>
      <c r="I208" s="101">
        <v>55.46990095530926</v>
      </c>
      <c r="J208" s="101" t="s">
        <v>60</v>
      </c>
      <c r="K208" s="101">
        <v>-0.7827295439574758</v>
      </c>
      <c r="L208" s="101">
        <v>-0.0019104300138313329</v>
      </c>
      <c r="M208" s="101">
        <v>0.1845861263962135</v>
      </c>
      <c r="N208" s="101">
        <v>-0.00023893598977509236</v>
      </c>
      <c r="O208" s="101">
        <v>-0.031546940860942396</v>
      </c>
      <c r="P208" s="101">
        <v>-0.00021846276440754317</v>
      </c>
      <c r="Q208" s="101">
        <v>0.0037757418626554744</v>
      </c>
      <c r="R208" s="101">
        <v>-1.9228728512875828E-05</v>
      </c>
      <c r="S208" s="101">
        <v>-0.00042193372894135</v>
      </c>
      <c r="T208" s="101">
        <v>-1.5551328416640593E-05</v>
      </c>
      <c r="U208" s="101">
        <v>7.986046956986723E-05</v>
      </c>
      <c r="V208" s="101">
        <v>-1.5251095136813606E-06</v>
      </c>
      <c r="W208" s="101">
        <v>-2.6512742385929782E-05</v>
      </c>
      <c r="X208" s="101">
        <v>67.5</v>
      </c>
    </row>
    <row r="209" spans="1:24" s="101" customFormat="1" ht="12.75" hidden="1">
      <c r="A209" s="101">
        <v>2070</v>
      </c>
      <c r="B209" s="101">
        <v>132.24000549316406</v>
      </c>
      <c r="C209" s="101">
        <v>129.83999633789062</v>
      </c>
      <c r="D209" s="101">
        <v>8.996259689331055</v>
      </c>
      <c r="E209" s="101">
        <v>9.535784721374512</v>
      </c>
      <c r="F209" s="101">
        <v>25.417832553363517</v>
      </c>
      <c r="G209" s="101" t="s">
        <v>58</v>
      </c>
      <c r="H209" s="101">
        <v>2.5329184123956594</v>
      </c>
      <c r="I209" s="101">
        <v>67.27292390555972</v>
      </c>
      <c r="J209" s="101" t="s">
        <v>61</v>
      </c>
      <c r="K209" s="101">
        <v>-0.26108182174926275</v>
      </c>
      <c r="L209" s="101">
        <v>-0.35115118910611853</v>
      </c>
      <c r="M209" s="101">
        <v>-0.06391043960238492</v>
      </c>
      <c r="N209" s="101">
        <v>-0.023088851895283678</v>
      </c>
      <c r="O209" s="101">
        <v>-0.010145845032028679</v>
      </c>
      <c r="P209" s="101">
        <v>-0.010071223004607034</v>
      </c>
      <c r="Q209" s="101">
        <v>-0.0014193646128581843</v>
      </c>
      <c r="R209" s="101">
        <v>-0.0003549094186371478</v>
      </c>
      <c r="S209" s="101">
        <v>-0.00010488398023610267</v>
      </c>
      <c r="T209" s="101">
        <v>-0.00014743806034048682</v>
      </c>
      <c r="U209" s="101">
        <v>-3.748988481285074E-05</v>
      </c>
      <c r="V209" s="101">
        <v>-1.3095448199565832E-05</v>
      </c>
      <c r="W209" s="101">
        <v>-5.6628700648724205E-06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2072</v>
      </c>
      <c r="B211" s="101">
        <v>158.74</v>
      </c>
      <c r="C211" s="101">
        <v>149.74</v>
      </c>
      <c r="D211" s="101">
        <v>9.208272443929422</v>
      </c>
      <c r="E211" s="101">
        <v>9.44859982448649</v>
      </c>
      <c r="F211" s="101">
        <v>30.537788227926086</v>
      </c>
      <c r="G211" s="101" t="s">
        <v>59</v>
      </c>
      <c r="H211" s="101">
        <v>-12.189198386933157</v>
      </c>
      <c r="I211" s="101">
        <v>79.05080161306685</v>
      </c>
      <c r="J211" s="101" t="s">
        <v>73</v>
      </c>
      <c r="K211" s="101">
        <v>0.9589597829258263</v>
      </c>
      <c r="M211" s="101" t="s">
        <v>68</v>
      </c>
      <c r="N211" s="101">
        <v>0.5822327407803605</v>
      </c>
      <c r="X211" s="101">
        <v>67.5</v>
      </c>
    </row>
    <row r="212" spans="1:24" s="101" customFormat="1" ht="12.75" hidden="1">
      <c r="A212" s="101">
        <v>2069</v>
      </c>
      <c r="B212" s="101">
        <v>124.5</v>
      </c>
      <c r="C212" s="101">
        <v>126.0999984741211</v>
      </c>
      <c r="D212" s="101">
        <v>8.867039680480957</v>
      </c>
      <c r="E212" s="101">
        <v>9.20798110961914</v>
      </c>
      <c r="F212" s="101">
        <v>26.744997929769898</v>
      </c>
      <c r="G212" s="101" t="s">
        <v>56</v>
      </c>
      <c r="H212" s="101">
        <v>14.793725545707531</v>
      </c>
      <c r="I212" s="101">
        <v>71.79372554570753</v>
      </c>
      <c r="J212" s="101" t="s">
        <v>62</v>
      </c>
      <c r="K212" s="101">
        <v>0.8452942517206492</v>
      </c>
      <c r="L212" s="101">
        <v>0.45054106399475874</v>
      </c>
      <c r="M212" s="101">
        <v>0.2001123594677868</v>
      </c>
      <c r="N212" s="101">
        <v>0.008265397663660277</v>
      </c>
      <c r="O212" s="101">
        <v>0.03394855426100452</v>
      </c>
      <c r="P212" s="101">
        <v>0.012924667903325167</v>
      </c>
      <c r="Q212" s="101">
        <v>0.004132343055840645</v>
      </c>
      <c r="R212" s="101">
        <v>0.0001272668794985443</v>
      </c>
      <c r="S212" s="101">
        <v>0.0004454268408362119</v>
      </c>
      <c r="T212" s="101">
        <v>0.00019020388267660844</v>
      </c>
      <c r="U212" s="101">
        <v>9.038103954387925E-05</v>
      </c>
      <c r="V212" s="101">
        <v>4.7189324037086995E-06</v>
      </c>
      <c r="W212" s="101">
        <v>2.7778050421485608E-05</v>
      </c>
      <c r="X212" s="101">
        <v>67.5</v>
      </c>
    </row>
    <row r="213" spans="1:24" s="101" customFormat="1" ht="12.75" hidden="1">
      <c r="A213" s="101">
        <v>2071</v>
      </c>
      <c r="B213" s="101">
        <v>123.05999755859375</v>
      </c>
      <c r="C213" s="101">
        <v>130.05999755859375</v>
      </c>
      <c r="D213" s="101">
        <v>9.140297889709473</v>
      </c>
      <c r="E213" s="101">
        <v>9.536727905273438</v>
      </c>
      <c r="F213" s="101">
        <v>21.99983624683182</v>
      </c>
      <c r="G213" s="101" t="s">
        <v>57</v>
      </c>
      <c r="H213" s="101">
        <v>1.7269124267822065</v>
      </c>
      <c r="I213" s="101">
        <v>57.286909985375964</v>
      </c>
      <c r="J213" s="101" t="s">
        <v>60</v>
      </c>
      <c r="K213" s="101">
        <v>-0.5377838193324557</v>
      </c>
      <c r="L213" s="101">
        <v>-0.0024511561151134985</v>
      </c>
      <c r="M213" s="101">
        <v>0.1255499887317483</v>
      </c>
      <c r="N213" s="101">
        <v>-8.54233946810435E-05</v>
      </c>
      <c r="O213" s="101">
        <v>-0.02187944808688874</v>
      </c>
      <c r="P213" s="101">
        <v>-0.00028035283197010765</v>
      </c>
      <c r="Q213" s="101">
        <v>0.0025072557789666545</v>
      </c>
      <c r="R213" s="101">
        <v>-6.886421913490795E-06</v>
      </c>
      <c r="S213" s="101">
        <v>-0.0003094020048303492</v>
      </c>
      <c r="T213" s="101">
        <v>-1.9961511224470923E-05</v>
      </c>
      <c r="U213" s="101">
        <v>4.8974313273378486E-05</v>
      </c>
      <c r="V213" s="101">
        <v>-5.497230726184543E-07</v>
      </c>
      <c r="W213" s="101">
        <v>-1.9948495425384205E-05</v>
      </c>
      <c r="X213" s="101">
        <v>67.5</v>
      </c>
    </row>
    <row r="214" spans="1:24" s="101" customFormat="1" ht="12.75" hidden="1">
      <c r="A214" s="101">
        <v>2070</v>
      </c>
      <c r="B214" s="101">
        <v>139.3800048828125</v>
      </c>
      <c r="C214" s="101">
        <v>131.67999267578125</v>
      </c>
      <c r="D214" s="101">
        <v>8.871159553527832</v>
      </c>
      <c r="E214" s="101">
        <v>9.52078914642334</v>
      </c>
      <c r="F214" s="101">
        <v>25.947305495685043</v>
      </c>
      <c r="G214" s="101" t="s">
        <v>58</v>
      </c>
      <c r="H214" s="101">
        <v>-2.216413402513467</v>
      </c>
      <c r="I214" s="101">
        <v>69.66359148029903</v>
      </c>
      <c r="J214" s="101" t="s">
        <v>61</v>
      </c>
      <c r="K214" s="101">
        <v>-0.6521586736800861</v>
      </c>
      <c r="L214" s="101">
        <v>-0.4505343962221182</v>
      </c>
      <c r="M214" s="101">
        <v>-0.15582732989184728</v>
      </c>
      <c r="N214" s="101">
        <v>-0.008264956223845467</v>
      </c>
      <c r="O214" s="101">
        <v>-0.025957543948253444</v>
      </c>
      <c r="P214" s="101">
        <v>-0.012921626937071435</v>
      </c>
      <c r="Q214" s="101">
        <v>-0.003284802519177174</v>
      </c>
      <c r="R214" s="101">
        <v>-0.00012708043047820694</v>
      </c>
      <c r="S214" s="101">
        <v>-0.0003204301327033533</v>
      </c>
      <c r="T214" s="101">
        <v>-0.00018915352244907403</v>
      </c>
      <c r="U214" s="101">
        <v>-7.596215471162761E-05</v>
      </c>
      <c r="V214" s="101">
        <v>-4.686803556178015E-06</v>
      </c>
      <c r="W214" s="101">
        <v>-1.933074275557E-05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2072</v>
      </c>
      <c r="B216" s="101">
        <v>156.78</v>
      </c>
      <c r="C216" s="101">
        <v>161.68</v>
      </c>
      <c r="D216" s="101">
        <v>8.949210163723922</v>
      </c>
      <c r="E216" s="101">
        <v>9.169370806189821</v>
      </c>
      <c r="F216" s="101">
        <v>31.26683425178346</v>
      </c>
      <c r="G216" s="101" t="s">
        <v>59</v>
      </c>
      <c r="H216" s="101">
        <v>-6.0058224967624625</v>
      </c>
      <c r="I216" s="101">
        <v>83.27417750323754</v>
      </c>
      <c r="J216" s="101" t="s">
        <v>73</v>
      </c>
      <c r="K216" s="101">
        <v>0.8912010575369476</v>
      </c>
      <c r="M216" s="101" t="s">
        <v>68</v>
      </c>
      <c r="N216" s="101">
        <v>0.5207041938548059</v>
      </c>
      <c r="X216" s="101">
        <v>67.5</v>
      </c>
    </row>
    <row r="217" spans="1:24" s="101" customFormat="1" ht="12.75" hidden="1">
      <c r="A217" s="101">
        <v>2069</v>
      </c>
      <c r="B217" s="101">
        <v>129.94000244140625</v>
      </c>
      <c r="C217" s="101">
        <v>128.44000244140625</v>
      </c>
      <c r="D217" s="101">
        <v>8.769939422607422</v>
      </c>
      <c r="E217" s="101">
        <v>9.283506393432617</v>
      </c>
      <c r="F217" s="101">
        <v>29.46950493748125</v>
      </c>
      <c r="G217" s="101" t="s">
        <v>56</v>
      </c>
      <c r="H217" s="101">
        <v>17.561485783766315</v>
      </c>
      <c r="I217" s="101">
        <v>80.00148822517257</v>
      </c>
      <c r="J217" s="101" t="s">
        <v>62</v>
      </c>
      <c r="K217" s="101">
        <v>0.8438998247586094</v>
      </c>
      <c r="L217" s="101">
        <v>0.36908408888447475</v>
      </c>
      <c r="M217" s="101">
        <v>0.1997821800950887</v>
      </c>
      <c r="N217" s="101">
        <v>0.04024558886463788</v>
      </c>
      <c r="O217" s="101">
        <v>0.03389264004902442</v>
      </c>
      <c r="P217" s="101">
        <v>0.010587969645199164</v>
      </c>
      <c r="Q217" s="101">
        <v>0.004125565583253963</v>
      </c>
      <c r="R217" s="101">
        <v>0.0006195331000326434</v>
      </c>
      <c r="S217" s="101">
        <v>0.0004446938881689586</v>
      </c>
      <c r="T217" s="101">
        <v>0.0001558179506743961</v>
      </c>
      <c r="U217" s="101">
        <v>9.023494533678841E-05</v>
      </c>
      <c r="V217" s="101">
        <v>2.2988856535787935E-05</v>
      </c>
      <c r="W217" s="101">
        <v>2.7730494570560785E-05</v>
      </c>
      <c r="X217" s="101">
        <v>67.5</v>
      </c>
    </row>
    <row r="218" spans="1:24" s="101" customFormat="1" ht="12.75" hidden="1">
      <c r="A218" s="101">
        <v>2071</v>
      </c>
      <c r="B218" s="101">
        <v>127.4000015258789</v>
      </c>
      <c r="C218" s="101">
        <v>128.5</v>
      </c>
      <c r="D218" s="101">
        <v>8.922070503234863</v>
      </c>
      <c r="E218" s="101">
        <v>9.579804420471191</v>
      </c>
      <c r="F218" s="101">
        <v>23.094001813280784</v>
      </c>
      <c r="G218" s="101" t="s">
        <v>57</v>
      </c>
      <c r="H218" s="101">
        <v>1.718201401545457</v>
      </c>
      <c r="I218" s="101">
        <v>61.61820292742436</v>
      </c>
      <c r="J218" s="101" t="s">
        <v>60</v>
      </c>
      <c r="K218" s="101">
        <v>-0.30015256862582607</v>
      </c>
      <c r="L218" s="101">
        <v>-0.0020075243327508777</v>
      </c>
      <c r="M218" s="101">
        <v>0.06893033257245813</v>
      </c>
      <c r="N218" s="101">
        <v>-0.00041605763689408305</v>
      </c>
      <c r="O218" s="101">
        <v>-0.012395503465929138</v>
      </c>
      <c r="P218" s="101">
        <v>-0.00022965820524605132</v>
      </c>
      <c r="Q218" s="101">
        <v>0.001321301570035147</v>
      </c>
      <c r="R218" s="101">
        <v>-3.3459753423033684E-05</v>
      </c>
      <c r="S218" s="101">
        <v>-0.00019020161094200673</v>
      </c>
      <c r="T218" s="101">
        <v>-1.6356161295324703E-05</v>
      </c>
      <c r="U218" s="101">
        <v>2.2032659133073312E-05</v>
      </c>
      <c r="V218" s="101">
        <v>-2.6443472716710867E-06</v>
      </c>
      <c r="W218" s="101">
        <v>-1.2688005892330338E-05</v>
      </c>
      <c r="X218" s="101">
        <v>67.5</v>
      </c>
    </row>
    <row r="219" spans="1:24" s="101" customFormat="1" ht="12.75" hidden="1">
      <c r="A219" s="101">
        <v>2070</v>
      </c>
      <c r="B219" s="101">
        <v>139.0800018310547</v>
      </c>
      <c r="C219" s="101">
        <v>140.8800048828125</v>
      </c>
      <c r="D219" s="101">
        <v>8.93726634979248</v>
      </c>
      <c r="E219" s="101">
        <v>9.3812837600708</v>
      </c>
      <c r="F219" s="101">
        <v>25.74374270932217</v>
      </c>
      <c r="G219" s="101" t="s">
        <v>58</v>
      </c>
      <c r="H219" s="101">
        <v>-2.9750441564165158</v>
      </c>
      <c r="I219" s="101">
        <v>68.60495767463817</v>
      </c>
      <c r="J219" s="101" t="s">
        <v>61</v>
      </c>
      <c r="K219" s="101">
        <v>-0.7887175348468743</v>
      </c>
      <c r="L219" s="101">
        <v>-0.36907862917505296</v>
      </c>
      <c r="M219" s="101">
        <v>-0.18751407609829393</v>
      </c>
      <c r="N219" s="101">
        <v>-0.040243438211766236</v>
      </c>
      <c r="O219" s="101">
        <v>-0.03154461195384836</v>
      </c>
      <c r="P219" s="101">
        <v>-0.010585478653156033</v>
      </c>
      <c r="Q219" s="101">
        <v>-0.003908254539145611</v>
      </c>
      <c r="R219" s="101">
        <v>-0.0006186288927434016</v>
      </c>
      <c r="S219" s="101">
        <v>-0.0004019651743247066</v>
      </c>
      <c r="T219" s="101">
        <v>-0.000154957122263063</v>
      </c>
      <c r="U219" s="101">
        <v>-8.750375587058531E-05</v>
      </c>
      <c r="V219" s="101">
        <v>-2.283626397486781E-05</v>
      </c>
      <c r="W219" s="101">
        <v>-2.4657551289698087E-05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2072</v>
      </c>
      <c r="B221" s="101">
        <v>164.68</v>
      </c>
      <c r="C221" s="101">
        <v>157.48</v>
      </c>
      <c r="D221" s="101">
        <v>8.925468755161326</v>
      </c>
      <c r="E221" s="101">
        <v>9.156882791283394</v>
      </c>
      <c r="F221" s="101">
        <v>34.402331206195726</v>
      </c>
      <c r="G221" s="101" t="s">
        <v>59</v>
      </c>
      <c r="H221" s="101">
        <v>-5.280762357269282</v>
      </c>
      <c r="I221" s="101">
        <v>91.89923764273072</v>
      </c>
      <c r="J221" s="101" t="s">
        <v>73</v>
      </c>
      <c r="K221" s="101">
        <v>0.6161618524778174</v>
      </c>
      <c r="M221" s="101" t="s">
        <v>68</v>
      </c>
      <c r="N221" s="101">
        <v>0.39044880129850246</v>
      </c>
      <c r="X221" s="101">
        <v>67.5</v>
      </c>
    </row>
    <row r="222" spans="1:24" s="101" customFormat="1" ht="12.75" hidden="1">
      <c r="A222" s="101">
        <v>2069</v>
      </c>
      <c r="B222" s="101">
        <v>133.05999755859375</v>
      </c>
      <c r="C222" s="101">
        <v>118.76000213623047</v>
      </c>
      <c r="D222" s="101">
        <v>8.93737506866455</v>
      </c>
      <c r="E222" s="101">
        <v>9.31191635131836</v>
      </c>
      <c r="F222" s="101">
        <v>29.52978462345484</v>
      </c>
      <c r="G222" s="101" t="s">
        <v>56</v>
      </c>
      <c r="H222" s="101">
        <v>13.113602685547164</v>
      </c>
      <c r="I222" s="101">
        <v>78.67360024414091</v>
      </c>
      <c r="J222" s="101" t="s">
        <v>62</v>
      </c>
      <c r="K222" s="101">
        <v>0.6503060489444463</v>
      </c>
      <c r="L222" s="101">
        <v>0.41067202253111135</v>
      </c>
      <c r="M222" s="101">
        <v>0.15395117298251193</v>
      </c>
      <c r="N222" s="101">
        <v>0.008956391613043577</v>
      </c>
      <c r="O222" s="101">
        <v>0.026117714189055338</v>
      </c>
      <c r="P222" s="101">
        <v>0.011780957641834365</v>
      </c>
      <c r="Q222" s="101">
        <v>0.003179108058204222</v>
      </c>
      <c r="R222" s="101">
        <v>0.0001378113140628028</v>
      </c>
      <c r="S222" s="101">
        <v>0.00034268646277283197</v>
      </c>
      <c r="T222" s="101">
        <v>0.00017335631175358107</v>
      </c>
      <c r="U222" s="101">
        <v>6.952801734266943E-05</v>
      </c>
      <c r="V222" s="101">
        <v>5.112304168624023E-06</v>
      </c>
      <c r="W222" s="101">
        <v>2.137153673199384E-05</v>
      </c>
      <c r="X222" s="101">
        <v>67.5</v>
      </c>
    </row>
    <row r="223" spans="1:24" s="101" customFormat="1" ht="12.75" hidden="1">
      <c r="A223" s="101">
        <v>2071</v>
      </c>
      <c r="B223" s="101">
        <v>133.39999389648438</v>
      </c>
      <c r="C223" s="101">
        <v>131.3000030517578</v>
      </c>
      <c r="D223" s="101">
        <v>9.018911361694336</v>
      </c>
      <c r="E223" s="101">
        <v>9.605894088745117</v>
      </c>
      <c r="F223" s="101">
        <v>22.549500265433267</v>
      </c>
      <c r="G223" s="101" t="s">
        <v>57</v>
      </c>
      <c r="H223" s="101">
        <v>-6.365627835053743</v>
      </c>
      <c r="I223" s="101">
        <v>59.53436606143064</v>
      </c>
      <c r="J223" s="101" t="s">
        <v>60</v>
      </c>
      <c r="K223" s="101">
        <v>0.03920136569643683</v>
      </c>
      <c r="L223" s="101">
        <v>-0.00223431136548409</v>
      </c>
      <c r="M223" s="101">
        <v>-0.011026459244025295</v>
      </c>
      <c r="N223" s="101">
        <v>9.289538678418884E-05</v>
      </c>
      <c r="O223" s="101">
        <v>0.0012932256023012506</v>
      </c>
      <c r="P223" s="101">
        <v>-0.0002556271383179709</v>
      </c>
      <c r="Q223" s="101">
        <v>-0.0003108368848374354</v>
      </c>
      <c r="R223" s="101">
        <v>7.457910773020902E-06</v>
      </c>
      <c r="S223" s="101">
        <v>-6.193764447466944E-06</v>
      </c>
      <c r="T223" s="101">
        <v>-1.8205764479879323E-05</v>
      </c>
      <c r="U223" s="101">
        <v>-1.2253453035281226E-05</v>
      </c>
      <c r="V223" s="101">
        <v>5.873205524901144E-07</v>
      </c>
      <c r="W223" s="101">
        <v>-1.100067259174234E-06</v>
      </c>
      <c r="X223" s="101">
        <v>67.5</v>
      </c>
    </row>
    <row r="224" spans="1:24" s="101" customFormat="1" ht="12.75" hidden="1">
      <c r="A224" s="101">
        <v>2070</v>
      </c>
      <c r="B224" s="101">
        <v>147.86000061035156</v>
      </c>
      <c r="C224" s="101">
        <v>151.25999450683594</v>
      </c>
      <c r="D224" s="101">
        <v>8.477960586547852</v>
      </c>
      <c r="E224" s="101">
        <v>9.206818580627441</v>
      </c>
      <c r="F224" s="101">
        <v>27.256865682325852</v>
      </c>
      <c r="G224" s="101" t="s">
        <v>58</v>
      </c>
      <c r="H224" s="101">
        <v>-3.7592357008069968</v>
      </c>
      <c r="I224" s="101">
        <v>76.60076490954457</v>
      </c>
      <c r="J224" s="101" t="s">
        <v>61</v>
      </c>
      <c r="K224" s="101">
        <v>-0.649123416787032</v>
      </c>
      <c r="L224" s="101">
        <v>-0.410665944464008</v>
      </c>
      <c r="M224" s="101">
        <v>-0.15355579070562972</v>
      </c>
      <c r="N224" s="101">
        <v>0.00895590984620276</v>
      </c>
      <c r="O224" s="101">
        <v>-0.02608567733455919</v>
      </c>
      <c r="P224" s="101">
        <v>-0.011778183973977096</v>
      </c>
      <c r="Q224" s="101">
        <v>-0.003163875546977722</v>
      </c>
      <c r="R224" s="101">
        <v>0.00013760936687092973</v>
      </c>
      <c r="S224" s="101">
        <v>-0.0003426304847057904</v>
      </c>
      <c r="T224" s="101">
        <v>-0.00017239768259610672</v>
      </c>
      <c r="U224" s="101">
        <v>-6.843974053365996E-05</v>
      </c>
      <c r="V224" s="101">
        <v>5.07845532432385E-06</v>
      </c>
      <c r="W224" s="101">
        <v>-2.134320581150486E-05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20.612123038813724</v>
      </c>
      <c r="G225" s="102"/>
      <c r="H225" s="102"/>
      <c r="I225" s="115"/>
      <c r="J225" s="115" t="s">
        <v>158</v>
      </c>
      <c r="K225" s="102">
        <f>AVERAGE(K223,K218,K213,K208,K203,K198)</f>
        <v>-0.453751328022101</v>
      </c>
      <c r="L225" s="102">
        <f>AVERAGE(L223,L218,L213,L208,L203,L198)</f>
        <v>-0.0015792334583368947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36.727954414649815</v>
      </c>
      <c r="G226" s="102"/>
      <c r="H226" s="102"/>
      <c r="I226" s="115"/>
      <c r="J226" s="115" t="s">
        <v>159</v>
      </c>
      <c r="K226" s="102">
        <f>AVERAGE(K224,K219,K214,K209,K204,K199)</f>
        <v>-0.8410384858017803</v>
      </c>
      <c r="L226" s="102">
        <f>AVERAGE(L224,L219,L214,L209,L204,L199)</f>
        <v>-0.2903267285907098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0.2835945800138131</v>
      </c>
      <c r="L227" s="102">
        <f>ABS(L225/$H$33)</f>
        <v>0.004386759606491374</v>
      </c>
      <c r="M227" s="115" t="s">
        <v>111</v>
      </c>
      <c r="N227" s="102">
        <f>K227+L227+L228+K228</f>
        <v>0.9472983210132369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0.47786277602373883</v>
      </c>
      <c r="L228" s="102">
        <f>ABS(L226/$H$34)</f>
        <v>0.1814542053691936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2072</v>
      </c>
      <c r="B231" s="101">
        <v>165.48</v>
      </c>
      <c r="C231" s="101">
        <v>170.88</v>
      </c>
      <c r="D231" s="101">
        <v>9.270248473299796</v>
      </c>
      <c r="E231" s="101">
        <v>9.367298747215633</v>
      </c>
      <c r="F231" s="101">
        <v>28.66479349013607</v>
      </c>
      <c r="G231" s="101" t="s">
        <v>59</v>
      </c>
      <c r="H231" s="101">
        <v>-24.252911426838452</v>
      </c>
      <c r="I231" s="101">
        <v>73.72708857316154</v>
      </c>
      <c r="J231" s="101" t="s">
        <v>73</v>
      </c>
      <c r="K231" s="101">
        <v>3.2168878480132963</v>
      </c>
      <c r="M231" s="101" t="s">
        <v>68</v>
      </c>
      <c r="N231" s="101">
        <v>2.959677670195373</v>
      </c>
      <c r="X231" s="101">
        <v>67.5</v>
      </c>
    </row>
    <row r="232" spans="1:24" s="101" customFormat="1" ht="12.75" hidden="1">
      <c r="A232" s="101">
        <v>2069</v>
      </c>
      <c r="B232" s="101">
        <v>119.95999908447266</v>
      </c>
      <c r="C232" s="101">
        <v>129.16000366210938</v>
      </c>
      <c r="D232" s="101">
        <v>9.074947357177734</v>
      </c>
      <c r="E232" s="101">
        <v>9.427703857421875</v>
      </c>
      <c r="F232" s="101">
        <v>30.152745330414067</v>
      </c>
      <c r="G232" s="101" t="s">
        <v>56</v>
      </c>
      <c r="H232" s="101">
        <v>26.611955715156853</v>
      </c>
      <c r="I232" s="101">
        <v>79.07195479962951</v>
      </c>
      <c r="J232" s="101" t="s">
        <v>62</v>
      </c>
      <c r="K232" s="101">
        <v>0.4093569820139973</v>
      </c>
      <c r="L232" s="101">
        <v>1.7420153598990915</v>
      </c>
      <c r="M232" s="101">
        <v>0.09690964030035955</v>
      </c>
      <c r="N232" s="101">
        <v>0.050328373927704166</v>
      </c>
      <c r="O232" s="101">
        <v>0.016440124973998427</v>
      </c>
      <c r="P232" s="101">
        <v>0.049972979537128724</v>
      </c>
      <c r="Q232" s="101">
        <v>0.002001173081145431</v>
      </c>
      <c r="R232" s="101">
        <v>0.0007747719182347983</v>
      </c>
      <c r="S232" s="101">
        <v>0.00021573289795660087</v>
      </c>
      <c r="T232" s="101">
        <v>0.0007353466020478666</v>
      </c>
      <c r="U232" s="101">
        <v>4.3793188968617364E-05</v>
      </c>
      <c r="V232" s="101">
        <v>2.876368723289856E-05</v>
      </c>
      <c r="W232" s="101">
        <v>1.3463631899137297E-05</v>
      </c>
      <c r="X232" s="101">
        <v>67.5</v>
      </c>
    </row>
    <row r="233" spans="1:24" s="101" customFormat="1" ht="12.75" hidden="1">
      <c r="A233" s="101">
        <v>2070</v>
      </c>
      <c r="B233" s="101">
        <v>163.60000610351562</v>
      </c>
      <c r="C233" s="101">
        <v>158.5</v>
      </c>
      <c r="D233" s="101">
        <v>8.667415618896484</v>
      </c>
      <c r="E233" s="101">
        <v>9.262805938720703</v>
      </c>
      <c r="F233" s="101">
        <v>29.90172392602652</v>
      </c>
      <c r="G233" s="101" t="s">
        <v>57</v>
      </c>
      <c r="H233" s="101">
        <v>-13.848851586014248</v>
      </c>
      <c r="I233" s="101">
        <v>82.25115451750138</v>
      </c>
      <c r="J233" s="101" t="s">
        <v>60</v>
      </c>
      <c r="K233" s="101">
        <v>-0.4004937012418196</v>
      </c>
      <c r="L233" s="101">
        <v>-0.009477731928502549</v>
      </c>
      <c r="M233" s="101">
        <v>0.0945771826950264</v>
      </c>
      <c r="N233" s="101">
        <v>-0.0005200175686249011</v>
      </c>
      <c r="O233" s="101">
        <v>-0.016119855896310847</v>
      </c>
      <c r="P233" s="101">
        <v>-0.0010843689606699358</v>
      </c>
      <c r="Q233" s="101">
        <v>0.0019408754150539887</v>
      </c>
      <c r="R233" s="101">
        <v>-4.186027699444058E-05</v>
      </c>
      <c r="S233" s="101">
        <v>-0.00021389975115893977</v>
      </c>
      <c r="T233" s="101">
        <v>-7.722072549304887E-05</v>
      </c>
      <c r="U233" s="101">
        <v>4.150258383615306E-05</v>
      </c>
      <c r="V233" s="101">
        <v>-3.3094392028985276E-06</v>
      </c>
      <c r="W233" s="101">
        <v>-1.3399713975310551E-05</v>
      </c>
      <c r="X233" s="101">
        <v>67.5</v>
      </c>
    </row>
    <row r="234" spans="1:24" s="101" customFormat="1" ht="12.75" hidden="1">
      <c r="A234" s="101">
        <v>2071</v>
      </c>
      <c r="B234" s="101">
        <v>115.5</v>
      </c>
      <c r="C234" s="101">
        <v>119.30000305175781</v>
      </c>
      <c r="D234" s="101">
        <v>8.51307487487793</v>
      </c>
      <c r="E234" s="101">
        <v>8.969343185424805</v>
      </c>
      <c r="F234" s="101">
        <v>25.892777549148683</v>
      </c>
      <c r="G234" s="101" t="s">
        <v>58</v>
      </c>
      <c r="H234" s="101">
        <v>24.36865781995172</v>
      </c>
      <c r="I234" s="101">
        <v>72.36865781995172</v>
      </c>
      <c r="J234" s="101" t="s">
        <v>61</v>
      </c>
      <c r="K234" s="101">
        <v>-0.08472268875122092</v>
      </c>
      <c r="L234" s="101">
        <v>-1.741989577099086</v>
      </c>
      <c r="M234" s="101">
        <v>-0.021133738349299946</v>
      </c>
      <c r="N234" s="101">
        <v>-0.05032568731706636</v>
      </c>
      <c r="O234" s="101">
        <v>-0.0032292344360326636</v>
      </c>
      <c r="P234" s="101">
        <v>-0.04996121323362176</v>
      </c>
      <c r="Q234" s="101">
        <v>-0.0004875410997445285</v>
      </c>
      <c r="R234" s="101">
        <v>-0.0007736402539263179</v>
      </c>
      <c r="S234" s="101">
        <v>-2.806385067835134E-05</v>
      </c>
      <c r="T234" s="101">
        <v>-0.0007312807837607048</v>
      </c>
      <c r="U234" s="101">
        <v>-1.397780150682203E-05</v>
      </c>
      <c r="V234" s="101">
        <v>-2.8572667278263155E-05</v>
      </c>
      <c r="W234" s="101">
        <v>-1.3103622763703632E-06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2072</v>
      </c>
      <c r="B236" s="101">
        <v>164.3</v>
      </c>
      <c r="C236" s="101">
        <v>155.9</v>
      </c>
      <c r="D236" s="101">
        <v>8.961709993451262</v>
      </c>
      <c r="E236" s="101">
        <v>9.222075436079052</v>
      </c>
      <c r="F236" s="101">
        <v>31.04809358183819</v>
      </c>
      <c r="G236" s="101" t="s">
        <v>59</v>
      </c>
      <c r="H236" s="101">
        <v>-14.197688371170074</v>
      </c>
      <c r="I236" s="101">
        <v>82.60231162882994</v>
      </c>
      <c r="J236" s="101" t="s">
        <v>73</v>
      </c>
      <c r="K236" s="101">
        <v>1.052493761840875</v>
      </c>
      <c r="M236" s="101" t="s">
        <v>68</v>
      </c>
      <c r="N236" s="101">
        <v>0.9685780870519167</v>
      </c>
      <c r="X236" s="101">
        <v>67.5</v>
      </c>
    </row>
    <row r="237" spans="1:24" s="101" customFormat="1" ht="12.75" hidden="1">
      <c r="A237" s="101">
        <v>2069</v>
      </c>
      <c r="B237" s="101">
        <v>126.68000030517578</v>
      </c>
      <c r="C237" s="101">
        <v>131.67999267578125</v>
      </c>
      <c r="D237" s="101">
        <v>9.104559898376465</v>
      </c>
      <c r="E237" s="101">
        <v>9.2559175491333</v>
      </c>
      <c r="F237" s="101">
        <v>28.386071516255356</v>
      </c>
      <c r="G237" s="101" t="s">
        <v>56</v>
      </c>
      <c r="H237" s="101">
        <v>15.037903300547285</v>
      </c>
      <c r="I237" s="101">
        <v>74.21790360572307</v>
      </c>
      <c r="J237" s="101" t="s">
        <v>62</v>
      </c>
      <c r="K237" s="101">
        <v>0.23173892632179202</v>
      </c>
      <c r="L237" s="101">
        <v>0.9971795171475437</v>
      </c>
      <c r="M237" s="101">
        <v>0.05486100942035171</v>
      </c>
      <c r="N237" s="101">
        <v>0.022529910703167583</v>
      </c>
      <c r="O237" s="101">
        <v>0.009306849527921459</v>
      </c>
      <c r="P237" s="101">
        <v>0.028605963183948434</v>
      </c>
      <c r="Q237" s="101">
        <v>0.0011328726313050521</v>
      </c>
      <c r="R237" s="101">
        <v>0.0003468445971778349</v>
      </c>
      <c r="S237" s="101">
        <v>0.00012213189883997493</v>
      </c>
      <c r="T237" s="101">
        <v>0.0004209328273948584</v>
      </c>
      <c r="U237" s="101">
        <v>2.4790947442104732E-05</v>
      </c>
      <c r="V237" s="101">
        <v>1.2878142009029386E-05</v>
      </c>
      <c r="W237" s="101">
        <v>7.6225648956532935E-06</v>
      </c>
      <c r="X237" s="101">
        <v>67.5</v>
      </c>
    </row>
    <row r="238" spans="1:24" s="101" customFormat="1" ht="12.75" hidden="1">
      <c r="A238" s="101">
        <v>2070</v>
      </c>
      <c r="B238" s="101">
        <v>150.97999572753906</v>
      </c>
      <c r="C238" s="101">
        <v>141.0800018310547</v>
      </c>
      <c r="D238" s="101">
        <v>8.958929061889648</v>
      </c>
      <c r="E238" s="101">
        <v>9.579182624816895</v>
      </c>
      <c r="F238" s="101">
        <v>28.22152492459015</v>
      </c>
      <c r="G238" s="101" t="s">
        <v>57</v>
      </c>
      <c r="H238" s="101">
        <v>-8.416319228783436</v>
      </c>
      <c r="I238" s="101">
        <v>75.06367649875563</v>
      </c>
      <c r="J238" s="101" t="s">
        <v>60</v>
      </c>
      <c r="K238" s="101">
        <v>-0.2226152490392347</v>
      </c>
      <c r="L238" s="101">
        <v>-0.00542538527028468</v>
      </c>
      <c r="M238" s="101">
        <v>0.05252437548324911</v>
      </c>
      <c r="N238" s="101">
        <v>-0.00023272760535565838</v>
      </c>
      <c r="O238" s="101">
        <v>-0.008967737133600133</v>
      </c>
      <c r="P238" s="101">
        <v>-0.0006207265237353489</v>
      </c>
      <c r="Q238" s="101">
        <v>0.0010756593985114201</v>
      </c>
      <c r="R238" s="101">
        <v>-1.8740979873509142E-05</v>
      </c>
      <c r="S238" s="101">
        <v>-0.00011961147904768922</v>
      </c>
      <c r="T238" s="101">
        <v>-4.420328420938724E-05</v>
      </c>
      <c r="U238" s="101">
        <v>2.2854668503919656E-05</v>
      </c>
      <c r="V238" s="101">
        <v>-1.4824226193042485E-06</v>
      </c>
      <c r="W238" s="101">
        <v>-7.512026694520693E-06</v>
      </c>
      <c r="X238" s="101">
        <v>67.5</v>
      </c>
    </row>
    <row r="239" spans="1:24" s="101" customFormat="1" ht="12.75" hidden="1">
      <c r="A239" s="101">
        <v>2071</v>
      </c>
      <c r="B239" s="101">
        <v>117.86000061035156</v>
      </c>
      <c r="C239" s="101">
        <v>131.66000366210938</v>
      </c>
      <c r="D239" s="101">
        <v>9.049630165100098</v>
      </c>
      <c r="E239" s="101">
        <v>9.43423080444336</v>
      </c>
      <c r="F239" s="101">
        <v>24.225814135481343</v>
      </c>
      <c r="G239" s="101" t="s">
        <v>58</v>
      </c>
      <c r="H239" s="101">
        <v>13.341396137539185</v>
      </c>
      <c r="I239" s="101">
        <v>63.70139674789075</v>
      </c>
      <c r="J239" s="101" t="s">
        <v>61</v>
      </c>
      <c r="K239" s="101">
        <v>-0.064384632234536</v>
      </c>
      <c r="L239" s="101">
        <v>-0.9971647580080623</v>
      </c>
      <c r="M239" s="101">
        <v>-0.015840465104111637</v>
      </c>
      <c r="N239" s="101">
        <v>-0.02252870866593136</v>
      </c>
      <c r="O239" s="101">
        <v>-0.002489405318147524</v>
      </c>
      <c r="P239" s="101">
        <v>-0.028599227756429802</v>
      </c>
      <c r="Q239" s="101">
        <v>-0.00035546765978648753</v>
      </c>
      <c r="R239" s="101">
        <v>-0.00034633791340948406</v>
      </c>
      <c r="S239" s="101">
        <v>-2.468389746944505E-05</v>
      </c>
      <c r="T239" s="101">
        <v>-0.00041860544053288866</v>
      </c>
      <c r="U239" s="101">
        <v>-9.604957191635054E-06</v>
      </c>
      <c r="V239" s="101">
        <v>-1.2792535510308446E-05</v>
      </c>
      <c r="W239" s="101">
        <v>-1.293425888582108E-06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2072</v>
      </c>
      <c r="B241" s="101">
        <v>160.9</v>
      </c>
      <c r="C241" s="101">
        <v>150.4</v>
      </c>
      <c r="D241" s="101">
        <v>8.987467823596772</v>
      </c>
      <c r="E241" s="101">
        <v>9.091442629669029</v>
      </c>
      <c r="F241" s="101">
        <v>30.899710765253975</v>
      </c>
      <c r="G241" s="101" t="s">
        <v>59</v>
      </c>
      <c r="H241" s="101">
        <v>-11.439749413309102</v>
      </c>
      <c r="I241" s="101">
        <v>81.9602505866909</v>
      </c>
      <c r="J241" s="101" t="s">
        <v>73</v>
      </c>
      <c r="K241" s="101">
        <v>0.5251619267951919</v>
      </c>
      <c r="M241" s="101" t="s">
        <v>68</v>
      </c>
      <c r="N241" s="101">
        <v>0.41594376090527424</v>
      </c>
      <c r="X241" s="101">
        <v>67.5</v>
      </c>
    </row>
    <row r="242" spans="1:24" s="101" customFormat="1" ht="12.75" hidden="1">
      <c r="A242" s="101">
        <v>2069</v>
      </c>
      <c r="B242" s="101">
        <v>130.89999389648438</v>
      </c>
      <c r="C242" s="101">
        <v>128.39999389648438</v>
      </c>
      <c r="D242" s="101">
        <v>9.171326637268066</v>
      </c>
      <c r="E242" s="101">
        <v>9.391074180603027</v>
      </c>
      <c r="F242" s="101">
        <v>28.043015955504877</v>
      </c>
      <c r="G242" s="101" t="s">
        <v>56</v>
      </c>
      <c r="H242" s="101">
        <v>9.40009150214712</v>
      </c>
      <c r="I242" s="101">
        <v>72.8000853986315</v>
      </c>
      <c r="J242" s="101" t="s">
        <v>62</v>
      </c>
      <c r="K242" s="101">
        <v>0.4203497209466368</v>
      </c>
      <c r="L242" s="101">
        <v>0.5809497437608062</v>
      </c>
      <c r="M242" s="101">
        <v>0.09951208623627507</v>
      </c>
      <c r="N242" s="101">
        <v>0.022261799304665666</v>
      </c>
      <c r="O242" s="101">
        <v>0.01688183100156824</v>
      </c>
      <c r="P242" s="101">
        <v>0.01666562901459488</v>
      </c>
      <c r="Q242" s="101">
        <v>0.002054916589343922</v>
      </c>
      <c r="R242" s="101">
        <v>0.0003426905847744418</v>
      </c>
      <c r="S242" s="101">
        <v>0.00022149503025147</v>
      </c>
      <c r="T242" s="101">
        <v>0.00024524171800540664</v>
      </c>
      <c r="U242" s="101">
        <v>4.495086366892678E-05</v>
      </c>
      <c r="V242" s="101">
        <v>1.2718082603876045E-05</v>
      </c>
      <c r="W242" s="101">
        <v>1.3814153722993257E-05</v>
      </c>
      <c r="X242" s="101">
        <v>67.5</v>
      </c>
    </row>
    <row r="243" spans="1:24" s="101" customFormat="1" ht="12.75" hidden="1">
      <c r="A243" s="101">
        <v>2070</v>
      </c>
      <c r="B243" s="101">
        <v>132.24000549316406</v>
      </c>
      <c r="C243" s="101">
        <v>129.83999633789062</v>
      </c>
      <c r="D243" s="101">
        <v>8.996259689331055</v>
      </c>
      <c r="E243" s="101">
        <v>9.535784721374512</v>
      </c>
      <c r="F243" s="101">
        <v>24.246938734235787</v>
      </c>
      <c r="G243" s="101" t="s">
        <v>57</v>
      </c>
      <c r="H243" s="101">
        <v>-0.5660653672125022</v>
      </c>
      <c r="I243" s="101">
        <v>64.17394012595156</v>
      </c>
      <c r="J243" s="101" t="s">
        <v>60</v>
      </c>
      <c r="K243" s="101">
        <v>-0.4183854846709205</v>
      </c>
      <c r="L243" s="101">
        <v>-0.0031607446634407763</v>
      </c>
      <c r="M243" s="101">
        <v>0.0989314230743269</v>
      </c>
      <c r="N243" s="101">
        <v>-0.000230182323509834</v>
      </c>
      <c r="O243" s="101">
        <v>-0.016819543028276672</v>
      </c>
      <c r="P243" s="101">
        <v>-0.00036158358714046706</v>
      </c>
      <c r="Q243" s="101">
        <v>0.0020364025366550885</v>
      </c>
      <c r="R243" s="101">
        <v>-1.8527059744292464E-05</v>
      </c>
      <c r="S243" s="101">
        <v>-0.00022145723378589612</v>
      </c>
      <c r="T243" s="101">
        <v>-2.5746657865944843E-05</v>
      </c>
      <c r="U243" s="101">
        <v>4.392998232909939E-05</v>
      </c>
      <c r="V243" s="101">
        <v>-1.4665854515539677E-06</v>
      </c>
      <c r="W243" s="101">
        <v>-1.3812668224539166E-05</v>
      </c>
      <c r="X243" s="101">
        <v>67.5</v>
      </c>
    </row>
    <row r="244" spans="1:24" s="101" customFormat="1" ht="12.75" hidden="1">
      <c r="A244" s="101">
        <v>2071</v>
      </c>
      <c r="B244" s="101">
        <v>115.81999969482422</v>
      </c>
      <c r="C244" s="101">
        <v>134.82000732421875</v>
      </c>
      <c r="D244" s="101">
        <v>9.095101356506348</v>
      </c>
      <c r="E244" s="101">
        <v>9.342452049255371</v>
      </c>
      <c r="F244" s="101">
        <v>21.643726853329596</v>
      </c>
      <c r="G244" s="101" t="s">
        <v>58</v>
      </c>
      <c r="H244" s="101">
        <v>8.302452401576033</v>
      </c>
      <c r="I244" s="101">
        <v>56.62245209640025</v>
      </c>
      <c r="J244" s="101" t="s">
        <v>61</v>
      </c>
      <c r="K244" s="101">
        <v>-0.04058908863961328</v>
      </c>
      <c r="L244" s="101">
        <v>-0.580941145443253</v>
      </c>
      <c r="M244" s="101">
        <v>-0.010734469506425846</v>
      </c>
      <c r="N244" s="101">
        <v>-0.022260609254446662</v>
      </c>
      <c r="O244" s="101">
        <v>-0.001448858269624775</v>
      </c>
      <c r="P244" s="101">
        <v>-0.016661706027943753</v>
      </c>
      <c r="Q244" s="101">
        <v>-0.0002752215432439461</v>
      </c>
      <c r="R244" s="101">
        <v>-0.000342189399237148</v>
      </c>
      <c r="S244" s="101">
        <v>-4.091702579436206E-06</v>
      </c>
      <c r="T244" s="101">
        <v>-0.00024388646920027644</v>
      </c>
      <c r="U244" s="101">
        <v>-9.52558644637994E-06</v>
      </c>
      <c r="V244" s="101">
        <v>-1.2633239973668858E-05</v>
      </c>
      <c r="W244" s="101">
        <v>2.0258233213808603E-07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2072</v>
      </c>
      <c r="B246" s="101">
        <v>158.74</v>
      </c>
      <c r="C246" s="101">
        <v>149.74</v>
      </c>
      <c r="D246" s="101">
        <v>9.208272443929422</v>
      </c>
      <c r="E246" s="101">
        <v>9.44859982448649</v>
      </c>
      <c r="F246" s="101">
        <v>30.245330496962744</v>
      </c>
      <c r="G246" s="101" t="s">
        <v>59</v>
      </c>
      <c r="H246" s="101">
        <v>-12.946261010396157</v>
      </c>
      <c r="I246" s="101">
        <v>78.29373898960385</v>
      </c>
      <c r="J246" s="101" t="s">
        <v>73</v>
      </c>
      <c r="K246" s="101">
        <v>0.7957681412585133</v>
      </c>
      <c r="M246" s="101" t="s">
        <v>68</v>
      </c>
      <c r="N246" s="101">
        <v>0.6551150268328666</v>
      </c>
      <c r="X246" s="101">
        <v>67.5</v>
      </c>
    </row>
    <row r="247" spans="1:24" s="101" customFormat="1" ht="12.75" hidden="1">
      <c r="A247" s="101">
        <v>2069</v>
      </c>
      <c r="B247" s="101">
        <v>124.5</v>
      </c>
      <c r="C247" s="101">
        <v>126.0999984741211</v>
      </c>
      <c r="D247" s="101">
        <v>8.867039680480957</v>
      </c>
      <c r="E247" s="101">
        <v>9.20798110961914</v>
      </c>
      <c r="F247" s="101">
        <v>26.744997929769898</v>
      </c>
      <c r="G247" s="101" t="s">
        <v>56</v>
      </c>
      <c r="H247" s="101">
        <v>14.793725545707531</v>
      </c>
      <c r="I247" s="101">
        <v>71.79372554570753</v>
      </c>
      <c r="J247" s="101" t="s">
        <v>62</v>
      </c>
      <c r="K247" s="101">
        <v>0.4597046303793076</v>
      </c>
      <c r="L247" s="101">
        <v>0.7561221599973253</v>
      </c>
      <c r="M247" s="101">
        <v>0.10882903240839355</v>
      </c>
      <c r="N247" s="101">
        <v>0.007663510112835993</v>
      </c>
      <c r="O247" s="101">
        <v>0.01846258151353623</v>
      </c>
      <c r="P247" s="101">
        <v>0.021690804443386322</v>
      </c>
      <c r="Q247" s="101">
        <v>0.0022473254540617835</v>
      </c>
      <c r="R247" s="101">
        <v>0.00011801043806837646</v>
      </c>
      <c r="S247" s="101">
        <v>0.00024226399153382</v>
      </c>
      <c r="T247" s="101">
        <v>0.00031918317109038314</v>
      </c>
      <c r="U247" s="101">
        <v>4.9153759894065866E-05</v>
      </c>
      <c r="V247" s="101">
        <v>4.381942340015281E-06</v>
      </c>
      <c r="W247" s="101">
        <v>1.5112335986873948E-05</v>
      </c>
      <c r="X247" s="101">
        <v>67.5</v>
      </c>
    </row>
    <row r="248" spans="1:24" s="101" customFormat="1" ht="12.75" hidden="1">
      <c r="A248" s="101">
        <v>2070</v>
      </c>
      <c r="B248" s="101">
        <v>139.3800048828125</v>
      </c>
      <c r="C248" s="101">
        <v>131.67999267578125</v>
      </c>
      <c r="D248" s="101">
        <v>8.871159553527832</v>
      </c>
      <c r="E248" s="101">
        <v>9.52078914642334</v>
      </c>
      <c r="F248" s="101">
        <v>24.759156007733235</v>
      </c>
      <c r="G248" s="101" t="s">
        <v>57</v>
      </c>
      <c r="H248" s="101">
        <v>-5.406369313733833</v>
      </c>
      <c r="I248" s="101">
        <v>66.47363556907867</v>
      </c>
      <c r="J248" s="101" t="s">
        <v>60</v>
      </c>
      <c r="K248" s="101">
        <v>-0.291385160264146</v>
      </c>
      <c r="L248" s="101">
        <v>-0.00411387307675792</v>
      </c>
      <c r="M248" s="101">
        <v>0.06802021222226466</v>
      </c>
      <c r="N248" s="101">
        <v>-7.90457033819968E-05</v>
      </c>
      <c r="O248" s="101">
        <v>-0.011855678851465793</v>
      </c>
      <c r="P248" s="101">
        <v>-0.00047064029319586573</v>
      </c>
      <c r="Q248" s="101">
        <v>0.0013580841338715936</v>
      </c>
      <c r="R248" s="101">
        <v>-6.379842794307823E-06</v>
      </c>
      <c r="S248" s="101">
        <v>-0.00016774359435780403</v>
      </c>
      <c r="T248" s="101">
        <v>-3.351430190300416E-05</v>
      </c>
      <c r="U248" s="101">
        <v>2.6519151845038863E-05</v>
      </c>
      <c r="V248" s="101">
        <v>-5.076769182732766E-07</v>
      </c>
      <c r="W248" s="101">
        <v>-1.0821296128628836E-05</v>
      </c>
      <c r="X248" s="101">
        <v>67.5</v>
      </c>
    </row>
    <row r="249" spans="1:24" s="101" customFormat="1" ht="12.75" hidden="1">
      <c r="A249" s="101">
        <v>2071</v>
      </c>
      <c r="B249" s="101">
        <v>123.05999755859375</v>
      </c>
      <c r="C249" s="101">
        <v>130.05999755859375</v>
      </c>
      <c r="D249" s="101">
        <v>9.140297889709473</v>
      </c>
      <c r="E249" s="101">
        <v>9.536727905273438</v>
      </c>
      <c r="F249" s="101">
        <v>23.456447817513116</v>
      </c>
      <c r="G249" s="101" t="s">
        <v>58</v>
      </c>
      <c r="H249" s="101">
        <v>5.51988501971654</v>
      </c>
      <c r="I249" s="101">
        <v>61.07988257831029</v>
      </c>
      <c r="J249" s="101" t="s">
        <v>61</v>
      </c>
      <c r="K249" s="101">
        <v>-0.3555601715181465</v>
      </c>
      <c r="L249" s="101">
        <v>-0.7561109686331293</v>
      </c>
      <c r="M249" s="101">
        <v>-0.08495298125542887</v>
      </c>
      <c r="N249" s="101">
        <v>-0.007663102441329907</v>
      </c>
      <c r="O249" s="101">
        <v>-0.014153084296890077</v>
      </c>
      <c r="P249" s="101">
        <v>-0.021685697939325087</v>
      </c>
      <c r="Q249" s="101">
        <v>-0.001790552758731293</v>
      </c>
      <c r="R249" s="101">
        <v>-0.00011783785936196412</v>
      </c>
      <c r="S249" s="101">
        <v>-0.00017479681961014997</v>
      </c>
      <c r="T249" s="101">
        <v>-0.0003174187900475759</v>
      </c>
      <c r="U249" s="101">
        <v>-4.1386310504117785E-05</v>
      </c>
      <c r="V249" s="101">
        <v>-4.352434125621104E-06</v>
      </c>
      <c r="W249" s="101">
        <v>-1.054904019694152E-05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2072</v>
      </c>
      <c r="B251" s="101">
        <v>156.78</v>
      </c>
      <c r="C251" s="101">
        <v>161.68</v>
      </c>
      <c r="D251" s="101">
        <v>8.949210163723922</v>
      </c>
      <c r="E251" s="101">
        <v>9.169370806189821</v>
      </c>
      <c r="F251" s="101">
        <v>29.189591279661983</v>
      </c>
      <c r="G251" s="101" t="s">
        <v>59</v>
      </c>
      <c r="H251" s="101">
        <v>-11.538224612845895</v>
      </c>
      <c r="I251" s="101">
        <v>77.7417753871541</v>
      </c>
      <c r="J251" s="101" t="s">
        <v>73</v>
      </c>
      <c r="K251" s="101">
        <v>0.8813649358808352</v>
      </c>
      <c r="M251" s="101" t="s">
        <v>68</v>
      </c>
      <c r="N251" s="101">
        <v>0.7389195013158625</v>
      </c>
      <c r="X251" s="101">
        <v>67.5</v>
      </c>
    </row>
    <row r="252" spans="1:24" s="101" customFormat="1" ht="12.75" hidden="1">
      <c r="A252" s="101">
        <v>2069</v>
      </c>
      <c r="B252" s="101">
        <v>129.94000244140625</v>
      </c>
      <c r="C252" s="101">
        <v>128.44000244140625</v>
      </c>
      <c r="D252" s="101">
        <v>8.769939422607422</v>
      </c>
      <c r="E252" s="101">
        <v>9.283506393432617</v>
      </c>
      <c r="F252" s="101">
        <v>29.46950493748125</v>
      </c>
      <c r="G252" s="101" t="s">
        <v>56</v>
      </c>
      <c r="H252" s="101">
        <v>17.561485783766315</v>
      </c>
      <c r="I252" s="101">
        <v>80.00148822517257</v>
      </c>
      <c r="J252" s="101" t="s">
        <v>62</v>
      </c>
      <c r="K252" s="101">
        <v>0.45540051733573383</v>
      </c>
      <c r="L252" s="101">
        <v>0.8122973450417538</v>
      </c>
      <c r="M252" s="101">
        <v>0.10781013872777448</v>
      </c>
      <c r="N252" s="101">
        <v>0.04052489574649098</v>
      </c>
      <c r="O252" s="101">
        <v>0.018289691773661323</v>
      </c>
      <c r="P252" s="101">
        <v>0.023302317208917563</v>
      </c>
      <c r="Q252" s="101">
        <v>0.002226308306649607</v>
      </c>
      <c r="R252" s="101">
        <v>0.0006238363429654904</v>
      </c>
      <c r="S252" s="101">
        <v>0.00023999504678262883</v>
      </c>
      <c r="T252" s="101">
        <v>0.00034289878636513155</v>
      </c>
      <c r="U252" s="101">
        <v>4.8694838792229804E-05</v>
      </c>
      <c r="V252" s="101">
        <v>2.3154181321906697E-05</v>
      </c>
      <c r="W252" s="101">
        <v>1.4969633980342472E-05</v>
      </c>
      <c r="X252" s="101">
        <v>67.5</v>
      </c>
    </row>
    <row r="253" spans="1:24" s="101" customFormat="1" ht="12.75" hidden="1">
      <c r="A253" s="101">
        <v>2070</v>
      </c>
      <c r="B253" s="101">
        <v>139.0800018310547</v>
      </c>
      <c r="C253" s="101">
        <v>140.8800048828125</v>
      </c>
      <c r="D253" s="101">
        <v>8.93726634979248</v>
      </c>
      <c r="E253" s="101">
        <v>9.3812837600708</v>
      </c>
      <c r="F253" s="101">
        <v>25.34183454805169</v>
      </c>
      <c r="G253" s="101" t="s">
        <v>57</v>
      </c>
      <c r="H253" s="101">
        <v>-4.046096361388578</v>
      </c>
      <c r="I253" s="101">
        <v>67.53390546966611</v>
      </c>
      <c r="J253" s="101" t="s">
        <v>60</v>
      </c>
      <c r="K253" s="101">
        <v>-0.2895322111020867</v>
      </c>
      <c r="L253" s="101">
        <v>-0.004419172438299941</v>
      </c>
      <c r="M253" s="101">
        <v>0.06759255874759455</v>
      </c>
      <c r="N253" s="101">
        <v>-0.00041886489653395435</v>
      </c>
      <c r="O253" s="101">
        <v>-0.011779503779833542</v>
      </c>
      <c r="P253" s="101">
        <v>-0.0005055979974970215</v>
      </c>
      <c r="Q253" s="101">
        <v>0.0013497827984524336</v>
      </c>
      <c r="R253" s="101">
        <v>-3.369928218205258E-05</v>
      </c>
      <c r="S253" s="101">
        <v>-0.00016659855907681558</v>
      </c>
      <c r="T253" s="101">
        <v>-3.600573237850546E-05</v>
      </c>
      <c r="U253" s="101">
        <v>2.6371029641747904E-05</v>
      </c>
      <c r="V253" s="101">
        <v>-2.663331405305048E-06</v>
      </c>
      <c r="W253" s="101">
        <v>-1.0745209580908671E-05</v>
      </c>
      <c r="X253" s="101">
        <v>67.5</v>
      </c>
    </row>
    <row r="254" spans="1:24" s="101" customFormat="1" ht="12.75" hidden="1">
      <c r="A254" s="101">
        <v>2071</v>
      </c>
      <c r="B254" s="101">
        <v>127.4000015258789</v>
      </c>
      <c r="C254" s="101">
        <v>128.5</v>
      </c>
      <c r="D254" s="101">
        <v>8.922070503234863</v>
      </c>
      <c r="E254" s="101">
        <v>9.579804420471191</v>
      </c>
      <c r="F254" s="101">
        <v>25.59569340447941</v>
      </c>
      <c r="G254" s="101" t="s">
        <v>58</v>
      </c>
      <c r="H254" s="101">
        <v>8.393083536510062</v>
      </c>
      <c r="I254" s="101">
        <v>68.29308506238897</v>
      </c>
      <c r="J254" s="101" t="s">
        <v>61</v>
      </c>
      <c r="K254" s="101">
        <v>-0.35151206227381543</v>
      </c>
      <c r="L254" s="101">
        <v>-0.8122853240560503</v>
      </c>
      <c r="M254" s="101">
        <v>-0.08398971374195151</v>
      </c>
      <c r="N254" s="101">
        <v>-0.04052273099708871</v>
      </c>
      <c r="O254" s="101">
        <v>-0.013991287141518538</v>
      </c>
      <c r="P254" s="101">
        <v>-0.023296831500655677</v>
      </c>
      <c r="Q254" s="101">
        <v>-0.0017704618248521927</v>
      </c>
      <c r="R254" s="101">
        <v>-0.0006229254700082277</v>
      </c>
      <c r="S254" s="101">
        <v>-0.00017274994238414377</v>
      </c>
      <c r="T254" s="101">
        <v>-0.0003410031743643563</v>
      </c>
      <c r="U254" s="101">
        <v>-4.093600030090021E-05</v>
      </c>
      <c r="V254" s="101">
        <v>-2.3000495179740125E-05</v>
      </c>
      <c r="W254" s="101">
        <v>-1.0422591451638719E-05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2072</v>
      </c>
      <c r="B256" s="101">
        <v>164.68</v>
      </c>
      <c r="C256" s="101">
        <v>157.48</v>
      </c>
      <c r="D256" s="101">
        <v>8.925468755161326</v>
      </c>
      <c r="E256" s="101">
        <v>9.156882791283394</v>
      </c>
      <c r="F256" s="101">
        <v>31.258726047940595</v>
      </c>
      <c r="G256" s="101" t="s">
        <v>59</v>
      </c>
      <c r="H256" s="101">
        <v>-13.678301342690517</v>
      </c>
      <c r="I256" s="101">
        <v>83.50169865730949</v>
      </c>
      <c r="J256" s="101" t="s">
        <v>73</v>
      </c>
      <c r="K256" s="101">
        <v>0.9042939264931114</v>
      </c>
      <c r="M256" s="101" t="s">
        <v>68</v>
      </c>
      <c r="N256" s="101">
        <v>0.841416418321134</v>
      </c>
      <c r="X256" s="101">
        <v>67.5</v>
      </c>
    </row>
    <row r="257" spans="1:24" s="101" customFormat="1" ht="12.75" hidden="1">
      <c r="A257" s="101">
        <v>2069</v>
      </c>
      <c r="B257" s="101">
        <v>133.05999755859375</v>
      </c>
      <c r="C257" s="101">
        <v>118.76000213623047</v>
      </c>
      <c r="D257" s="101">
        <v>8.93737506866455</v>
      </c>
      <c r="E257" s="101">
        <v>9.31191635131836</v>
      </c>
      <c r="F257" s="101">
        <v>29.52978462345484</v>
      </c>
      <c r="G257" s="101" t="s">
        <v>56</v>
      </c>
      <c r="H257" s="101">
        <v>13.113602685547164</v>
      </c>
      <c r="I257" s="101">
        <v>78.67360024414091</v>
      </c>
      <c r="J257" s="101" t="s">
        <v>62</v>
      </c>
      <c r="K257" s="101">
        <v>0.1581753054428269</v>
      </c>
      <c r="L257" s="101">
        <v>0.9364974772973649</v>
      </c>
      <c r="M257" s="101">
        <v>0.03744588189625174</v>
      </c>
      <c r="N257" s="101">
        <v>0.009050150380418823</v>
      </c>
      <c r="O257" s="101">
        <v>0.006352672076775041</v>
      </c>
      <c r="P257" s="101">
        <v>0.026865175691787015</v>
      </c>
      <c r="Q257" s="101">
        <v>0.0007732398004370821</v>
      </c>
      <c r="R257" s="101">
        <v>0.00013925276483334827</v>
      </c>
      <c r="S257" s="101">
        <v>8.339188296826795E-05</v>
      </c>
      <c r="T257" s="101">
        <v>0.0003953117984017925</v>
      </c>
      <c r="U257" s="101">
        <v>1.6911195433000943E-05</v>
      </c>
      <c r="V257" s="101">
        <v>5.160677212971695E-06</v>
      </c>
      <c r="W257" s="101">
        <v>5.2079464948198636E-06</v>
      </c>
      <c r="X257" s="101">
        <v>67.5</v>
      </c>
    </row>
    <row r="258" spans="1:24" s="101" customFormat="1" ht="12.75" hidden="1">
      <c r="A258" s="101">
        <v>2070</v>
      </c>
      <c r="B258" s="101">
        <v>147.86000061035156</v>
      </c>
      <c r="C258" s="101">
        <v>151.25999450683594</v>
      </c>
      <c r="D258" s="101">
        <v>8.477960586547852</v>
      </c>
      <c r="E258" s="101">
        <v>9.206818580627441</v>
      </c>
      <c r="F258" s="101">
        <v>24.529216792544823</v>
      </c>
      <c r="G258" s="101" t="s">
        <v>57</v>
      </c>
      <c r="H258" s="101">
        <v>-11.424826961264358</v>
      </c>
      <c r="I258" s="101">
        <v>68.9351736490872</v>
      </c>
      <c r="J258" s="101" t="s">
        <v>60</v>
      </c>
      <c r="K258" s="101">
        <v>-0.08718703743707873</v>
      </c>
      <c r="L258" s="101">
        <v>-0.005095504417143907</v>
      </c>
      <c r="M258" s="101">
        <v>0.020283710458472767</v>
      </c>
      <c r="N258" s="101">
        <v>9.390559702063321E-05</v>
      </c>
      <c r="O258" s="101">
        <v>-0.0035583128030352283</v>
      </c>
      <c r="P258" s="101">
        <v>-0.0005829795956254166</v>
      </c>
      <c r="Q258" s="101">
        <v>0.00040164383872064933</v>
      </c>
      <c r="R258" s="101">
        <v>7.52069722942892E-06</v>
      </c>
      <c r="S258" s="101">
        <v>-5.1264666110885345E-05</v>
      </c>
      <c r="T258" s="101">
        <v>-4.1514923646940794E-05</v>
      </c>
      <c r="U258" s="101">
        <v>7.632536163381004E-06</v>
      </c>
      <c r="V258" s="101">
        <v>5.909282066579594E-07</v>
      </c>
      <c r="W258" s="101">
        <v>-3.3385827214683952E-06</v>
      </c>
      <c r="X258" s="101">
        <v>67.5</v>
      </c>
    </row>
    <row r="259" spans="1:24" s="101" customFormat="1" ht="12.75" hidden="1">
      <c r="A259" s="101">
        <v>2071</v>
      </c>
      <c r="B259" s="101">
        <v>133.39999389648438</v>
      </c>
      <c r="C259" s="101">
        <v>131.3000030517578</v>
      </c>
      <c r="D259" s="101">
        <v>9.018911361694336</v>
      </c>
      <c r="E259" s="101">
        <v>9.605894088745117</v>
      </c>
      <c r="F259" s="101">
        <v>28.62453138143679</v>
      </c>
      <c r="G259" s="101" t="s">
        <v>58</v>
      </c>
      <c r="H259" s="101">
        <v>9.673447179355946</v>
      </c>
      <c r="I259" s="101">
        <v>75.57344107584032</v>
      </c>
      <c r="J259" s="101" t="s">
        <v>61</v>
      </c>
      <c r="K259" s="101">
        <v>-0.1319766939837372</v>
      </c>
      <c r="L259" s="101">
        <v>-0.936483614816118</v>
      </c>
      <c r="M259" s="101">
        <v>-0.03147642230344606</v>
      </c>
      <c r="N259" s="101">
        <v>0.009049663178651633</v>
      </c>
      <c r="O259" s="101">
        <v>-0.0052625899052456</v>
      </c>
      <c r="P259" s="101">
        <v>-0.02685884956102305</v>
      </c>
      <c r="Q259" s="101">
        <v>-0.0006607435325432399</v>
      </c>
      <c r="R259" s="101">
        <v>0.00013904952940199062</v>
      </c>
      <c r="S259" s="101">
        <v>-6.577340004540393E-05</v>
      </c>
      <c r="T259" s="101">
        <v>-0.000393125843808631</v>
      </c>
      <c r="U259" s="101">
        <v>-1.5090822465585935E-05</v>
      </c>
      <c r="V259" s="101">
        <v>5.126733185085929E-06</v>
      </c>
      <c r="W259" s="101">
        <v>-3.997070440312403E-06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21.643726853329596</v>
      </c>
      <c r="G260" s="102"/>
      <c r="H260" s="102"/>
      <c r="I260" s="115"/>
      <c r="J260" s="115" t="s">
        <v>158</v>
      </c>
      <c r="K260" s="102">
        <f>AVERAGE(K258,K253,K248,K243,K238,K233)</f>
        <v>-0.28493314062588104</v>
      </c>
      <c r="L260" s="102">
        <f>AVERAGE(L258,L253,L248,L243,L238,L233)</f>
        <v>-0.005282068632404963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31.258726047940595</v>
      </c>
      <c r="G261" s="102"/>
      <c r="H261" s="102"/>
      <c r="I261" s="115"/>
      <c r="J261" s="115" t="s">
        <v>159</v>
      </c>
      <c r="K261" s="102">
        <f>AVERAGE(K259,K254,K249,K244,K239,K234)</f>
        <v>-0.17145755623351155</v>
      </c>
      <c r="L261" s="102">
        <f>AVERAGE(L259,L254,L249,L244,L239,L234)</f>
        <v>-0.9708292313426164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0.17808321289117565</v>
      </c>
      <c r="L262" s="102">
        <f>ABS(L260/$H$33)</f>
        <v>0.014672412867791564</v>
      </c>
      <c r="M262" s="115" t="s">
        <v>111</v>
      </c>
      <c r="N262" s="102">
        <f>K262+L262+L263+K263</f>
        <v>0.8969429613898704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0.09741906604176793</v>
      </c>
      <c r="L263" s="102">
        <f>ABS(L261/$H$34)</f>
        <v>0.6067682695891352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2005-02-14T08:19:39Z</dcterms:modified>
  <cp:category/>
  <cp:version/>
  <cp:contentType/>
  <cp:contentStatus/>
</cp:coreProperties>
</file>