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<sst xmlns="http://schemas.openxmlformats.org/spreadsheetml/2006/main" count="711" uniqueCount="166">
  <si>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</si>
  <si>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</si>
  <si>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</si>
  <si>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</si>
  <si>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</si>
  <si>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</si>
  <si>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</si>
  <si>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</si>
  <si>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</si>
  <si>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</si>
  <si>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</si>
  <si>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</si>
  <si>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</si>
  <si>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</si>
  <si>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</si>
  <si>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</si>
  <si>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</si>
  <si>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</si>
  <si>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</si>
  <si>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</si>
  <si>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</si>
  <si>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</si>
  <si>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</si>
  <si>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</si>
  <si>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</si>
  <si>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</si>
  <si>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</si>
  <si>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</si>
  <si>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</si>
  <si>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</si>
  <si>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</si>
  <si>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</si>
  <si>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</si>
  <si>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</si>
  <si>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</si>
  <si>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</si>
  <si>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</si>
  <si>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</si>
  <si>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</si>
  <si>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</si>
  <si>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</si>
  <si>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</si>
  <si>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</si>
  <si>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</si>
  <si>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</si>
  <si>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</si>
  <si>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</si>
  <si>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</si>
  <si>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</si>
  <si>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</si>
  <si>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</si>
  <si>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</si>
  <si>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</si>
  <si>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</si>
  <si>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</si>
  <si>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</si>
  <si>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</si>
  <si>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</si>
  <si>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</si>
  <si>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</si>
  <si>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</si>
  <si>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</si>
  <si>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</si>
  <si>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</si>
  <si>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</si>
  <si>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</si>
  <si>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</si>
  <si>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</si>
  <si>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</si>
  <si>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</si>
  <si>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</si>
  <si>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</si>
  <si>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</si>
  <si>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</si>
  <si>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</si>
  <si>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</si>
  <si>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</si>
  <si>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</si>
  <si>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</si>
  <si>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</si>
  <si>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</si>
  <si>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</si>
  <si>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</si>
  <si>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</si>
  <si>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</si>
  <si>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</si>
  <si>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</si>
  <si>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</si>
  <si>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</si>
  <si>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</si>
  <si>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</si>
  <si>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</si>
  <si>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</si>
  <si>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</si>
  <si>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</si>
  <si>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</si>
  <si>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</si>
  <si>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</si>
  <si>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</si>
  <si>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</si>
  <si>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</si>
  <si>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</si>
  <si>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</si>
  <si>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</si>
  <si>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</si>
  <si>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</si>
  <si>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</si>
  <si>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</si>
  <si>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</si>
  <si>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</si>
  <si>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</si>
  <si>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</si>
  <si>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</si>
  <si>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</si>
  <si>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</si>
  <si>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</si>
  <si>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</si>
  <si>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</si>
  <si>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</si>
  <si>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</si>
  <si>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</si>
  <si>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</si>
  <si>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</si>
  <si>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</si>
  <si>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</si>
  <si>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</si>
  <si>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</si>
  <si>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</si>
  <si>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</si>
  <si>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</si>
  <si>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</si>
  <si>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</si>
  <si>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</si>
  <si>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</si>
  <si>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</si>
  <si>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</si>
  <si>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</si>
  <si>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</si>
  <si>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</si>
  <si>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</si>
  <si>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</si>
  <si>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</si>
  <si>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</si>
  <si>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</si>
  <si>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</si>
  <si>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</si>
  <si>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</si>
  <si>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</si>
  <si>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</si>
  <si>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</si>
  <si>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</si>
  <si>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</si>
  <si>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</si>
  <si>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</si>
  <si>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</si>
  <si>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</si>
  <si>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</si>
  <si>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</si>
  <si>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</si>
  <si>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</si>
  <si>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</si>
  <si>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</si>
  <si>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</si>
  <si>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5</t>
  </si>
  <si>
    <t>AP 494</t>
  </si>
  <si>
    <t>4E14469A-2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</si>
</sst>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87.29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94.06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87.74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89.48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98.17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94.51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80.78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3.470165513454532</v>
      </c>
      <c r="C41" s="2">
        <f aca="true" t="shared" si="0" ref="C41:C55">($B$41*H41+$B$42*J41+$B$43*L41+$B$44*N41+$B$45*P41+$B$46*R41+$B$47*T41+$B$48*V41)/100</f>
        <v>-1.9716107289789166E-08</v>
      </c>
      <c r="D41" s="2">
        <f aca="true" t="shared" si="1" ref="D41:D55">($B$41*I41+$B$42*K41+$B$43*M41+$B$44*O41+$B$45*Q41+$B$46*S41+$B$47*U41+$B$48*W41)/100</f>
        <v>-2.7471768840801506E-08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-1.6668545822799956</v>
      </c>
      <c r="C42" s="2">
        <f t="shared" si="0"/>
        <v>-6.735781217929762E-12</v>
      </c>
      <c r="D42" s="2">
        <f t="shared" si="1"/>
        <v>-2.510608406220533E-09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-5.142995271521357</v>
      </c>
      <c r="C43" s="2">
        <f t="shared" si="0"/>
        <v>0.23577390499599496</v>
      </c>
      <c r="D43" s="2">
        <f t="shared" si="1"/>
        <v>-0.3322013085385599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4.496732880578541</v>
      </c>
      <c r="C44" s="2">
        <f t="shared" si="0"/>
        <v>0.0004792836066682407</v>
      </c>
      <c r="D44" s="2">
        <f t="shared" si="1"/>
        <v>0.08804932069705465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3.470165513454532</v>
      </c>
      <c r="C45" s="2">
        <f t="shared" si="0"/>
        <v>-0.056706469318703843</v>
      </c>
      <c r="D45" s="2">
        <f t="shared" si="1"/>
        <v>-0.07800446938232158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-1.6668545822799956</v>
      </c>
      <c r="C46" s="2">
        <f t="shared" si="0"/>
        <v>-4.6635694023197015E-05</v>
      </c>
      <c r="D46" s="2">
        <f t="shared" si="1"/>
        <v>-0.004521168342493217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-5.142995271521357</v>
      </c>
      <c r="C47" s="2">
        <f t="shared" si="0"/>
        <v>0.009324611721907695</v>
      </c>
      <c r="D47" s="2">
        <f t="shared" si="1"/>
        <v>-0.013443233787306783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4.496732880578541</v>
      </c>
      <c r="C48" s="2">
        <f t="shared" si="0"/>
        <v>5.479970578934661E-05</v>
      </c>
      <c r="D48" s="2">
        <f t="shared" si="1"/>
        <v>0.0025252527273949875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-0.001212850789705288</v>
      </c>
      <c r="D49" s="2">
        <f t="shared" si="1"/>
        <v>-0.0015795234700457315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-3.742260869388258E-06</v>
      </c>
      <c r="D50" s="2">
        <f t="shared" si="1"/>
        <v>-6.95110110779047E-05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0.00011014999712069316</v>
      </c>
      <c r="D51" s="2">
        <f t="shared" si="1"/>
        <v>-0.00018423201574652124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3.89880906004886E-06</v>
      </c>
      <c r="D52" s="2">
        <f t="shared" si="1"/>
        <v>3.6964535308053236E-05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-2.918353147208448E-05</v>
      </c>
      <c r="D53" s="2">
        <f t="shared" si="1"/>
        <v>-3.233861772933465E-05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-2.9343535403031403E-07</v>
      </c>
      <c r="D54" s="2">
        <f t="shared" si="1"/>
        <v>-2.5673574889216224E-06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6.482784474299255E-06</v>
      </c>
      <c r="D55" s="2">
        <f t="shared" si="1"/>
        <v>-1.1709728161819345E-05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6" sqref="F6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1735</v>
      </c>
      <c r="B3" s="31">
        <v>87.74666666666667</v>
      </c>
      <c r="C3" s="31">
        <v>87.29666666666667</v>
      </c>
      <c r="D3" s="31">
        <v>9.293175233158129</v>
      </c>
      <c r="E3" s="31">
        <v>9.809223520563583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1744</v>
      </c>
      <c r="B4" s="36">
        <v>80.78</v>
      </c>
      <c r="C4" s="36">
        <v>89.48</v>
      </c>
      <c r="D4" s="36">
        <v>9.558495662731902</v>
      </c>
      <c r="E4" s="36">
        <v>10.235932669754114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1415</v>
      </c>
      <c r="B5" s="41">
        <v>94.51</v>
      </c>
      <c r="C5" s="41">
        <v>98.17666666666668</v>
      </c>
      <c r="D5" s="41">
        <v>9.552833036293281</v>
      </c>
      <c r="E5" s="41">
        <v>9.949279394843394</v>
      </c>
      <c r="F5" s="37" t="s">
        <v>71</v>
      </c>
      <c r="I5" s="42">
        <v>3477</v>
      </c>
    </row>
    <row r="6" spans="1:6" s="33" customFormat="1" ht="13.5" thickBot="1">
      <c r="A6" s="43">
        <v>1848</v>
      </c>
      <c r="B6" s="44">
        <v>109.44666666666667</v>
      </c>
      <c r="C6" s="44">
        <v>94.06333333333335</v>
      </c>
      <c r="D6" s="44">
        <v>9.687858204238077</v>
      </c>
      <c r="E6" s="44">
        <v>10.423257767424767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3514</v>
      </c>
      <c r="K15" s="42">
        <v>3471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3.470165513454532</v>
      </c>
      <c r="C19" s="62">
        <v>16.750165513454537</v>
      </c>
      <c r="D19" s="63">
        <v>6.738830209732852</v>
      </c>
      <c r="K19" s="64" t="s">
        <v>93</v>
      </c>
    </row>
    <row r="20" spans="1:11" ht="12.75">
      <c r="A20" s="61" t="s">
        <v>57</v>
      </c>
      <c r="B20" s="62">
        <v>-1.6668545822799956</v>
      </c>
      <c r="C20" s="62">
        <v>25.343145417720013</v>
      </c>
      <c r="D20" s="63">
        <v>10.18398296141133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-5.142995271521357</v>
      </c>
      <c r="C21" s="62">
        <v>36.80367139514531</v>
      </c>
      <c r="D21" s="63">
        <v>14.988945844749797</v>
      </c>
      <c r="F21" s="39" t="s">
        <v>96</v>
      </c>
    </row>
    <row r="22" spans="1:11" ht="16.5" thickBot="1">
      <c r="A22" s="67" t="s">
        <v>59</v>
      </c>
      <c r="B22" s="68">
        <v>4.496732880578541</v>
      </c>
      <c r="C22" s="68">
        <v>24.74339954724521</v>
      </c>
      <c r="D22" s="69">
        <v>9.675469114509703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5.601267097171996</v>
      </c>
      <c r="I23" s="42">
        <v>3524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0.23577390499599496</v>
      </c>
      <c r="C27" s="78">
        <v>0.0004792836066682407</v>
      </c>
      <c r="D27" s="78">
        <v>-0.056706469318703843</v>
      </c>
      <c r="E27" s="78">
        <v>-4.6635694023197015E-05</v>
      </c>
      <c r="F27" s="78">
        <v>0.009324611721907695</v>
      </c>
      <c r="G27" s="78">
        <v>5.479970578934661E-05</v>
      </c>
      <c r="H27" s="78">
        <v>-0.001212850789705288</v>
      </c>
      <c r="I27" s="79">
        <v>-3.742260869388258E-06</v>
      </c>
    </row>
    <row r="28" spans="1:9" ht="13.5" thickBot="1">
      <c r="A28" s="80" t="s">
        <v>61</v>
      </c>
      <c r="B28" s="81">
        <v>-0.3322013085385599</v>
      </c>
      <c r="C28" s="81">
        <v>0.08804932069705465</v>
      </c>
      <c r="D28" s="81">
        <v>-0.07800446938232158</v>
      </c>
      <c r="E28" s="81">
        <v>-0.004521168342493217</v>
      </c>
      <c r="F28" s="81">
        <v>-0.013443233787306783</v>
      </c>
      <c r="G28" s="81">
        <v>0.0025252527273949875</v>
      </c>
      <c r="H28" s="81">
        <v>-0.0015795234700457315</v>
      </c>
      <c r="I28" s="82">
        <v>-6.95110110779047E-05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1735</v>
      </c>
      <c r="B39" s="89">
        <v>87.74666666666667</v>
      </c>
      <c r="C39" s="89">
        <v>87.29666666666667</v>
      </c>
      <c r="D39" s="89">
        <v>9.293175233158129</v>
      </c>
      <c r="E39" s="89">
        <v>9.809223520563583</v>
      </c>
      <c r="F39" s="90">
        <f>I39*D39/(23678+B39)*1000</f>
        <v>9.675469114509703</v>
      </c>
      <c r="G39" s="91" t="s">
        <v>59</v>
      </c>
      <c r="H39" s="92">
        <f>I39-B39+X39</f>
        <v>4.496732880578541</v>
      </c>
      <c r="I39" s="92">
        <f>(B39+C42-2*X39)*(23678+B39)*E42/((23678+C42)*D39+E42*(23678+B39))</f>
        <v>24.74339954724521</v>
      </c>
      <c r="J39" s="39" t="s">
        <v>73</v>
      </c>
      <c r="K39" s="39">
        <f>(K40*K40+L40*L40+M40*M40+N40*N40+O40*O40+P40*P40+Q40*Q40+R40*R40+S40*S40+T40*T40+U40*U40+V40*V40+W40*W40)</f>
        <v>0.18329878941336672</v>
      </c>
      <c r="M39" s="39" t="s">
        <v>68</v>
      </c>
      <c r="N39" s="39">
        <f>(K44*K44+L44*L44+M44*M44+N44*N44+O44*O44+P44*P44+Q44*Q44+R44*R44+S44*S44+T44*T44+U44*U44+V44*V44+W44*W44)</f>
        <v>0.09806051469950136</v>
      </c>
      <c r="X39" s="28">
        <f>(1-$H$2)*1000</f>
        <v>67.5</v>
      </c>
    </row>
    <row r="40" spans="1:24" ht="12.75">
      <c r="A40" s="86">
        <v>1744</v>
      </c>
      <c r="B40" s="89">
        <v>80.78</v>
      </c>
      <c r="C40" s="89">
        <v>89.48</v>
      </c>
      <c r="D40" s="89">
        <v>9.558495662731902</v>
      </c>
      <c r="E40" s="89">
        <v>10.235932669754114</v>
      </c>
      <c r="F40" s="90">
        <f>I40*D40/(23678+B40)*1000</f>
        <v>6.738830209732852</v>
      </c>
      <c r="G40" s="91" t="s">
        <v>56</v>
      </c>
      <c r="H40" s="92">
        <f>I40-B40+X40</f>
        <v>3.470165513454532</v>
      </c>
      <c r="I40" s="92">
        <f>(B40+C39-2*X40)*(23678+B40)*E39/((23678+C39)*D40+E39*(23678+B40))</f>
        <v>16.750165513454537</v>
      </c>
      <c r="J40" s="39" t="s">
        <v>62</v>
      </c>
      <c r="K40" s="73">
        <f aca="true" t="shared" si="0" ref="K40:W40">SQRT(K41*K41+K42*K42)</f>
        <v>0.4073659824675987</v>
      </c>
      <c r="L40" s="73">
        <f t="shared" si="0"/>
        <v>0.08805062514251899</v>
      </c>
      <c r="M40" s="73">
        <f t="shared" si="0"/>
        <v>0.09643817141677172</v>
      </c>
      <c r="N40" s="73">
        <f t="shared" si="0"/>
        <v>0.004521408858875725</v>
      </c>
      <c r="O40" s="73">
        <f t="shared" si="0"/>
        <v>0.016360590405744075</v>
      </c>
      <c r="P40" s="73">
        <f t="shared" si="0"/>
        <v>0.0025258472528976138</v>
      </c>
      <c r="Q40" s="73">
        <f t="shared" si="0"/>
        <v>0.0019914571123963603</v>
      </c>
      <c r="R40" s="73">
        <f t="shared" si="0"/>
        <v>6.961167414656211E-05</v>
      </c>
      <c r="S40" s="73">
        <f t="shared" si="0"/>
        <v>0.00021464961563374662</v>
      </c>
      <c r="T40" s="73">
        <f t="shared" si="0"/>
        <v>3.7169578725444726E-05</v>
      </c>
      <c r="U40" s="73">
        <f t="shared" si="0"/>
        <v>4.355989790881267E-05</v>
      </c>
      <c r="V40" s="73">
        <f t="shared" si="0"/>
        <v>2.584072131910569E-06</v>
      </c>
      <c r="W40" s="73">
        <f t="shared" si="0"/>
        <v>1.3384477134498775E-05</v>
      </c>
      <c r="X40" s="28">
        <f>(1-$H$2)*1000</f>
        <v>67.5</v>
      </c>
    </row>
    <row r="41" spans="1:24" ht="12.75">
      <c r="A41" s="86">
        <v>1415</v>
      </c>
      <c r="B41" s="89">
        <v>94.51</v>
      </c>
      <c r="C41" s="89">
        <v>98.17666666666668</v>
      </c>
      <c r="D41" s="89">
        <v>9.552833036293281</v>
      </c>
      <c r="E41" s="89">
        <v>9.949279394843394</v>
      </c>
      <c r="F41" s="90">
        <f>I41*D41/(23678+B41)*1000</f>
        <v>10.18398296141133</v>
      </c>
      <c r="G41" s="91" t="s">
        <v>57</v>
      </c>
      <c r="H41" s="92">
        <f>I41-B41+X41</f>
        <v>-1.6668545822799956</v>
      </c>
      <c r="I41" s="92">
        <f>(B41+C40-2*X41)*(23678+B41)*E40/((23678+C40)*D41+E40*(23678+B41))</f>
        <v>25.343145417720013</v>
      </c>
      <c r="J41" s="39" t="s">
        <v>60</v>
      </c>
      <c r="K41" s="73">
        <f>'calcul config'!C43</f>
        <v>0.23577390499599496</v>
      </c>
      <c r="L41" s="73">
        <f>'calcul config'!C44</f>
        <v>0.0004792836066682407</v>
      </c>
      <c r="M41" s="73">
        <f>'calcul config'!C45</f>
        <v>-0.056706469318703843</v>
      </c>
      <c r="N41" s="73">
        <f>'calcul config'!C46</f>
        <v>-4.6635694023197015E-05</v>
      </c>
      <c r="O41" s="73">
        <f>'calcul config'!C47</f>
        <v>0.009324611721907695</v>
      </c>
      <c r="P41" s="73">
        <f>'calcul config'!C48</f>
        <v>5.479970578934661E-05</v>
      </c>
      <c r="Q41" s="73">
        <f>'calcul config'!C49</f>
        <v>-0.001212850789705288</v>
      </c>
      <c r="R41" s="73">
        <f>'calcul config'!C50</f>
        <v>-3.742260869388258E-06</v>
      </c>
      <c r="S41" s="73">
        <f>'calcul config'!C51</f>
        <v>0.00011014999712069316</v>
      </c>
      <c r="T41" s="73">
        <f>'calcul config'!C52</f>
        <v>3.89880906004886E-06</v>
      </c>
      <c r="U41" s="73">
        <f>'calcul config'!C53</f>
        <v>-2.918353147208448E-05</v>
      </c>
      <c r="V41" s="73">
        <f>'calcul config'!C54</f>
        <v>-2.9343535403031403E-07</v>
      </c>
      <c r="W41" s="73">
        <f>'calcul config'!C55</f>
        <v>6.482784474299255E-06</v>
      </c>
      <c r="X41" s="28">
        <f>(1-$H$2)*1000</f>
        <v>67.5</v>
      </c>
    </row>
    <row r="42" spans="1:24" ht="12.75">
      <c r="A42" s="86">
        <v>1848</v>
      </c>
      <c r="B42" s="89">
        <v>109.44666666666667</v>
      </c>
      <c r="C42" s="89">
        <v>94.06333333333335</v>
      </c>
      <c r="D42" s="89">
        <v>9.687858204238077</v>
      </c>
      <c r="E42" s="89">
        <v>10.423257767424767</v>
      </c>
      <c r="F42" s="90">
        <f>I42*D42/(23678+B42)*1000</f>
        <v>14.988945844749797</v>
      </c>
      <c r="G42" s="91" t="s">
        <v>58</v>
      </c>
      <c r="H42" s="92">
        <f>I42-B42+X42</f>
        <v>-5.142995271521357</v>
      </c>
      <c r="I42" s="92">
        <f>(B42+C41-2*X42)*(23678+B42)*E41/((23678+C41)*D42+E41*(23678+B42))</f>
        <v>36.80367139514531</v>
      </c>
      <c r="J42" s="39" t="s">
        <v>61</v>
      </c>
      <c r="K42" s="73">
        <f>'calcul config'!D43</f>
        <v>-0.3322013085385599</v>
      </c>
      <c r="L42" s="73">
        <f>'calcul config'!D44</f>
        <v>0.08804932069705465</v>
      </c>
      <c r="M42" s="73">
        <f>'calcul config'!D45</f>
        <v>-0.07800446938232158</v>
      </c>
      <c r="N42" s="73">
        <f>'calcul config'!D46</f>
        <v>-0.004521168342493217</v>
      </c>
      <c r="O42" s="73">
        <f>'calcul config'!D47</f>
        <v>-0.013443233787306783</v>
      </c>
      <c r="P42" s="73">
        <f>'calcul config'!D48</f>
        <v>0.0025252527273949875</v>
      </c>
      <c r="Q42" s="73">
        <f>'calcul config'!D49</f>
        <v>-0.0015795234700457315</v>
      </c>
      <c r="R42" s="73">
        <f>'calcul config'!D50</f>
        <v>-6.95110110779047E-05</v>
      </c>
      <c r="S42" s="73">
        <f>'calcul config'!D51</f>
        <v>-0.00018423201574652124</v>
      </c>
      <c r="T42" s="73">
        <f>'calcul config'!D52</f>
        <v>3.6964535308053236E-05</v>
      </c>
      <c r="U42" s="73">
        <f>'calcul config'!D53</f>
        <v>-3.233861772933465E-05</v>
      </c>
      <c r="V42" s="73">
        <f>'calcul config'!D54</f>
        <v>-2.5673574889216224E-06</v>
      </c>
      <c r="W42" s="73">
        <f>'calcul config'!D55</f>
        <v>-1.1709728161819345E-05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0.2715773216450658</v>
      </c>
      <c r="L44" s="73">
        <f>L40/(L43*1.5)</f>
        <v>0.08385773823097048</v>
      </c>
      <c r="M44" s="73">
        <f aca="true" t="shared" si="1" ref="M44:W44">M40/(M43*1.5)</f>
        <v>0.10715352379641303</v>
      </c>
      <c r="N44" s="73">
        <f t="shared" si="1"/>
        <v>0.006028545145167634</v>
      </c>
      <c r="O44" s="73">
        <f t="shared" si="1"/>
        <v>0.07271373513664034</v>
      </c>
      <c r="P44" s="73">
        <f t="shared" si="1"/>
        <v>0.01683898168598409</v>
      </c>
      <c r="Q44" s="73">
        <f t="shared" si="1"/>
        <v>0.013276380749309067</v>
      </c>
      <c r="R44" s="73">
        <f t="shared" si="1"/>
        <v>0.00015469260921458248</v>
      </c>
      <c r="S44" s="73">
        <f t="shared" si="1"/>
        <v>0.002861994875116621</v>
      </c>
      <c r="T44" s="73">
        <f t="shared" si="1"/>
        <v>0.0004955943830059296</v>
      </c>
      <c r="U44" s="73">
        <f t="shared" si="1"/>
        <v>0.0005807986387841689</v>
      </c>
      <c r="V44" s="73">
        <f t="shared" si="1"/>
        <v>3.4454295092140914E-05</v>
      </c>
      <c r="W44" s="73">
        <f t="shared" si="1"/>
        <v>0.0001784596951266503</v>
      </c>
      <c r="X44" s="73"/>
      <c r="Y44" s="73"/>
    </row>
    <row r="45" s="101" customFormat="1" ht="12.75"/>
    <row r="46" spans="1:24" s="101" customFormat="1" ht="12.75">
      <c r="A46" s="101">
        <v>1415</v>
      </c>
      <c r="B46" s="101">
        <v>101.58</v>
      </c>
      <c r="C46" s="101">
        <v>100.98</v>
      </c>
      <c r="D46" s="101">
        <v>9.579319543254943</v>
      </c>
      <c r="E46" s="101">
        <v>9.91097905912798</v>
      </c>
      <c r="F46" s="101">
        <v>11.795283709410047</v>
      </c>
      <c r="G46" s="101" t="s">
        <v>59</v>
      </c>
      <c r="H46" s="101">
        <v>-4.799538968912316</v>
      </c>
      <c r="I46" s="101">
        <v>29.28046103108768</v>
      </c>
      <c r="J46" s="101" t="s">
        <v>73</v>
      </c>
      <c r="K46" s="101">
        <v>0.24992706629681413</v>
      </c>
      <c r="M46" s="101" t="s">
        <v>68</v>
      </c>
      <c r="N46" s="101">
        <v>0.14570806257103275</v>
      </c>
      <c r="X46" s="101">
        <v>67.5</v>
      </c>
    </row>
    <row r="47" spans="1:24" s="101" customFormat="1" ht="12.75">
      <c r="A47" s="101">
        <v>1848</v>
      </c>
      <c r="B47" s="101">
        <v>109.95999908447266</v>
      </c>
      <c r="C47" s="101">
        <v>90.45999908447266</v>
      </c>
      <c r="D47" s="101">
        <v>9.426652908325195</v>
      </c>
      <c r="E47" s="101">
        <v>10.308655738830566</v>
      </c>
      <c r="F47" s="101">
        <v>15.426382669330504</v>
      </c>
      <c r="G47" s="101" t="s">
        <v>56</v>
      </c>
      <c r="H47" s="101">
        <v>-3.5318474449316</v>
      </c>
      <c r="I47" s="101">
        <v>38.92815163954106</v>
      </c>
      <c r="J47" s="101" t="s">
        <v>62</v>
      </c>
      <c r="K47" s="101">
        <v>0.44782325074620766</v>
      </c>
      <c r="L47" s="101">
        <v>0.19303536134109991</v>
      </c>
      <c r="M47" s="101">
        <v>0.10601606380331668</v>
      </c>
      <c r="N47" s="101">
        <v>0.0228084549616806</v>
      </c>
      <c r="O47" s="101">
        <v>0.01798538894202179</v>
      </c>
      <c r="P47" s="101">
        <v>0.0055376066985017925</v>
      </c>
      <c r="Q47" s="101">
        <v>0.002189220982769702</v>
      </c>
      <c r="R47" s="101">
        <v>0.0003511006738923603</v>
      </c>
      <c r="S47" s="101">
        <v>0.00023596175299659197</v>
      </c>
      <c r="T47" s="101">
        <v>8.147215087331259E-05</v>
      </c>
      <c r="U47" s="101">
        <v>4.787653608869858E-05</v>
      </c>
      <c r="V47" s="101">
        <v>1.3036532028511367E-05</v>
      </c>
      <c r="W47" s="101">
        <v>1.4711375561892358E-05</v>
      </c>
      <c r="X47" s="101">
        <v>67.5</v>
      </c>
    </row>
    <row r="48" spans="1:24" s="101" customFormat="1" ht="12.75">
      <c r="A48" s="101">
        <v>1744</v>
      </c>
      <c r="B48" s="101">
        <v>78.58000183105469</v>
      </c>
      <c r="C48" s="101">
        <v>84.9800033569336</v>
      </c>
      <c r="D48" s="101">
        <v>9.293880462646484</v>
      </c>
      <c r="E48" s="101">
        <v>10.047510147094727</v>
      </c>
      <c r="F48" s="101">
        <v>7.001474991472284</v>
      </c>
      <c r="G48" s="101" t="s">
        <v>57</v>
      </c>
      <c r="H48" s="101">
        <v>6.816839153100496</v>
      </c>
      <c r="I48" s="101">
        <v>17.896840984155183</v>
      </c>
      <c r="J48" s="101" t="s">
        <v>60</v>
      </c>
      <c r="K48" s="101">
        <v>-0.44690532838992547</v>
      </c>
      <c r="L48" s="101">
        <v>0.0010499848754389925</v>
      </c>
      <c r="M48" s="101">
        <v>0.10571478246481054</v>
      </c>
      <c r="N48" s="101">
        <v>0.00023563344436074559</v>
      </c>
      <c r="O48" s="101">
        <v>-0.01795989729969422</v>
      </c>
      <c r="P48" s="101">
        <v>0.00012022951894336623</v>
      </c>
      <c r="Q48" s="101">
        <v>0.002177920121557453</v>
      </c>
      <c r="R48" s="101">
        <v>1.8941712802541445E-05</v>
      </c>
      <c r="S48" s="101">
        <v>-0.0002359374557108371</v>
      </c>
      <c r="T48" s="101">
        <v>8.567967796610427E-06</v>
      </c>
      <c r="U48" s="101">
        <v>4.709427678044087E-05</v>
      </c>
      <c r="V48" s="101">
        <v>1.4908367557525998E-06</v>
      </c>
      <c r="W48" s="101">
        <v>-1.4694730487824745E-05</v>
      </c>
      <c r="X48" s="101">
        <v>67.5</v>
      </c>
    </row>
    <row r="49" spans="1:24" s="101" customFormat="1" ht="12.75">
      <c r="A49" s="101">
        <v>1735</v>
      </c>
      <c r="B49" s="101">
        <v>95.87999725341797</v>
      </c>
      <c r="C49" s="101">
        <v>91.87999725341797</v>
      </c>
      <c r="D49" s="101">
        <v>9.109630584716797</v>
      </c>
      <c r="E49" s="101">
        <v>9.60853099822998</v>
      </c>
      <c r="F49" s="101">
        <v>9.21843535948644</v>
      </c>
      <c r="G49" s="101" t="s">
        <v>58</v>
      </c>
      <c r="H49" s="101">
        <v>-4.322163737473971</v>
      </c>
      <c r="I49" s="101">
        <v>24.057833515943997</v>
      </c>
      <c r="J49" s="101" t="s">
        <v>61</v>
      </c>
      <c r="K49" s="101">
        <v>-0.028658181477435943</v>
      </c>
      <c r="L49" s="101">
        <v>0.19303250570784797</v>
      </c>
      <c r="M49" s="101">
        <v>-0.007986898820361982</v>
      </c>
      <c r="N49" s="101">
        <v>0.02280723776828117</v>
      </c>
      <c r="O49" s="101">
        <v>-0.0009572378911408948</v>
      </c>
      <c r="P49" s="101">
        <v>0.00553630136553878</v>
      </c>
      <c r="Q49" s="101">
        <v>-0.0002221541255847106</v>
      </c>
      <c r="R49" s="101">
        <v>0.0003505893534090497</v>
      </c>
      <c r="S49" s="101">
        <v>3.3861290467823207E-06</v>
      </c>
      <c r="T49" s="101">
        <v>8.102037580609002E-05</v>
      </c>
      <c r="U49" s="101">
        <v>-8.619269248589775E-06</v>
      </c>
      <c r="V49" s="101">
        <v>1.2951006644199507E-05</v>
      </c>
      <c r="W49" s="101">
        <v>6.996190486526305E-07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1415</v>
      </c>
      <c r="B56" s="101">
        <v>93.64</v>
      </c>
      <c r="C56" s="101">
        <v>98.54</v>
      </c>
      <c r="D56" s="101">
        <v>9.674263832860209</v>
      </c>
      <c r="E56" s="101">
        <v>10.184962166669873</v>
      </c>
      <c r="F56" s="101">
        <v>11.016225123498563</v>
      </c>
      <c r="G56" s="101" t="s">
        <v>59</v>
      </c>
      <c r="H56" s="101">
        <v>0.9291126807258081</v>
      </c>
      <c r="I56" s="101">
        <v>27.06911268072581</v>
      </c>
      <c r="J56" s="101" t="s">
        <v>73</v>
      </c>
      <c r="K56" s="101">
        <v>0.1770108812307868</v>
      </c>
      <c r="M56" s="101" t="s">
        <v>68</v>
      </c>
      <c r="N56" s="101">
        <v>0.10222064700125985</v>
      </c>
      <c r="X56" s="101">
        <v>67.5</v>
      </c>
    </row>
    <row r="57" spans="1:24" s="101" customFormat="1" ht="12.75" hidden="1">
      <c r="A57" s="101">
        <v>1735</v>
      </c>
      <c r="B57" s="101">
        <v>93.5999984741211</v>
      </c>
      <c r="C57" s="101">
        <v>89.80000305175781</v>
      </c>
      <c r="D57" s="101">
        <v>9.541963577270508</v>
      </c>
      <c r="E57" s="101">
        <v>10.123231887817383</v>
      </c>
      <c r="F57" s="101">
        <v>11.840660331171058</v>
      </c>
      <c r="G57" s="101" t="s">
        <v>56</v>
      </c>
      <c r="H57" s="101">
        <v>3.3982739549289676</v>
      </c>
      <c r="I57" s="101">
        <v>29.49827242905006</v>
      </c>
      <c r="J57" s="101" t="s">
        <v>62</v>
      </c>
      <c r="K57" s="101">
        <v>0.3793032018619438</v>
      </c>
      <c r="L57" s="101">
        <v>0.15694737349614712</v>
      </c>
      <c r="M57" s="101">
        <v>0.0897950545737721</v>
      </c>
      <c r="N57" s="101">
        <v>0.013728540619609186</v>
      </c>
      <c r="O57" s="101">
        <v>0.015233507804106107</v>
      </c>
      <c r="P57" s="101">
        <v>0.004502283603027156</v>
      </c>
      <c r="Q57" s="101">
        <v>0.0018542976208146095</v>
      </c>
      <c r="R57" s="101">
        <v>0.0002113222337833683</v>
      </c>
      <c r="S57" s="101">
        <v>0.00019985858344795704</v>
      </c>
      <c r="T57" s="101">
        <v>6.623964670799479E-05</v>
      </c>
      <c r="U57" s="101">
        <v>4.055873176284455E-05</v>
      </c>
      <c r="V57" s="101">
        <v>7.838085492260273E-06</v>
      </c>
      <c r="W57" s="101">
        <v>1.2460774404683792E-05</v>
      </c>
      <c r="X57" s="101">
        <v>67.5</v>
      </c>
    </row>
    <row r="58" spans="1:24" s="101" customFormat="1" ht="12.75" hidden="1">
      <c r="A58" s="101">
        <v>1744</v>
      </c>
      <c r="B58" s="101">
        <v>80.87999725341797</v>
      </c>
      <c r="C58" s="101">
        <v>91.68000030517578</v>
      </c>
      <c r="D58" s="101">
        <v>9.696881294250488</v>
      </c>
      <c r="E58" s="101">
        <v>10.062512397766113</v>
      </c>
      <c r="F58" s="101">
        <v>7.436425904850291</v>
      </c>
      <c r="G58" s="101" t="s">
        <v>57</v>
      </c>
      <c r="H58" s="101">
        <v>4.840412517563053</v>
      </c>
      <c r="I58" s="101">
        <v>18.220409770981025</v>
      </c>
      <c r="J58" s="101" t="s">
        <v>60</v>
      </c>
      <c r="K58" s="101">
        <v>-0.15179030758891462</v>
      </c>
      <c r="L58" s="101">
        <v>0.0008541814270031718</v>
      </c>
      <c r="M58" s="101">
        <v>0.034996748190119435</v>
      </c>
      <c r="N58" s="101">
        <v>-0.00014202942025525305</v>
      </c>
      <c r="O58" s="101">
        <v>-0.0062464175745504365</v>
      </c>
      <c r="P58" s="101">
        <v>9.775281381436496E-05</v>
      </c>
      <c r="Q58" s="101">
        <v>0.0006776216839389448</v>
      </c>
      <c r="R58" s="101">
        <v>-1.1414389052956156E-05</v>
      </c>
      <c r="S58" s="101">
        <v>-9.40663753947643E-05</v>
      </c>
      <c r="T58" s="101">
        <v>6.961151442947934E-06</v>
      </c>
      <c r="U58" s="101">
        <v>1.1774783004424895E-05</v>
      </c>
      <c r="V58" s="101">
        <v>-9.021644181223816E-07</v>
      </c>
      <c r="W58" s="101">
        <v>-6.2259398556038695E-06</v>
      </c>
      <c r="X58" s="101">
        <v>67.5</v>
      </c>
    </row>
    <row r="59" spans="1:24" s="101" customFormat="1" ht="12.75" hidden="1">
      <c r="A59" s="101">
        <v>1848</v>
      </c>
      <c r="B59" s="101">
        <v>104.27999877929688</v>
      </c>
      <c r="C59" s="101">
        <v>93.77999877929688</v>
      </c>
      <c r="D59" s="101">
        <v>9.650349617004395</v>
      </c>
      <c r="E59" s="101">
        <v>10.330024719238281</v>
      </c>
      <c r="F59" s="101">
        <v>12.630016355104345</v>
      </c>
      <c r="G59" s="101" t="s">
        <v>58</v>
      </c>
      <c r="H59" s="101">
        <v>-5.6546409148537435</v>
      </c>
      <c r="I59" s="101">
        <v>31.12535786444313</v>
      </c>
      <c r="J59" s="101" t="s">
        <v>61</v>
      </c>
      <c r="K59" s="101">
        <v>-0.3476069928306753</v>
      </c>
      <c r="L59" s="101">
        <v>0.15694504905038856</v>
      </c>
      <c r="M59" s="101">
        <v>-0.08269449462947386</v>
      </c>
      <c r="N59" s="101">
        <v>-0.013727805913110853</v>
      </c>
      <c r="O59" s="101">
        <v>-0.013893956510012155</v>
      </c>
      <c r="P59" s="101">
        <v>0.004501222281722884</v>
      </c>
      <c r="Q59" s="101">
        <v>-0.0017260499761056949</v>
      </c>
      <c r="R59" s="101">
        <v>-0.0002110137393956619</v>
      </c>
      <c r="S59" s="101">
        <v>-0.00017633766018044838</v>
      </c>
      <c r="T59" s="101">
        <v>6.587285606824945E-05</v>
      </c>
      <c r="U59" s="101">
        <v>-3.881192094458971E-05</v>
      </c>
      <c r="V59" s="101">
        <v>-7.785992778487202E-06</v>
      </c>
      <c r="W59" s="101">
        <v>-1.0793913640511767E-05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1415</v>
      </c>
      <c r="B61" s="101">
        <v>86.84</v>
      </c>
      <c r="C61" s="101">
        <v>100.14</v>
      </c>
      <c r="D61" s="101">
        <v>9.582591316936195</v>
      </c>
      <c r="E61" s="101">
        <v>9.85305949634417</v>
      </c>
      <c r="F61" s="101">
        <v>8.763479248698737</v>
      </c>
      <c r="G61" s="101" t="s">
        <v>59</v>
      </c>
      <c r="H61" s="101">
        <v>2.3934409138960007</v>
      </c>
      <c r="I61" s="101">
        <v>21.733440913896004</v>
      </c>
      <c r="J61" s="101" t="s">
        <v>73</v>
      </c>
      <c r="K61" s="101">
        <v>0.43982375604773394</v>
      </c>
      <c r="M61" s="101" t="s">
        <v>68</v>
      </c>
      <c r="N61" s="101">
        <v>0.23418276572509503</v>
      </c>
      <c r="X61" s="101">
        <v>67.5</v>
      </c>
    </row>
    <row r="62" spans="1:24" s="101" customFormat="1" ht="12.75" hidden="1">
      <c r="A62" s="101">
        <v>1735</v>
      </c>
      <c r="B62" s="101">
        <v>78.4800033569336</v>
      </c>
      <c r="C62" s="101">
        <v>91.27999877929688</v>
      </c>
      <c r="D62" s="101">
        <v>9.254450798034668</v>
      </c>
      <c r="E62" s="101">
        <v>9.612397193908691</v>
      </c>
      <c r="F62" s="101">
        <v>8.758495625934449</v>
      </c>
      <c r="G62" s="101" t="s">
        <v>56</v>
      </c>
      <c r="H62" s="101">
        <v>11.503343384851256</v>
      </c>
      <c r="I62" s="101">
        <v>22.48334674178485</v>
      </c>
      <c r="J62" s="101" t="s">
        <v>62</v>
      </c>
      <c r="K62" s="101">
        <v>0.6394408990948635</v>
      </c>
      <c r="L62" s="101">
        <v>0.05353738413813237</v>
      </c>
      <c r="M62" s="101">
        <v>0.15137921666907486</v>
      </c>
      <c r="N62" s="101">
        <v>0.06696522364884126</v>
      </c>
      <c r="O62" s="101">
        <v>0.025681099268112136</v>
      </c>
      <c r="P62" s="101">
        <v>0.001535710348461831</v>
      </c>
      <c r="Q62" s="101">
        <v>0.0031260650985809966</v>
      </c>
      <c r="R62" s="101">
        <v>0.001030790585447003</v>
      </c>
      <c r="S62" s="101">
        <v>0.00033693712986283933</v>
      </c>
      <c r="T62" s="101">
        <v>2.2578777866657425E-05</v>
      </c>
      <c r="U62" s="101">
        <v>6.837860204632003E-05</v>
      </c>
      <c r="V62" s="101">
        <v>3.824888820175441E-05</v>
      </c>
      <c r="W62" s="101">
        <v>2.1006774651691834E-05</v>
      </c>
      <c r="X62" s="101">
        <v>67.5</v>
      </c>
    </row>
    <row r="63" spans="1:24" s="101" customFormat="1" ht="12.75" hidden="1">
      <c r="A63" s="101">
        <v>1744</v>
      </c>
      <c r="B63" s="101">
        <v>75.5999984741211</v>
      </c>
      <c r="C63" s="101">
        <v>88.69999694824219</v>
      </c>
      <c r="D63" s="101">
        <v>9.969963073730469</v>
      </c>
      <c r="E63" s="101">
        <v>10.741692543029785</v>
      </c>
      <c r="F63" s="101">
        <v>6.566033950652961</v>
      </c>
      <c r="G63" s="101" t="s">
        <v>57</v>
      </c>
      <c r="H63" s="101">
        <v>7.543684745846235</v>
      </c>
      <c r="I63" s="101">
        <v>15.643683219967325</v>
      </c>
      <c r="J63" s="101" t="s">
        <v>60</v>
      </c>
      <c r="K63" s="101">
        <v>-0.2004528312586668</v>
      </c>
      <c r="L63" s="101">
        <v>0.0002921774703958198</v>
      </c>
      <c r="M63" s="101">
        <v>0.04581783204380997</v>
      </c>
      <c r="N63" s="101">
        <v>-0.0006925191271644226</v>
      </c>
      <c r="O63" s="101">
        <v>-0.008313109296555871</v>
      </c>
      <c r="P63" s="101">
        <v>3.342129267471309E-05</v>
      </c>
      <c r="Q63" s="101">
        <v>0.0008676331612659784</v>
      </c>
      <c r="R63" s="101">
        <v>-5.56709449288984E-05</v>
      </c>
      <c r="S63" s="101">
        <v>-0.00013032916047944735</v>
      </c>
      <c r="T63" s="101">
        <v>2.37650300591684E-06</v>
      </c>
      <c r="U63" s="101">
        <v>1.3699383344771998E-05</v>
      </c>
      <c r="V63" s="101">
        <v>-4.3950655666183166E-06</v>
      </c>
      <c r="W63" s="101">
        <v>-8.763687552659184E-06</v>
      </c>
      <c r="X63" s="101">
        <v>67.5</v>
      </c>
    </row>
    <row r="64" spans="1:24" s="101" customFormat="1" ht="12.75" hidden="1">
      <c r="A64" s="101">
        <v>1848</v>
      </c>
      <c r="B64" s="101">
        <v>99.08000183105469</v>
      </c>
      <c r="C64" s="101">
        <v>89.4800033569336</v>
      </c>
      <c r="D64" s="101">
        <v>10.048230171203613</v>
      </c>
      <c r="E64" s="101">
        <v>10.63411808013916</v>
      </c>
      <c r="F64" s="101">
        <v>11.526883890623235</v>
      </c>
      <c r="G64" s="101" t="s">
        <v>58</v>
      </c>
      <c r="H64" s="101">
        <v>-4.303990456970439</v>
      </c>
      <c r="I64" s="101">
        <v>27.27601137408425</v>
      </c>
      <c r="J64" s="101" t="s">
        <v>61</v>
      </c>
      <c r="K64" s="101">
        <v>-0.607209457992571</v>
      </c>
      <c r="L64" s="101">
        <v>0.05353658686057358</v>
      </c>
      <c r="M64" s="101">
        <v>-0.14427887408123177</v>
      </c>
      <c r="N64" s="101">
        <v>-0.06696164271878223</v>
      </c>
      <c r="O64" s="101">
        <v>-0.02429837594248114</v>
      </c>
      <c r="P64" s="101">
        <v>0.0015353466356392324</v>
      </c>
      <c r="Q64" s="101">
        <v>-0.003003247525269574</v>
      </c>
      <c r="R64" s="101">
        <v>-0.0010292861492009395</v>
      </c>
      <c r="S64" s="101">
        <v>-0.000310710378663041</v>
      </c>
      <c r="T64" s="101">
        <v>2.245336151703632E-05</v>
      </c>
      <c r="U64" s="101">
        <v>-6.699223920561235E-05</v>
      </c>
      <c r="V64" s="101">
        <v>-3.799553720287994E-05</v>
      </c>
      <c r="W64" s="101">
        <v>-1.909142115575289E-05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1415</v>
      </c>
      <c r="B66" s="101">
        <v>89.04</v>
      </c>
      <c r="C66" s="101">
        <v>96.24</v>
      </c>
      <c r="D66" s="101">
        <v>9.590007962754136</v>
      </c>
      <c r="E66" s="101">
        <v>9.996600174294768</v>
      </c>
      <c r="F66" s="101">
        <v>11.113796234870772</v>
      </c>
      <c r="G66" s="101" t="s">
        <v>59</v>
      </c>
      <c r="H66" s="101">
        <v>6.003464060916642</v>
      </c>
      <c r="I66" s="101">
        <v>27.543464060916648</v>
      </c>
      <c r="J66" s="101" t="s">
        <v>73</v>
      </c>
      <c r="K66" s="101">
        <v>0.8822114421348448</v>
      </c>
      <c r="M66" s="101" t="s">
        <v>68</v>
      </c>
      <c r="N66" s="101">
        <v>0.4698083053335847</v>
      </c>
      <c r="X66" s="101">
        <v>67.5</v>
      </c>
    </row>
    <row r="67" spans="1:24" s="101" customFormat="1" ht="12.75" hidden="1">
      <c r="A67" s="101">
        <v>1735</v>
      </c>
      <c r="B67" s="101">
        <v>84.58000183105469</v>
      </c>
      <c r="C67" s="101">
        <v>81.18000030517578</v>
      </c>
      <c r="D67" s="101">
        <v>9.346700668334961</v>
      </c>
      <c r="E67" s="101">
        <v>9.89749526977539</v>
      </c>
      <c r="F67" s="101">
        <v>9.311906815969953</v>
      </c>
      <c r="G67" s="101" t="s">
        <v>56</v>
      </c>
      <c r="H67" s="101">
        <v>6.594120036753054</v>
      </c>
      <c r="I67" s="101">
        <v>23.674121867807738</v>
      </c>
      <c r="J67" s="101" t="s">
        <v>62</v>
      </c>
      <c r="K67" s="101">
        <v>0.8968704481092548</v>
      </c>
      <c r="L67" s="101">
        <v>0.17558242539905417</v>
      </c>
      <c r="M67" s="101">
        <v>0.21232161086777152</v>
      </c>
      <c r="N67" s="101">
        <v>0.02414062291090119</v>
      </c>
      <c r="O67" s="101">
        <v>0.03602009321532745</v>
      </c>
      <c r="P67" s="101">
        <v>0.005036821974038223</v>
      </c>
      <c r="Q67" s="101">
        <v>0.004384449349530122</v>
      </c>
      <c r="R67" s="101">
        <v>0.00037155244607635596</v>
      </c>
      <c r="S67" s="101">
        <v>0.0004725791387641874</v>
      </c>
      <c r="T67" s="101">
        <v>7.412000170782335E-05</v>
      </c>
      <c r="U67" s="101">
        <v>9.589893147057013E-05</v>
      </c>
      <c r="V67" s="101">
        <v>1.378844508793627E-05</v>
      </c>
      <c r="W67" s="101">
        <v>2.9469001117748145E-05</v>
      </c>
      <c r="X67" s="101">
        <v>67.5</v>
      </c>
    </row>
    <row r="68" spans="1:24" s="101" customFormat="1" ht="12.75" hidden="1">
      <c r="A68" s="101">
        <v>1744</v>
      </c>
      <c r="B68" s="101">
        <v>91.16000366210938</v>
      </c>
      <c r="C68" s="101">
        <v>88.95999908447266</v>
      </c>
      <c r="D68" s="101">
        <v>9.499321937561035</v>
      </c>
      <c r="E68" s="101">
        <v>10.361495018005371</v>
      </c>
      <c r="F68" s="101">
        <v>7.616181295256998</v>
      </c>
      <c r="G68" s="101" t="s">
        <v>57</v>
      </c>
      <c r="H68" s="101">
        <v>-4.602829580235706</v>
      </c>
      <c r="I68" s="101">
        <v>19.057174081873665</v>
      </c>
      <c r="J68" s="101" t="s">
        <v>60</v>
      </c>
      <c r="K68" s="101">
        <v>0.40482980730750256</v>
      </c>
      <c r="L68" s="101">
        <v>0.000955427609116099</v>
      </c>
      <c r="M68" s="101">
        <v>-0.0979851458438315</v>
      </c>
      <c r="N68" s="101">
        <v>0.0002498950155716523</v>
      </c>
      <c r="O68" s="101">
        <v>0.01591100680030657</v>
      </c>
      <c r="P68" s="101">
        <v>0.00010928070996473919</v>
      </c>
      <c r="Q68" s="101">
        <v>-0.00212476523047343</v>
      </c>
      <c r="R68" s="101">
        <v>2.0101729022588296E-05</v>
      </c>
      <c r="S68" s="101">
        <v>0.00017964180712768296</v>
      </c>
      <c r="T68" s="101">
        <v>7.77723464769583E-06</v>
      </c>
      <c r="U68" s="101">
        <v>-5.297555977346636E-05</v>
      </c>
      <c r="V68" s="101">
        <v>1.5889981741481604E-06</v>
      </c>
      <c r="W68" s="101">
        <v>1.0288620651772442E-05</v>
      </c>
      <c r="X68" s="101">
        <v>67.5</v>
      </c>
    </row>
    <row r="69" spans="1:24" s="101" customFormat="1" ht="12.75" hidden="1">
      <c r="A69" s="101">
        <v>1848</v>
      </c>
      <c r="B69" s="101">
        <v>120.0199966430664</v>
      </c>
      <c r="C69" s="101">
        <v>98.81999969482422</v>
      </c>
      <c r="D69" s="101">
        <v>9.640408515930176</v>
      </c>
      <c r="E69" s="101">
        <v>10.437870979309082</v>
      </c>
      <c r="F69" s="101">
        <v>15.534357200188072</v>
      </c>
      <c r="G69" s="101" t="s">
        <v>58</v>
      </c>
      <c r="H69" s="101">
        <v>-14.172353732064522</v>
      </c>
      <c r="I69" s="101">
        <v>38.34764291100188</v>
      </c>
      <c r="J69" s="101" t="s">
        <v>61</v>
      </c>
      <c r="K69" s="101">
        <v>-0.8003058339204243</v>
      </c>
      <c r="L69" s="101">
        <v>0.17557982591145874</v>
      </c>
      <c r="M69" s="101">
        <v>-0.18835970279082642</v>
      </c>
      <c r="N69" s="101">
        <v>0.02413932946474528</v>
      </c>
      <c r="O69" s="101">
        <v>-0.03231542940827921</v>
      </c>
      <c r="P69" s="101">
        <v>0.005035636337602617</v>
      </c>
      <c r="Q69" s="101">
        <v>-0.0038352012742444565</v>
      </c>
      <c r="R69" s="101">
        <v>0.0003710082757508595</v>
      </c>
      <c r="S69" s="101">
        <v>-0.0004371039504820352</v>
      </c>
      <c r="T69" s="101">
        <v>7.371084909565495E-05</v>
      </c>
      <c r="U69" s="101">
        <v>-7.993869603568097E-05</v>
      </c>
      <c r="V69" s="101">
        <v>1.3696579965290156E-05</v>
      </c>
      <c r="W69" s="101">
        <v>-2.761460323744962E-05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1415</v>
      </c>
      <c r="B71" s="101">
        <v>90.68</v>
      </c>
      <c r="C71" s="101">
        <v>91.68</v>
      </c>
      <c r="D71" s="101">
        <v>9.471464042247124</v>
      </c>
      <c r="E71" s="101">
        <v>9.9341085926488</v>
      </c>
      <c r="F71" s="101">
        <v>11.958072463931169</v>
      </c>
      <c r="G71" s="101" t="s">
        <v>59</v>
      </c>
      <c r="H71" s="101">
        <v>6.828834594546777</v>
      </c>
      <c r="I71" s="101">
        <v>30.008834594546787</v>
      </c>
      <c r="J71" s="101" t="s">
        <v>73</v>
      </c>
      <c r="K71" s="101">
        <v>0.6869993624463194</v>
      </c>
      <c r="M71" s="101" t="s">
        <v>68</v>
      </c>
      <c r="N71" s="101">
        <v>0.3767269974223771</v>
      </c>
      <c r="X71" s="101">
        <v>67.5</v>
      </c>
    </row>
    <row r="72" spans="1:24" s="101" customFormat="1" ht="12.75" hidden="1">
      <c r="A72" s="101">
        <v>1735</v>
      </c>
      <c r="B72" s="101">
        <v>84.86000061035156</v>
      </c>
      <c r="C72" s="101">
        <v>77.86000061035156</v>
      </c>
      <c r="D72" s="101">
        <v>9.367850303649902</v>
      </c>
      <c r="E72" s="101">
        <v>9.985779762268066</v>
      </c>
      <c r="F72" s="101">
        <v>8.427034245111493</v>
      </c>
      <c r="G72" s="101" t="s">
        <v>56</v>
      </c>
      <c r="H72" s="101">
        <v>4.016348124524356</v>
      </c>
      <c r="I72" s="101">
        <v>21.376348734875915</v>
      </c>
      <c r="J72" s="101" t="s">
        <v>62</v>
      </c>
      <c r="K72" s="101">
        <v>0.7762256486178617</v>
      </c>
      <c r="L72" s="101">
        <v>0.221533080503132</v>
      </c>
      <c r="M72" s="101">
        <v>0.18376058235700318</v>
      </c>
      <c r="N72" s="101">
        <v>0.024520854541784837</v>
      </c>
      <c r="O72" s="101">
        <v>0.031174722062399657</v>
      </c>
      <c r="P72" s="101">
        <v>0.006355018362660179</v>
      </c>
      <c r="Q72" s="101">
        <v>0.0037946567340446766</v>
      </c>
      <c r="R72" s="101">
        <v>0.0003774138607440979</v>
      </c>
      <c r="S72" s="101">
        <v>0.00040900483122445583</v>
      </c>
      <c r="T72" s="101">
        <v>9.351890288075963E-05</v>
      </c>
      <c r="U72" s="101">
        <v>8.299919412673519E-05</v>
      </c>
      <c r="V72" s="101">
        <v>1.4005649185205547E-05</v>
      </c>
      <c r="W72" s="101">
        <v>2.5504452657538204E-05</v>
      </c>
      <c r="X72" s="101">
        <v>67.5</v>
      </c>
    </row>
    <row r="73" spans="1:24" s="101" customFormat="1" ht="12.75" hidden="1">
      <c r="A73" s="101">
        <v>1744</v>
      </c>
      <c r="B73" s="101">
        <v>87.4800033569336</v>
      </c>
      <c r="C73" s="101">
        <v>91.18000030517578</v>
      </c>
      <c r="D73" s="101">
        <v>9.342369079589844</v>
      </c>
      <c r="E73" s="101">
        <v>10.133443832397461</v>
      </c>
      <c r="F73" s="101">
        <v>6.163150406998307</v>
      </c>
      <c r="G73" s="101" t="s">
        <v>57</v>
      </c>
      <c r="H73" s="101">
        <v>-4.301942844938722</v>
      </c>
      <c r="I73" s="101">
        <v>15.678060511994872</v>
      </c>
      <c r="J73" s="101" t="s">
        <v>60</v>
      </c>
      <c r="K73" s="101">
        <v>0.42559072865754133</v>
      </c>
      <c r="L73" s="101">
        <v>0.0012053905478836744</v>
      </c>
      <c r="M73" s="101">
        <v>-0.1024929849964804</v>
      </c>
      <c r="N73" s="101">
        <v>0.00025379311793773124</v>
      </c>
      <c r="O73" s="101">
        <v>0.01681021608748925</v>
      </c>
      <c r="P73" s="101">
        <v>0.0001378742900125426</v>
      </c>
      <c r="Q73" s="101">
        <v>-0.0021983986260881356</v>
      </c>
      <c r="R73" s="101">
        <v>2.0416371195295532E-05</v>
      </c>
      <c r="S73" s="101">
        <v>0.00019678310374560847</v>
      </c>
      <c r="T73" s="101">
        <v>9.813701663366794E-06</v>
      </c>
      <c r="U73" s="101">
        <v>-5.3294656347930346E-05</v>
      </c>
      <c r="V73" s="101">
        <v>1.6142739030329255E-06</v>
      </c>
      <c r="W73" s="101">
        <v>1.152005820279935E-05</v>
      </c>
      <c r="X73" s="101">
        <v>67.5</v>
      </c>
    </row>
    <row r="74" spans="1:24" s="101" customFormat="1" ht="12.75" hidden="1">
      <c r="A74" s="101">
        <v>1848</v>
      </c>
      <c r="B74" s="101">
        <v>118.27999877929688</v>
      </c>
      <c r="C74" s="101">
        <v>101.18000030517578</v>
      </c>
      <c r="D74" s="101">
        <v>9.753825187683105</v>
      </c>
      <c r="E74" s="101">
        <v>10.589974403381348</v>
      </c>
      <c r="F74" s="101">
        <v>15.56013933840161</v>
      </c>
      <c r="G74" s="101" t="s">
        <v>58</v>
      </c>
      <c r="H74" s="101">
        <v>-12.818129933810752</v>
      </c>
      <c r="I74" s="101">
        <v>37.96186884548612</v>
      </c>
      <c r="J74" s="101" t="s">
        <v>61</v>
      </c>
      <c r="K74" s="101">
        <v>-0.6491523621253821</v>
      </c>
      <c r="L74" s="101">
        <v>0.22152980113482304</v>
      </c>
      <c r="M74" s="101">
        <v>-0.1525225873590407</v>
      </c>
      <c r="N74" s="101">
        <v>0.02451954111545845</v>
      </c>
      <c r="O74" s="101">
        <v>-0.026254141211621937</v>
      </c>
      <c r="P74" s="101">
        <v>0.006353522571762975</v>
      </c>
      <c r="Q74" s="101">
        <v>-0.003092969965913735</v>
      </c>
      <c r="R74" s="101">
        <v>0.00037686123980714873</v>
      </c>
      <c r="S74" s="101">
        <v>-0.00035855454542536576</v>
      </c>
      <c r="T74" s="101">
        <v>9.300256155441839E-05</v>
      </c>
      <c r="U74" s="101">
        <v>-6.362818424600438E-05</v>
      </c>
      <c r="V74" s="101">
        <v>1.391230853830649E-05</v>
      </c>
      <c r="W74" s="101">
        <v>-2.2754458120656773E-05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1415</v>
      </c>
      <c r="B76" s="101">
        <v>105.28</v>
      </c>
      <c r="C76" s="101">
        <v>101.48</v>
      </c>
      <c r="D76" s="101">
        <v>9.419351519707082</v>
      </c>
      <c r="E76" s="101">
        <v>9.815966879974772</v>
      </c>
      <c r="F76" s="101">
        <v>12.574425314074446</v>
      </c>
      <c r="G76" s="101" t="s">
        <v>59</v>
      </c>
      <c r="H76" s="101">
        <v>-6.030353810660159</v>
      </c>
      <c r="I76" s="101">
        <v>31.74964618933985</v>
      </c>
      <c r="J76" s="101" t="s">
        <v>73</v>
      </c>
      <c r="K76" s="101">
        <v>0.7064217755696568</v>
      </c>
      <c r="M76" s="101" t="s">
        <v>68</v>
      </c>
      <c r="N76" s="101">
        <v>0.36748683156916967</v>
      </c>
      <c r="X76" s="101">
        <v>67.5</v>
      </c>
    </row>
    <row r="77" spans="1:24" s="101" customFormat="1" ht="12.75" hidden="1">
      <c r="A77" s="101">
        <v>1735</v>
      </c>
      <c r="B77" s="101">
        <v>89.08000183105469</v>
      </c>
      <c r="C77" s="101">
        <v>91.77999877929688</v>
      </c>
      <c r="D77" s="101">
        <v>9.13845443725586</v>
      </c>
      <c r="E77" s="101">
        <v>9.62790584564209</v>
      </c>
      <c r="F77" s="101">
        <v>11.060442434843171</v>
      </c>
      <c r="G77" s="101" t="s">
        <v>56</v>
      </c>
      <c r="H77" s="101">
        <v>7.185739904535993</v>
      </c>
      <c r="I77" s="101">
        <v>28.76574173559068</v>
      </c>
      <c r="J77" s="101" t="s">
        <v>62</v>
      </c>
      <c r="K77" s="101">
        <v>0.8144988491710106</v>
      </c>
      <c r="L77" s="101">
        <v>0.06543791983311893</v>
      </c>
      <c r="M77" s="101">
        <v>0.192821999659091</v>
      </c>
      <c r="N77" s="101">
        <v>0.02147601574665644</v>
      </c>
      <c r="O77" s="101">
        <v>0.0327116945440348</v>
      </c>
      <c r="P77" s="101">
        <v>0.0018771580385442104</v>
      </c>
      <c r="Q77" s="101">
        <v>0.003981802303385175</v>
      </c>
      <c r="R77" s="101">
        <v>0.0003305775788482225</v>
      </c>
      <c r="S77" s="101">
        <v>0.0004291699569457167</v>
      </c>
      <c r="T77" s="101">
        <v>2.7595628384513067E-05</v>
      </c>
      <c r="U77" s="101">
        <v>8.708474442971702E-05</v>
      </c>
      <c r="V77" s="101">
        <v>1.2258666246085728E-05</v>
      </c>
      <c r="W77" s="101">
        <v>2.6758702509755904E-05</v>
      </c>
      <c r="X77" s="101">
        <v>67.5</v>
      </c>
    </row>
    <row r="78" spans="1:24" s="101" customFormat="1" ht="12.75" hidden="1">
      <c r="A78" s="101">
        <v>1744</v>
      </c>
      <c r="B78" s="101">
        <v>70.9800033569336</v>
      </c>
      <c r="C78" s="101">
        <v>91.37999725341797</v>
      </c>
      <c r="D78" s="101">
        <v>9.548558235168457</v>
      </c>
      <c r="E78" s="101">
        <v>10.068942070007324</v>
      </c>
      <c r="F78" s="101">
        <v>5.601267097171996</v>
      </c>
      <c r="G78" s="101" t="s">
        <v>57</v>
      </c>
      <c r="H78" s="101">
        <v>10.451354342101482</v>
      </c>
      <c r="I78" s="101">
        <v>13.931357699035077</v>
      </c>
      <c r="J78" s="101" t="s">
        <v>60</v>
      </c>
      <c r="K78" s="101">
        <v>-0.6359059140148462</v>
      </c>
      <c r="L78" s="101">
        <v>0.0003563343079484311</v>
      </c>
      <c r="M78" s="101">
        <v>0.14916301273914523</v>
      </c>
      <c r="N78" s="101">
        <v>-0.00022228567712609087</v>
      </c>
      <c r="O78" s="101">
        <v>-0.025758067171924793</v>
      </c>
      <c r="P78" s="101">
        <v>4.087080209015758E-05</v>
      </c>
      <c r="Q78" s="101">
        <v>0.0030129302876334887</v>
      </c>
      <c r="R78" s="101">
        <v>-1.7875346860766164E-05</v>
      </c>
      <c r="S78" s="101">
        <v>-0.0003550238939278732</v>
      </c>
      <c r="T78" s="101">
        <v>2.9145912159796635E-06</v>
      </c>
      <c r="U78" s="101">
        <v>6.116770370484353E-05</v>
      </c>
      <c r="V78" s="101">
        <v>-1.4166372224210137E-06</v>
      </c>
      <c r="W78" s="101">
        <v>-2.2622587046326E-05</v>
      </c>
      <c r="X78" s="101">
        <v>67.5</v>
      </c>
    </row>
    <row r="79" spans="1:24" s="101" customFormat="1" ht="12.75" hidden="1">
      <c r="A79" s="101">
        <v>1848</v>
      </c>
      <c r="B79" s="101">
        <v>105.05999755859375</v>
      </c>
      <c r="C79" s="101">
        <v>90.66000366210938</v>
      </c>
      <c r="D79" s="101">
        <v>9.607683181762695</v>
      </c>
      <c r="E79" s="101">
        <v>10.238903045654297</v>
      </c>
      <c r="F79" s="101">
        <v>12.704492826698509</v>
      </c>
      <c r="G79" s="101" t="s">
        <v>58</v>
      </c>
      <c r="H79" s="101">
        <v>-6.111030162430239</v>
      </c>
      <c r="I79" s="101">
        <v>31.448967396163503</v>
      </c>
      <c r="J79" s="101" t="s">
        <v>61</v>
      </c>
      <c r="K79" s="101">
        <v>-0.50895190717969</v>
      </c>
      <c r="L79" s="101">
        <v>0.06543694963815688</v>
      </c>
      <c r="M79" s="101">
        <v>-0.12219132204502939</v>
      </c>
      <c r="N79" s="101">
        <v>-0.021474865341332874</v>
      </c>
      <c r="O79" s="101">
        <v>-0.020163753011501764</v>
      </c>
      <c r="P79" s="101">
        <v>0.0018767130519095493</v>
      </c>
      <c r="Q79" s="101">
        <v>-0.002603267305734136</v>
      </c>
      <c r="R79" s="101">
        <v>-0.0003300939375568113</v>
      </c>
      <c r="S79" s="101">
        <v>-0.0002411325085613273</v>
      </c>
      <c r="T79" s="101">
        <v>2.7441280290465266E-05</v>
      </c>
      <c r="U79" s="101">
        <v>-6.198600435473802E-05</v>
      </c>
      <c r="V79" s="101">
        <v>-1.2176536334811014E-05</v>
      </c>
      <c r="W79" s="101">
        <v>-1.4291491011683138E-05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1415</v>
      </c>
      <c r="B81" s="101">
        <v>101.58</v>
      </c>
      <c r="C81" s="101">
        <v>100.98</v>
      </c>
      <c r="D81" s="101">
        <v>9.579319543254943</v>
      </c>
      <c r="E81" s="101">
        <v>9.91097905912798</v>
      </c>
      <c r="F81" s="101">
        <v>11.912949119407859</v>
      </c>
      <c r="G81" s="101" t="s">
        <v>59</v>
      </c>
      <c r="H81" s="101">
        <v>-4.507447863939632</v>
      </c>
      <c r="I81" s="101">
        <v>29.572552136060363</v>
      </c>
      <c r="J81" s="101" t="s">
        <v>73</v>
      </c>
      <c r="K81" s="101">
        <v>0.6140834948361973</v>
      </c>
      <c r="M81" s="101" t="s">
        <v>68</v>
      </c>
      <c r="N81" s="101">
        <v>0.33452649003354806</v>
      </c>
      <c r="X81" s="101">
        <v>67.5</v>
      </c>
    </row>
    <row r="82" spans="1:24" s="101" customFormat="1" ht="12.75" hidden="1">
      <c r="A82" s="101">
        <v>1735</v>
      </c>
      <c r="B82" s="101">
        <v>95.87999725341797</v>
      </c>
      <c r="C82" s="101">
        <v>91.87999725341797</v>
      </c>
      <c r="D82" s="101">
        <v>9.109630584716797</v>
      </c>
      <c r="E82" s="101">
        <v>9.60853099822998</v>
      </c>
      <c r="F82" s="101">
        <v>12.349748229922083</v>
      </c>
      <c r="G82" s="101" t="s">
        <v>56</v>
      </c>
      <c r="H82" s="101">
        <v>3.849787443563571</v>
      </c>
      <c r="I82" s="101">
        <v>32.22978469698154</v>
      </c>
      <c r="J82" s="101" t="s">
        <v>62</v>
      </c>
      <c r="K82" s="101">
        <v>0.7370706835039811</v>
      </c>
      <c r="L82" s="101">
        <v>0.19754128724091613</v>
      </c>
      <c r="M82" s="101">
        <v>0.17449183366987417</v>
      </c>
      <c r="N82" s="101">
        <v>0.02046207422655011</v>
      </c>
      <c r="O82" s="101">
        <v>0.02960212116509849</v>
      </c>
      <c r="P82" s="101">
        <v>0.00566680302266464</v>
      </c>
      <c r="Q82" s="101">
        <v>0.003603267802083236</v>
      </c>
      <c r="R82" s="101">
        <v>0.000314958969387502</v>
      </c>
      <c r="S82" s="101">
        <v>0.00038837507260282885</v>
      </c>
      <c r="T82" s="101">
        <v>8.336715377415333E-05</v>
      </c>
      <c r="U82" s="101">
        <v>7.880806262553068E-05</v>
      </c>
      <c r="V82" s="101">
        <v>1.1697150448210578E-05</v>
      </c>
      <c r="W82" s="101">
        <v>2.4216837406109916E-05</v>
      </c>
      <c r="X82" s="101">
        <v>67.5</v>
      </c>
    </row>
    <row r="83" spans="1:24" s="101" customFormat="1" ht="12.75" hidden="1">
      <c r="A83" s="101">
        <v>1744</v>
      </c>
      <c r="B83" s="101">
        <v>78.58000183105469</v>
      </c>
      <c r="C83" s="101">
        <v>84.9800033569336</v>
      </c>
      <c r="D83" s="101">
        <v>9.293880462646484</v>
      </c>
      <c r="E83" s="101">
        <v>10.047510147094727</v>
      </c>
      <c r="F83" s="101">
        <v>7.04972436576209</v>
      </c>
      <c r="G83" s="101" t="s">
        <v>57</v>
      </c>
      <c r="H83" s="101">
        <v>6.9401719337362024</v>
      </c>
      <c r="I83" s="101">
        <v>18.02017376479089</v>
      </c>
      <c r="J83" s="101" t="s">
        <v>60</v>
      </c>
      <c r="K83" s="101">
        <v>-0.44259593187377994</v>
      </c>
      <c r="L83" s="101">
        <v>0.0010747201925897431</v>
      </c>
      <c r="M83" s="101">
        <v>0.10318592588904366</v>
      </c>
      <c r="N83" s="101">
        <v>0.00021146675292362373</v>
      </c>
      <c r="O83" s="101">
        <v>-0.018029727853339964</v>
      </c>
      <c r="P83" s="101">
        <v>0.00012306736018448695</v>
      </c>
      <c r="Q83" s="101">
        <v>0.0020537918770671985</v>
      </c>
      <c r="R83" s="101">
        <v>1.7000513034160774E-05</v>
      </c>
      <c r="S83" s="101">
        <v>-0.00025680252463604694</v>
      </c>
      <c r="T83" s="101">
        <v>8.76833764719288E-06</v>
      </c>
      <c r="U83" s="101">
        <v>3.963853978440863E-05</v>
      </c>
      <c r="V83" s="101">
        <v>1.3370168963530094E-06</v>
      </c>
      <c r="W83" s="101">
        <v>-1.6606164197551955E-05</v>
      </c>
      <c r="X83" s="101">
        <v>67.5</v>
      </c>
    </row>
    <row r="84" spans="1:24" s="101" customFormat="1" ht="12.75" hidden="1">
      <c r="A84" s="101">
        <v>1848</v>
      </c>
      <c r="B84" s="101">
        <v>109.95999908447266</v>
      </c>
      <c r="C84" s="101">
        <v>90.45999908447266</v>
      </c>
      <c r="D84" s="101">
        <v>9.426652908325195</v>
      </c>
      <c r="E84" s="101">
        <v>10.308655738830566</v>
      </c>
      <c r="F84" s="101">
        <v>12.261328832532005</v>
      </c>
      <c r="G84" s="101" t="s">
        <v>58</v>
      </c>
      <c r="H84" s="101">
        <v>-11.518794115920045</v>
      </c>
      <c r="I84" s="101">
        <v>30.94120496855261</v>
      </c>
      <c r="J84" s="101" t="s">
        <v>61</v>
      </c>
      <c r="K84" s="101">
        <v>-0.5893912398142733</v>
      </c>
      <c r="L84" s="101">
        <v>0.19753836372033096</v>
      </c>
      <c r="M84" s="101">
        <v>-0.14071270275243747</v>
      </c>
      <c r="N84" s="101">
        <v>0.020460981488317077</v>
      </c>
      <c r="O84" s="101">
        <v>-0.023477957556134844</v>
      </c>
      <c r="P84" s="101">
        <v>0.005665466522938629</v>
      </c>
      <c r="Q84" s="101">
        <v>-0.002960654957812975</v>
      </c>
      <c r="R84" s="101">
        <v>0.0003144998170972644</v>
      </c>
      <c r="S84" s="101">
        <v>-0.00029135487014945376</v>
      </c>
      <c r="T84" s="101">
        <v>8.290475609582449E-05</v>
      </c>
      <c r="U84" s="101">
        <v>-6.811385247179475E-05</v>
      </c>
      <c r="V84" s="101">
        <v>1.1620486841218808E-05</v>
      </c>
      <c r="W84" s="101">
        <v>-1.7626415534586385E-05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5.601267097171996</v>
      </c>
      <c r="G85" s="102"/>
      <c r="H85" s="102"/>
      <c r="I85" s="115"/>
      <c r="J85" s="115" t="s">
        <v>158</v>
      </c>
      <c r="K85" s="102">
        <f>AVERAGE(K83,K78,K73,K68,K63,K58)</f>
        <v>-0.10005407479519396</v>
      </c>
      <c r="L85" s="102">
        <f>AVERAGE(L83,L78,L73,L68,L63,L58)</f>
        <v>0.0007897052591561565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15.56013933840161</v>
      </c>
      <c r="G86" s="102"/>
      <c r="H86" s="102"/>
      <c r="I86" s="115"/>
      <c r="J86" s="115" t="s">
        <v>159</v>
      </c>
      <c r="K86" s="102">
        <f>AVERAGE(K84,K79,K74,K69,K64,K59)</f>
        <v>-0.5837696323105027</v>
      </c>
      <c r="L86" s="102">
        <f>AVERAGE(L84,L79,L74,L69,L64,L59)</f>
        <v>0.1450944293859553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0.06253379674699622</v>
      </c>
      <c r="L87" s="102">
        <f>ABS(L85/$H$33)</f>
        <v>0.002193625719878213</v>
      </c>
      <c r="M87" s="115" t="s">
        <v>111</v>
      </c>
      <c r="N87" s="102">
        <f>K87+L87+L88+K88</f>
        <v>0.4870987319186094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0.3316872910855129</v>
      </c>
      <c r="L88" s="102">
        <f>ABS(L86/$H$34)</f>
        <v>0.09068401836622206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1415</v>
      </c>
      <c r="B91" s="101">
        <v>93.64</v>
      </c>
      <c r="C91" s="101">
        <v>98.54</v>
      </c>
      <c r="D91" s="101">
        <v>9.674263832860209</v>
      </c>
      <c r="E91" s="101">
        <v>10.184962166669873</v>
      </c>
      <c r="F91" s="101">
        <v>10.441122255773395</v>
      </c>
      <c r="G91" s="101" t="s">
        <v>59</v>
      </c>
      <c r="H91" s="101">
        <v>-0.4840323989126034</v>
      </c>
      <c r="I91" s="101">
        <v>25.655967601087397</v>
      </c>
      <c r="J91" s="101" t="s">
        <v>73</v>
      </c>
      <c r="K91" s="101">
        <v>0.195304831080855</v>
      </c>
      <c r="M91" s="101" t="s">
        <v>68</v>
      </c>
      <c r="N91" s="101">
        <v>0.150978697328384</v>
      </c>
      <c r="X91" s="101">
        <v>67.5</v>
      </c>
    </row>
    <row r="92" spans="1:24" s="101" customFormat="1" ht="12.75" hidden="1">
      <c r="A92" s="101">
        <v>1735</v>
      </c>
      <c r="B92" s="101">
        <v>93.5999984741211</v>
      </c>
      <c r="C92" s="101">
        <v>89.80000305175781</v>
      </c>
      <c r="D92" s="101">
        <v>9.541963577270508</v>
      </c>
      <c r="E92" s="101">
        <v>10.123231887817383</v>
      </c>
      <c r="F92" s="101">
        <v>11.840660331171058</v>
      </c>
      <c r="G92" s="101" t="s">
        <v>56</v>
      </c>
      <c r="H92" s="101">
        <v>3.3982739549289676</v>
      </c>
      <c r="I92" s="101">
        <v>29.49827242905006</v>
      </c>
      <c r="J92" s="101" t="s">
        <v>62</v>
      </c>
      <c r="K92" s="101">
        <v>0.27191644806976756</v>
      </c>
      <c r="L92" s="101">
        <v>0.34179268725791884</v>
      </c>
      <c r="M92" s="101">
        <v>0.06437265675032643</v>
      </c>
      <c r="N92" s="101">
        <v>0.01352572667837308</v>
      </c>
      <c r="O92" s="101">
        <v>0.010920673808582514</v>
      </c>
      <c r="P92" s="101">
        <v>0.009804960466288622</v>
      </c>
      <c r="Q92" s="101">
        <v>0.001329295178602833</v>
      </c>
      <c r="R92" s="101">
        <v>0.00020821320646624978</v>
      </c>
      <c r="S92" s="101">
        <v>0.00014326602767273064</v>
      </c>
      <c r="T92" s="101">
        <v>0.0001442684696515818</v>
      </c>
      <c r="U92" s="101">
        <v>2.906921371173182E-05</v>
      </c>
      <c r="V92" s="101">
        <v>7.733182238992043E-06</v>
      </c>
      <c r="W92" s="101">
        <v>8.930621870236044E-06</v>
      </c>
      <c r="X92" s="101">
        <v>67.5</v>
      </c>
    </row>
    <row r="93" spans="1:24" s="101" customFormat="1" ht="12.75" hidden="1">
      <c r="A93" s="101">
        <v>1848</v>
      </c>
      <c r="B93" s="101">
        <v>104.27999877929688</v>
      </c>
      <c r="C93" s="101">
        <v>93.77999877929688</v>
      </c>
      <c r="D93" s="101">
        <v>9.650349617004395</v>
      </c>
      <c r="E93" s="101">
        <v>10.330024719238281</v>
      </c>
      <c r="F93" s="101">
        <v>12.277020336596465</v>
      </c>
      <c r="G93" s="101" t="s">
        <v>57</v>
      </c>
      <c r="H93" s="101">
        <v>-6.524562781292261</v>
      </c>
      <c r="I93" s="101">
        <v>30.255435998004614</v>
      </c>
      <c r="J93" s="101" t="s">
        <v>60</v>
      </c>
      <c r="K93" s="101">
        <v>0.2328795586082996</v>
      </c>
      <c r="L93" s="101">
        <v>-0.0018595414011766424</v>
      </c>
      <c r="M93" s="101">
        <v>-0.05474982356271646</v>
      </c>
      <c r="N93" s="101">
        <v>-0.00013968966037779273</v>
      </c>
      <c r="O93" s="101">
        <v>0.009413186867061808</v>
      </c>
      <c r="P93" s="101">
        <v>-0.00021281335038786795</v>
      </c>
      <c r="Q93" s="101">
        <v>-0.0011118439746059456</v>
      </c>
      <c r="R93" s="101">
        <v>-1.1236543555372869E-05</v>
      </c>
      <c r="S93" s="101">
        <v>0.000128114832661571</v>
      </c>
      <c r="T93" s="101">
        <v>-1.5158066966695718E-05</v>
      </c>
      <c r="U93" s="101">
        <v>-2.296980843943448E-05</v>
      </c>
      <c r="V93" s="101">
        <v>-8.848959154448274E-07</v>
      </c>
      <c r="W93" s="101">
        <v>8.114278412617815E-06</v>
      </c>
      <c r="X93" s="101">
        <v>67.5</v>
      </c>
    </row>
    <row r="94" spans="1:24" s="101" customFormat="1" ht="12.75" hidden="1">
      <c r="A94" s="101">
        <v>1744</v>
      </c>
      <c r="B94" s="101">
        <v>80.87999725341797</v>
      </c>
      <c r="C94" s="101">
        <v>91.68000030517578</v>
      </c>
      <c r="D94" s="101">
        <v>9.696881294250488</v>
      </c>
      <c r="E94" s="101">
        <v>10.062512397766113</v>
      </c>
      <c r="F94" s="101">
        <v>8.347032874105944</v>
      </c>
      <c r="G94" s="101" t="s">
        <v>58</v>
      </c>
      <c r="H94" s="101">
        <v>7.0715424087823635</v>
      </c>
      <c r="I94" s="101">
        <v>20.451539662200336</v>
      </c>
      <c r="J94" s="101" t="s">
        <v>61</v>
      </c>
      <c r="K94" s="101">
        <v>0.14037687100545507</v>
      </c>
      <c r="L94" s="101">
        <v>-0.34178762875324614</v>
      </c>
      <c r="M94" s="101">
        <v>0.03385698977975987</v>
      </c>
      <c r="N94" s="101">
        <v>-0.013525005322617687</v>
      </c>
      <c r="O94" s="101">
        <v>0.005536517808084358</v>
      </c>
      <c r="P94" s="101">
        <v>-0.009802650673332162</v>
      </c>
      <c r="Q94" s="101">
        <v>0.0007285798844253052</v>
      </c>
      <c r="R94" s="101">
        <v>-0.000207909786772738</v>
      </c>
      <c r="S94" s="101">
        <v>6.41228846607924E-05</v>
      </c>
      <c r="T94" s="101">
        <v>-0.000143469942292602</v>
      </c>
      <c r="U94" s="101">
        <v>1.781592226279689E-05</v>
      </c>
      <c r="V94" s="101">
        <v>-7.682386787990505E-06</v>
      </c>
      <c r="W94" s="101">
        <v>3.7302135101978893E-06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1415</v>
      </c>
      <c r="B96" s="101">
        <v>86.84</v>
      </c>
      <c r="C96" s="101">
        <v>100.14</v>
      </c>
      <c r="D96" s="101">
        <v>9.582591316936195</v>
      </c>
      <c r="E96" s="101">
        <v>9.85305949634417</v>
      </c>
      <c r="F96" s="101">
        <v>8.639193935139179</v>
      </c>
      <c r="G96" s="101" t="s">
        <v>59</v>
      </c>
      <c r="H96" s="101">
        <v>2.085213160733602</v>
      </c>
      <c r="I96" s="101">
        <v>21.42521316073361</v>
      </c>
      <c r="J96" s="101" t="s">
        <v>73</v>
      </c>
      <c r="K96" s="101">
        <v>0.2726935080360821</v>
      </c>
      <c r="M96" s="101" t="s">
        <v>68</v>
      </c>
      <c r="N96" s="101">
        <v>0.220485331871499</v>
      </c>
      <c r="X96" s="101">
        <v>67.5</v>
      </c>
    </row>
    <row r="97" spans="1:24" s="101" customFormat="1" ht="12.75" hidden="1">
      <c r="A97" s="101">
        <v>1735</v>
      </c>
      <c r="B97" s="101">
        <v>78.4800033569336</v>
      </c>
      <c r="C97" s="101">
        <v>91.27999877929688</v>
      </c>
      <c r="D97" s="101">
        <v>9.254450798034668</v>
      </c>
      <c r="E97" s="101">
        <v>9.612397193908691</v>
      </c>
      <c r="F97" s="101">
        <v>8.758495625934449</v>
      </c>
      <c r="G97" s="101" t="s">
        <v>56</v>
      </c>
      <c r="H97" s="101">
        <v>11.503343384851256</v>
      </c>
      <c r="I97" s="101">
        <v>22.48334674178485</v>
      </c>
      <c r="J97" s="101" t="s">
        <v>62</v>
      </c>
      <c r="K97" s="101">
        <v>0.2983110087322491</v>
      </c>
      <c r="L97" s="101">
        <v>0.4174556714031388</v>
      </c>
      <c r="M97" s="101">
        <v>0.07062085918304496</v>
      </c>
      <c r="N97" s="101">
        <v>0.06447776923059372</v>
      </c>
      <c r="O97" s="101">
        <v>0.01198081103264178</v>
      </c>
      <c r="P97" s="101">
        <v>0.011975564397457268</v>
      </c>
      <c r="Q97" s="101">
        <v>0.0014583358638836476</v>
      </c>
      <c r="R97" s="101">
        <v>0.0009925167143699759</v>
      </c>
      <c r="S97" s="101">
        <v>0.00015719794262973737</v>
      </c>
      <c r="T97" s="101">
        <v>0.00017621521806737372</v>
      </c>
      <c r="U97" s="101">
        <v>3.1892823789769167E-05</v>
      </c>
      <c r="V97" s="101">
        <v>3.6839366989859174E-05</v>
      </c>
      <c r="W97" s="101">
        <v>9.799719348508822E-06</v>
      </c>
      <c r="X97" s="101">
        <v>67.5</v>
      </c>
    </row>
    <row r="98" spans="1:24" s="101" customFormat="1" ht="12.75" hidden="1">
      <c r="A98" s="101">
        <v>1848</v>
      </c>
      <c r="B98" s="101">
        <v>99.08000183105469</v>
      </c>
      <c r="C98" s="101">
        <v>89.4800033569336</v>
      </c>
      <c r="D98" s="101">
        <v>10.048230171203613</v>
      </c>
      <c r="E98" s="101">
        <v>10.63411808013916</v>
      </c>
      <c r="F98" s="101">
        <v>11.440217933246293</v>
      </c>
      <c r="G98" s="101" t="s">
        <v>57</v>
      </c>
      <c r="H98" s="101">
        <v>-4.509067706085645</v>
      </c>
      <c r="I98" s="101">
        <v>27.070934124969046</v>
      </c>
      <c r="J98" s="101" t="s">
        <v>60</v>
      </c>
      <c r="K98" s="101">
        <v>0.2530173942453375</v>
      </c>
      <c r="L98" s="101">
        <v>-0.0022705738115642578</v>
      </c>
      <c r="M98" s="101">
        <v>-0.06031963227875543</v>
      </c>
      <c r="N98" s="101">
        <v>-0.0006665276465387697</v>
      </c>
      <c r="O98" s="101">
        <v>0.010092661954882976</v>
      </c>
      <c r="P98" s="101">
        <v>-0.00025988059097699286</v>
      </c>
      <c r="Q98" s="101">
        <v>-0.0012650634377372359</v>
      </c>
      <c r="R98" s="101">
        <v>-5.358986578660508E-05</v>
      </c>
      <c r="S98" s="101">
        <v>0.00012639209570797634</v>
      </c>
      <c r="T98" s="101">
        <v>-1.8513961934528333E-05</v>
      </c>
      <c r="U98" s="101">
        <v>-2.8835280988361265E-05</v>
      </c>
      <c r="V98" s="101">
        <v>-4.2270135063607395E-06</v>
      </c>
      <c r="W98" s="101">
        <v>7.680916174659778E-06</v>
      </c>
      <c r="X98" s="101">
        <v>67.5</v>
      </c>
    </row>
    <row r="99" spans="1:24" s="101" customFormat="1" ht="12.75" hidden="1">
      <c r="A99" s="101">
        <v>1744</v>
      </c>
      <c r="B99" s="101">
        <v>75.5999984741211</v>
      </c>
      <c r="C99" s="101">
        <v>88.69999694824219</v>
      </c>
      <c r="D99" s="101">
        <v>9.969963073730469</v>
      </c>
      <c r="E99" s="101">
        <v>10.741692543029785</v>
      </c>
      <c r="F99" s="101">
        <v>6.514294930691262</v>
      </c>
      <c r="G99" s="101" t="s">
        <v>58</v>
      </c>
      <c r="H99" s="101">
        <v>7.4204156850288</v>
      </c>
      <c r="I99" s="101">
        <v>15.520414159149892</v>
      </c>
      <c r="J99" s="101" t="s">
        <v>61</v>
      </c>
      <c r="K99" s="101">
        <v>-0.15802422643427635</v>
      </c>
      <c r="L99" s="101">
        <v>-0.4174494964438352</v>
      </c>
      <c r="M99" s="101">
        <v>-0.03672666216125817</v>
      </c>
      <c r="N99" s="101">
        <v>-0.06447432408214993</v>
      </c>
      <c r="O99" s="101">
        <v>-0.006455850653812302</v>
      </c>
      <c r="P99" s="101">
        <v>-0.011972744243325317</v>
      </c>
      <c r="Q99" s="101">
        <v>-0.0007255053345012094</v>
      </c>
      <c r="R99" s="101">
        <v>-0.0009910688949758971</v>
      </c>
      <c r="S99" s="101">
        <v>-9.346780894815045E-05</v>
      </c>
      <c r="T99" s="101">
        <v>-0.00017523993920342163</v>
      </c>
      <c r="U99" s="101">
        <v>-1.3626400097146623E-05</v>
      </c>
      <c r="V99" s="101">
        <v>-3.659605603108851E-05</v>
      </c>
      <c r="W99" s="101">
        <v>-6.085887447808082E-06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1415</v>
      </c>
      <c r="B101" s="101">
        <v>89.04</v>
      </c>
      <c r="C101" s="101">
        <v>96.24</v>
      </c>
      <c r="D101" s="101">
        <v>9.590007962754136</v>
      </c>
      <c r="E101" s="101">
        <v>9.996600174294768</v>
      </c>
      <c r="F101" s="101">
        <v>9.010726851004858</v>
      </c>
      <c r="G101" s="101" t="s">
        <v>59</v>
      </c>
      <c r="H101" s="101">
        <v>0.7914001749173423</v>
      </c>
      <c r="I101" s="101">
        <v>22.33140017491735</v>
      </c>
      <c r="J101" s="101" t="s">
        <v>73</v>
      </c>
      <c r="K101" s="101">
        <v>0.9559743551129963</v>
      </c>
      <c r="M101" s="101" t="s">
        <v>68</v>
      </c>
      <c r="N101" s="101">
        <v>0.640431483129858</v>
      </c>
      <c r="X101" s="101">
        <v>67.5</v>
      </c>
    </row>
    <row r="102" spans="1:24" s="101" customFormat="1" ht="12.75" hidden="1">
      <c r="A102" s="101">
        <v>1735</v>
      </c>
      <c r="B102" s="101">
        <v>84.58000183105469</v>
      </c>
      <c r="C102" s="101">
        <v>81.18000030517578</v>
      </c>
      <c r="D102" s="101">
        <v>9.346700668334961</v>
      </c>
      <c r="E102" s="101">
        <v>9.89749526977539</v>
      </c>
      <c r="F102" s="101">
        <v>9.311906815969953</v>
      </c>
      <c r="G102" s="101" t="s">
        <v>56</v>
      </c>
      <c r="H102" s="101">
        <v>6.594120036753054</v>
      </c>
      <c r="I102" s="101">
        <v>23.674121867807738</v>
      </c>
      <c r="J102" s="101" t="s">
        <v>62</v>
      </c>
      <c r="K102" s="101">
        <v>0.7616957694349199</v>
      </c>
      <c r="L102" s="101">
        <v>0.5843042090960803</v>
      </c>
      <c r="M102" s="101">
        <v>0.18032124669073604</v>
      </c>
      <c r="N102" s="101">
        <v>0.02521355318187607</v>
      </c>
      <c r="O102" s="101">
        <v>0.030591181344161954</v>
      </c>
      <c r="P102" s="101">
        <v>0.01676186693647908</v>
      </c>
      <c r="Q102" s="101">
        <v>0.0037236278939337475</v>
      </c>
      <c r="R102" s="101">
        <v>0.0003880530863808544</v>
      </c>
      <c r="S102" s="101">
        <v>0.000401330066511033</v>
      </c>
      <c r="T102" s="101">
        <v>0.00024661938453563126</v>
      </c>
      <c r="U102" s="101">
        <v>8.142117639664205E-05</v>
      </c>
      <c r="V102" s="101">
        <v>1.4387434053476666E-05</v>
      </c>
      <c r="W102" s="101">
        <v>2.5018431736144207E-05</v>
      </c>
      <c r="X102" s="101">
        <v>67.5</v>
      </c>
    </row>
    <row r="103" spans="1:24" s="101" customFormat="1" ht="12.75" hidden="1">
      <c r="A103" s="101">
        <v>1848</v>
      </c>
      <c r="B103" s="101">
        <v>120.0199966430664</v>
      </c>
      <c r="C103" s="101">
        <v>98.81999969482422</v>
      </c>
      <c r="D103" s="101">
        <v>9.640408515930176</v>
      </c>
      <c r="E103" s="101">
        <v>10.437870979309082</v>
      </c>
      <c r="F103" s="101">
        <v>13.595957395483767</v>
      </c>
      <c r="G103" s="101" t="s">
        <v>57</v>
      </c>
      <c r="H103" s="101">
        <v>-18.95742868377586</v>
      </c>
      <c r="I103" s="101">
        <v>33.56256795929055</v>
      </c>
      <c r="J103" s="101" t="s">
        <v>60</v>
      </c>
      <c r="K103" s="101">
        <v>0.7593552969722775</v>
      </c>
      <c r="L103" s="101">
        <v>-0.0031792829879625267</v>
      </c>
      <c r="M103" s="101">
        <v>-0.17991614644870102</v>
      </c>
      <c r="N103" s="101">
        <v>0.00026126720204070917</v>
      </c>
      <c r="O103" s="101">
        <v>0.030469539109423526</v>
      </c>
      <c r="P103" s="101">
        <v>-0.000363867162353057</v>
      </c>
      <c r="Q103" s="101">
        <v>-0.0037205310448070665</v>
      </c>
      <c r="R103" s="101">
        <v>2.099701178995928E-05</v>
      </c>
      <c r="S103" s="101">
        <v>0.00039640417500666584</v>
      </c>
      <c r="T103" s="101">
        <v>-2.5918934783594096E-05</v>
      </c>
      <c r="U103" s="101">
        <v>-8.136031108341016E-05</v>
      </c>
      <c r="V103" s="101">
        <v>1.6624927329911917E-06</v>
      </c>
      <c r="W103" s="101">
        <v>2.4566932382046785E-05</v>
      </c>
      <c r="X103" s="101">
        <v>67.5</v>
      </c>
    </row>
    <row r="104" spans="1:24" s="101" customFormat="1" ht="12.75" hidden="1">
      <c r="A104" s="101">
        <v>1744</v>
      </c>
      <c r="B104" s="101">
        <v>91.16000366210938</v>
      </c>
      <c r="C104" s="101">
        <v>88.95999908447266</v>
      </c>
      <c r="D104" s="101">
        <v>9.499321937561035</v>
      </c>
      <c r="E104" s="101">
        <v>10.361495018005371</v>
      </c>
      <c r="F104" s="101">
        <v>11.501772351850521</v>
      </c>
      <c r="G104" s="101" t="s">
        <v>58</v>
      </c>
      <c r="H104" s="101">
        <v>5.119678630353775</v>
      </c>
      <c r="I104" s="101">
        <v>28.77968229246315</v>
      </c>
      <c r="J104" s="101" t="s">
        <v>61</v>
      </c>
      <c r="K104" s="101">
        <v>-0.05966555233297375</v>
      </c>
      <c r="L104" s="101">
        <v>-0.5842955595647449</v>
      </c>
      <c r="M104" s="101">
        <v>-0.012080242346528271</v>
      </c>
      <c r="N104" s="101">
        <v>0.025212199497553375</v>
      </c>
      <c r="O104" s="101">
        <v>-0.0027253554796966557</v>
      </c>
      <c r="P104" s="101">
        <v>-0.016757917050886476</v>
      </c>
      <c r="Q104" s="101">
        <v>-0.0001518335835983376</v>
      </c>
      <c r="R104" s="101">
        <v>0.00038748461046291785</v>
      </c>
      <c r="S104" s="101">
        <v>-6.2686141395326E-05</v>
      </c>
      <c r="T104" s="101">
        <v>-0.00024525360272260497</v>
      </c>
      <c r="U104" s="101">
        <v>3.147657259586266E-06</v>
      </c>
      <c r="V104" s="101">
        <v>1.429105932238375E-05</v>
      </c>
      <c r="W104" s="101">
        <v>-4.731570550255887E-06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1415</v>
      </c>
      <c r="B106" s="101">
        <v>90.68</v>
      </c>
      <c r="C106" s="101">
        <v>91.68</v>
      </c>
      <c r="D106" s="101">
        <v>9.471464042247124</v>
      </c>
      <c r="E106" s="101">
        <v>9.9341085926488</v>
      </c>
      <c r="F106" s="101">
        <v>9.651663749861454</v>
      </c>
      <c r="G106" s="101" t="s">
        <v>59</v>
      </c>
      <c r="H106" s="101">
        <v>1.0408919460385277</v>
      </c>
      <c r="I106" s="101">
        <v>24.22089194603853</v>
      </c>
      <c r="J106" s="101" t="s">
        <v>73</v>
      </c>
      <c r="K106" s="101">
        <v>1.0890437245563318</v>
      </c>
      <c r="M106" s="101" t="s">
        <v>68</v>
      </c>
      <c r="N106" s="101">
        <v>0.7235424928483033</v>
      </c>
      <c r="X106" s="101">
        <v>67.5</v>
      </c>
    </row>
    <row r="107" spans="1:24" s="101" customFormat="1" ht="12.75" hidden="1">
      <c r="A107" s="101">
        <v>1735</v>
      </c>
      <c r="B107" s="101">
        <v>84.86000061035156</v>
      </c>
      <c r="C107" s="101">
        <v>77.86000061035156</v>
      </c>
      <c r="D107" s="101">
        <v>9.367850303649902</v>
      </c>
      <c r="E107" s="101">
        <v>9.985779762268066</v>
      </c>
      <c r="F107" s="101">
        <v>8.427034245111493</v>
      </c>
      <c r="G107" s="101" t="s">
        <v>56</v>
      </c>
      <c r="H107" s="101">
        <v>4.016348124524356</v>
      </c>
      <c r="I107" s="101">
        <v>21.376348734875915</v>
      </c>
      <c r="J107" s="101" t="s">
        <v>62</v>
      </c>
      <c r="K107" s="101">
        <v>0.8210328708728086</v>
      </c>
      <c r="L107" s="101">
        <v>0.6125041157309012</v>
      </c>
      <c r="M107" s="101">
        <v>0.1943687078499863</v>
      </c>
      <c r="N107" s="101">
        <v>0.024407350529896597</v>
      </c>
      <c r="O107" s="101">
        <v>0.032974191989467494</v>
      </c>
      <c r="P107" s="101">
        <v>0.017570810060736977</v>
      </c>
      <c r="Q107" s="101">
        <v>0.004013721100310139</v>
      </c>
      <c r="R107" s="101">
        <v>0.0003756512718856992</v>
      </c>
      <c r="S107" s="101">
        <v>0.0004325890553526539</v>
      </c>
      <c r="T107" s="101">
        <v>0.00025851896358338193</v>
      </c>
      <c r="U107" s="101">
        <v>8.776830908621079E-05</v>
      </c>
      <c r="V107" s="101">
        <v>1.3925674685557234E-05</v>
      </c>
      <c r="W107" s="101">
        <v>2.6966386115750825E-05</v>
      </c>
      <c r="X107" s="101">
        <v>67.5</v>
      </c>
    </row>
    <row r="108" spans="1:24" s="101" customFormat="1" ht="12.75" hidden="1">
      <c r="A108" s="101">
        <v>1848</v>
      </c>
      <c r="B108" s="101">
        <v>118.27999877929688</v>
      </c>
      <c r="C108" s="101">
        <v>101.18000030517578</v>
      </c>
      <c r="D108" s="101">
        <v>9.753825187683105</v>
      </c>
      <c r="E108" s="101">
        <v>10.589974403381348</v>
      </c>
      <c r="F108" s="101">
        <v>12.688185395273422</v>
      </c>
      <c r="G108" s="101" t="s">
        <v>57</v>
      </c>
      <c r="H108" s="101">
        <v>-19.824798482738302</v>
      </c>
      <c r="I108" s="101">
        <v>30.95520029655857</v>
      </c>
      <c r="J108" s="101" t="s">
        <v>60</v>
      </c>
      <c r="K108" s="101">
        <v>0.8032065820875519</v>
      </c>
      <c r="L108" s="101">
        <v>-0.0033327801630586964</v>
      </c>
      <c r="M108" s="101">
        <v>-0.18967829476301362</v>
      </c>
      <c r="N108" s="101">
        <v>0.0002529169067959107</v>
      </c>
      <c r="O108" s="101">
        <v>0.03233013901895863</v>
      </c>
      <c r="P108" s="101">
        <v>-0.0003814419770006242</v>
      </c>
      <c r="Q108" s="101">
        <v>-0.0038925029004266217</v>
      </c>
      <c r="R108" s="101">
        <v>2.032498810689151E-05</v>
      </c>
      <c r="S108" s="101">
        <v>0.0004289182776309494</v>
      </c>
      <c r="T108" s="101">
        <v>-2.717038011556742E-05</v>
      </c>
      <c r="U108" s="101">
        <v>-8.314788744698189E-05</v>
      </c>
      <c r="V108" s="101">
        <v>1.6101011322663213E-06</v>
      </c>
      <c r="W108" s="101">
        <v>2.6839526358090328E-05</v>
      </c>
      <c r="X108" s="101">
        <v>67.5</v>
      </c>
    </row>
    <row r="109" spans="1:24" s="101" customFormat="1" ht="12.75" hidden="1">
      <c r="A109" s="101">
        <v>1744</v>
      </c>
      <c r="B109" s="101">
        <v>87.4800033569336</v>
      </c>
      <c r="C109" s="101">
        <v>91.18000030517578</v>
      </c>
      <c r="D109" s="101">
        <v>9.342369079589844</v>
      </c>
      <c r="E109" s="101">
        <v>10.133443832397461</v>
      </c>
      <c r="F109" s="101">
        <v>11.204187006807185</v>
      </c>
      <c r="G109" s="101" t="s">
        <v>58</v>
      </c>
      <c r="H109" s="101">
        <v>8.521641139843013</v>
      </c>
      <c r="I109" s="101">
        <v>28.501644496776603</v>
      </c>
      <c r="J109" s="101" t="s">
        <v>61</v>
      </c>
      <c r="K109" s="101">
        <v>0.1701592240957828</v>
      </c>
      <c r="L109" s="101">
        <v>-0.6124950484401307</v>
      </c>
      <c r="M109" s="101">
        <v>0.04244218522965856</v>
      </c>
      <c r="N109" s="101">
        <v>0.02440604009108197</v>
      </c>
      <c r="O109" s="101">
        <v>0.006485325618122123</v>
      </c>
      <c r="P109" s="101">
        <v>-0.017566669240601008</v>
      </c>
      <c r="Q109" s="101">
        <v>0.0009789679469957978</v>
      </c>
      <c r="R109" s="101">
        <v>0.00037510101696449483</v>
      </c>
      <c r="S109" s="101">
        <v>5.623523739614936E-05</v>
      </c>
      <c r="T109" s="101">
        <v>-0.0002570871933344824</v>
      </c>
      <c r="U109" s="101">
        <v>2.8101688436047082E-05</v>
      </c>
      <c r="V109" s="101">
        <v>1.3832280715480159E-05</v>
      </c>
      <c r="W109" s="101">
        <v>2.6126241630080204E-06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1415</v>
      </c>
      <c r="B111" s="101">
        <v>105.28</v>
      </c>
      <c r="C111" s="101">
        <v>101.48</v>
      </c>
      <c r="D111" s="101">
        <v>9.419351519707082</v>
      </c>
      <c r="E111" s="101">
        <v>9.815966879974772</v>
      </c>
      <c r="F111" s="101">
        <v>12.620759268521393</v>
      </c>
      <c r="G111" s="101" t="s">
        <v>59</v>
      </c>
      <c r="H111" s="101">
        <v>-5.913363441438506</v>
      </c>
      <c r="I111" s="101">
        <v>31.866636558561492</v>
      </c>
      <c r="J111" s="101" t="s">
        <v>73</v>
      </c>
      <c r="K111" s="101">
        <v>0.36066073487628514</v>
      </c>
      <c r="M111" s="101" t="s">
        <v>68</v>
      </c>
      <c r="N111" s="101">
        <v>0.33359273497276154</v>
      </c>
      <c r="X111" s="101">
        <v>67.5</v>
      </c>
    </row>
    <row r="112" spans="1:24" s="101" customFormat="1" ht="12.75" hidden="1">
      <c r="A112" s="101">
        <v>1735</v>
      </c>
      <c r="B112" s="101">
        <v>89.08000183105469</v>
      </c>
      <c r="C112" s="101">
        <v>91.77999877929688</v>
      </c>
      <c r="D112" s="101">
        <v>9.13845443725586</v>
      </c>
      <c r="E112" s="101">
        <v>9.62790584564209</v>
      </c>
      <c r="F112" s="101">
        <v>11.060442434843171</v>
      </c>
      <c r="G112" s="101" t="s">
        <v>56</v>
      </c>
      <c r="H112" s="101">
        <v>7.185739904535993</v>
      </c>
      <c r="I112" s="101">
        <v>28.76574173559068</v>
      </c>
      <c r="J112" s="101" t="s">
        <v>62</v>
      </c>
      <c r="K112" s="101">
        <v>0.12261900237941532</v>
      </c>
      <c r="L112" s="101">
        <v>0.5865979131458406</v>
      </c>
      <c r="M112" s="101">
        <v>0.029028396252245663</v>
      </c>
      <c r="N112" s="101">
        <v>0.019432447029376878</v>
      </c>
      <c r="O112" s="101">
        <v>0.004924544589851259</v>
      </c>
      <c r="P112" s="101">
        <v>0.016827652718315815</v>
      </c>
      <c r="Q112" s="101">
        <v>0.0005994352509879758</v>
      </c>
      <c r="R112" s="101">
        <v>0.00029914234936353985</v>
      </c>
      <c r="S112" s="101">
        <v>6.458513423195852E-05</v>
      </c>
      <c r="T112" s="101">
        <v>0.000247610911715943</v>
      </c>
      <c r="U112" s="101">
        <v>1.3115264441159644E-05</v>
      </c>
      <c r="V112" s="101">
        <v>1.1107517149786218E-05</v>
      </c>
      <c r="W112" s="101">
        <v>4.024765346907777E-06</v>
      </c>
      <c r="X112" s="101">
        <v>67.5</v>
      </c>
    </row>
    <row r="113" spans="1:24" s="101" customFormat="1" ht="12.75" hidden="1">
      <c r="A113" s="101">
        <v>1848</v>
      </c>
      <c r="B113" s="101">
        <v>105.05999755859375</v>
      </c>
      <c r="C113" s="101">
        <v>90.66000366210938</v>
      </c>
      <c r="D113" s="101">
        <v>9.607683181762695</v>
      </c>
      <c r="E113" s="101">
        <v>10.238903045654297</v>
      </c>
      <c r="F113" s="101">
        <v>12.507424279150847</v>
      </c>
      <c r="G113" s="101" t="s">
        <v>57</v>
      </c>
      <c r="H113" s="101">
        <v>-6.598857768866566</v>
      </c>
      <c r="I113" s="101">
        <v>30.96113978972718</v>
      </c>
      <c r="J113" s="101" t="s">
        <v>60</v>
      </c>
      <c r="K113" s="101">
        <v>0.026831543576587097</v>
      </c>
      <c r="L113" s="101">
        <v>-0.0031914820003808254</v>
      </c>
      <c r="M113" s="101">
        <v>-0.006029712790199343</v>
      </c>
      <c r="N113" s="101">
        <v>-0.0002007690354801921</v>
      </c>
      <c r="O113" s="101">
        <v>0.0011295068507432907</v>
      </c>
      <c r="P113" s="101">
        <v>-0.0003651770652736223</v>
      </c>
      <c r="Q113" s="101">
        <v>-0.00010908555692876818</v>
      </c>
      <c r="R113" s="101">
        <v>-1.6156724765065596E-05</v>
      </c>
      <c r="S113" s="101">
        <v>1.902023017840512E-05</v>
      </c>
      <c r="T113" s="101">
        <v>-2.6006655277315297E-05</v>
      </c>
      <c r="U113" s="101">
        <v>-1.344682922198816E-06</v>
      </c>
      <c r="V113" s="101">
        <v>-1.2753833270719975E-06</v>
      </c>
      <c r="W113" s="101">
        <v>1.3092399062505335E-06</v>
      </c>
      <c r="X113" s="101">
        <v>67.5</v>
      </c>
    </row>
    <row r="114" spans="1:24" s="101" customFormat="1" ht="12.75" hidden="1">
      <c r="A114" s="101">
        <v>1744</v>
      </c>
      <c r="B114" s="101">
        <v>70.9800033569336</v>
      </c>
      <c r="C114" s="101">
        <v>91.37999725341797</v>
      </c>
      <c r="D114" s="101">
        <v>9.548558235168457</v>
      </c>
      <c r="E114" s="101">
        <v>10.068942070007324</v>
      </c>
      <c r="F114" s="101">
        <v>5.540090976365388</v>
      </c>
      <c r="G114" s="101" t="s">
        <v>58</v>
      </c>
      <c r="H114" s="101">
        <v>10.29919833760983</v>
      </c>
      <c r="I114" s="101">
        <v>13.779201694543424</v>
      </c>
      <c r="J114" s="101" t="s">
        <v>61</v>
      </c>
      <c r="K114" s="101">
        <v>0.11964734854488322</v>
      </c>
      <c r="L114" s="101">
        <v>-0.5865892311913818</v>
      </c>
      <c r="M114" s="101">
        <v>0.02839525229056957</v>
      </c>
      <c r="N114" s="101">
        <v>-0.019431409865059472</v>
      </c>
      <c r="O114" s="101">
        <v>0.004793261279291718</v>
      </c>
      <c r="P114" s="101">
        <v>-0.016823689896073326</v>
      </c>
      <c r="Q114" s="101">
        <v>0.0005894259592150299</v>
      </c>
      <c r="R114" s="101">
        <v>-0.0002987057170989602</v>
      </c>
      <c r="S114" s="101">
        <v>6.17209073792713E-05</v>
      </c>
      <c r="T114" s="101">
        <v>-0.00024624138052343564</v>
      </c>
      <c r="U114" s="101">
        <v>1.304614844313422E-05</v>
      </c>
      <c r="V114" s="101">
        <v>-1.1034053407602381E-05</v>
      </c>
      <c r="W114" s="101">
        <v>3.8058674393035258E-06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1415</v>
      </c>
      <c r="B116" s="101">
        <v>101.58</v>
      </c>
      <c r="C116" s="101">
        <v>100.98</v>
      </c>
      <c r="D116" s="101">
        <v>9.579319543254943</v>
      </c>
      <c r="E116" s="101">
        <v>9.91097905912798</v>
      </c>
      <c r="F116" s="101">
        <v>10.636523700015653</v>
      </c>
      <c r="G116" s="101" t="s">
        <v>59</v>
      </c>
      <c r="H116" s="101">
        <v>-7.676029957627364</v>
      </c>
      <c r="I116" s="101">
        <v>26.403970042372634</v>
      </c>
      <c r="J116" s="101" t="s">
        <v>73</v>
      </c>
      <c r="K116" s="101">
        <v>0.29598807436456415</v>
      </c>
      <c r="M116" s="101" t="s">
        <v>68</v>
      </c>
      <c r="N116" s="101">
        <v>0.27291382635743233</v>
      </c>
      <c r="X116" s="101">
        <v>67.5</v>
      </c>
    </row>
    <row r="117" spans="1:24" s="101" customFormat="1" ht="12.75" hidden="1">
      <c r="A117" s="101">
        <v>1735</v>
      </c>
      <c r="B117" s="101">
        <v>95.87999725341797</v>
      </c>
      <c r="C117" s="101">
        <v>91.87999725341797</v>
      </c>
      <c r="D117" s="101">
        <v>9.109630584716797</v>
      </c>
      <c r="E117" s="101">
        <v>9.60853099822998</v>
      </c>
      <c r="F117" s="101">
        <v>12.349748229922083</v>
      </c>
      <c r="G117" s="101" t="s">
        <v>56</v>
      </c>
      <c r="H117" s="101">
        <v>3.849787443563571</v>
      </c>
      <c r="I117" s="101">
        <v>32.22978469698154</v>
      </c>
      <c r="J117" s="101" t="s">
        <v>62</v>
      </c>
      <c r="K117" s="101">
        <v>0.12082509213192506</v>
      </c>
      <c r="L117" s="101">
        <v>0.5289779759999432</v>
      </c>
      <c r="M117" s="101">
        <v>0.028603756911930636</v>
      </c>
      <c r="N117" s="101">
        <v>0.02234185242028074</v>
      </c>
      <c r="O117" s="101">
        <v>0.00485247287848552</v>
      </c>
      <c r="P117" s="101">
        <v>0.015174688866164774</v>
      </c>
      <c r="Q117" s="101">
        <v>0.000590699807648777</v>
      </c>
      <c r="R117" s="101">
        <v>0.00034387640060601517</v>
      </c>
      <c r="S117" s="101">
        <v>6.364038261555746E-05</v>
      </c>
      <c r="T117" s="101">
        <v>0.00022328411408424704</v>
      </c>
      <c r="U117" s="101">
        <v>1.2924850255556863E-05</v>
      </c>
      <c r="V117" s="101">
        <v>1.2755934042409761E-05</v>
      </c>
      <c r="W117" s="101">
        <v>3.963648511845474E-06</v>
      </c>
      <c r="X117" s="101">
        <v>67.5</v>
      </c>
    </row>
    <row r="118" spans="1:24" s="101" customFormat="1" ht="12.75" hidden="1">
      <c r="A118" s="101">
        <v>1848</v>
      </c>
      <c r="B118" s="101">
        <v>109.95999908447266</v>
      </c>
      <c r="C118" s="101">
        <v>90.45999908447266</v>
      </c>
      <c r="D118" s="101">
        <v>9.426652908325195</v>
      </c>
      <c r="E118" s="101">
        <v>10.308655738830566</v>
      </c>
      <c r="F118" s="101">
        <v>13.37519582412624</v>
      </c>
      <c r="G118" s="101" t="s">
        <v>57</v>
      </c>
      <c r="H118" s="101">
        <v>-8.707974231277461</v>
      </c>
      <c r="I118" s="101">
        <v>33.75202485319519</v>
      </c>
      <c r="J118" s="101" t="s">
        <v>60</v>
      </c>
      <c r="K118" s="101">
        <v>0.0401346031705868</v>
      </c>
      <c r="L118" s="101">
        <v>-0.0028784129982041082</v>
      </c>
      <c r="M118" s="101">
        <v>-0.009194230902303873</v>
      </c>
      <c r="N118" s="101">
        <v>0.00023122968049774887</v>
      </c>
      <c r="O118" s="101">
        <v>0.0016612807119221421</v>
      </c>
      <c r="P118" s="101">
        <v>-0.0003293257992337828</v>
      </c>
      <c r="Q118" s="101">
        <v>-0.00017512572670947565</v>
      </c>
      <c r="R118" s="101">
        <v>1.85732215549579E-05</v>
      </c>
      <c r="S118" s="101">
        <v>2.5767501777368505E-05</v>
      </c>
      <c r="T118" s="101">
        <v>-2.3451223722942698E-05</v>
      </c>
      <c r="U118" s="101">
        <v>-2.8254623324276577E-06</v>
      </c>
      <c r="V118" s="101">
        <v>1.4651179665087173E-06</v>
      </c>
      <c r="W118" s="101">
        <v>1.7216514787072769E-06</v>
      </c>
      <c r="X118" s="101">
        <v>67.5</v>
      </c>
    </row>
    <row r="119" spans="1:24" s="101" customFormat="1" ht="12.75" hidden="1">
      <c r="A119" s="101">
        <v>1744</v>
      </c>
      <c r="B119" s="101">
        <v>78.58000183105469</v>
      </c>
      <c r="C119" s="101">
        <v>84.9800033569336</v>
      </c>
      <c r="D119" s="101">
        <v>9.293880462646484</v>
      </c>
      <c r="E119" s="101">
        <v>10.047510147094727</v>
      </c>
      <c r="F119" s="101">
        <v>7.001474991472284</v>
      </c>
      <c r="G119" s="101" t="s">
        <v>58</v>
      </c>
      <c r="H119" s="101">
        <v>6.816839153100496</v>
      </c>
      <c r="I119" s="101">
        <v>17.896840984155183</v>
      </c>
      <c r="J119" s="101" t="s">
        <v>61</v>
      </c>
      <c r="K119" s="101">
        <v>0.11396454061254185</v>
      </c>
      <c r="L119" s="101">
        <v>-0.528970144556012</v>
      </c>
      <c r="M119" s="101">
        <v>0.027085808601404908</v>
      </c>
      <c r="N119" s="101">
        <v>0.022340655818584673</v>
      </c>
      <c r="O119" s="101">
        <v>0.004559236716012123</v>
      </c>
      <c r="P119" s="101">
        <v>-0.015171114880023293</v>
      </c>
      <c r="Q119" s="101">
        <v>0.0005641429274579096</v>
      </c>
      <c r="R119" s="101">
        <v>0.00034337445207065</v>
      </c>
      <c r="S119" s="101">
        <v>5.8190498808721856E-05</v>
      </c>
      <c r="T119" s="101">
        <v>-0.0002220491740770128</v>
      </c>
      <c r="U119" s="101">
        <v>1.2612236785622158E-05</v>
      </c>
      <c r="V119" s="101">
        <v>1.2671514615014323E-05</v>
      </c>
      <c r="W119" s="101">
        <v>3.57021367866405E-06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5.540090976365388</v>
      </c>
      <c r="G120" s="102"/>
      <c r="H120" s="102"/>
      <c r="I120" s="115"/>
      <c r="J120" s="115" t="s">
        <v>158</v>
      </c>
      <c r="K120" s="102">
        <f>AVERAGE(K118,K113,K108,K103,K98,K93)</f>
        <v>0.3525708297767734</v>
      </c>
      <c r="L120" s="102">
        <f>AVERAGE(L118,L113,L108,L103,L98,L93)</f>
        <v>-0.002785345560391176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13.595957395483767</v>
      </c>
      <c r="G121" s="102"/>
      <c r="H121" s="102"/>
      <c r="I121" s="115"/>
      <c r="J121" s="115" t="s">
        <v>159</v>
      </c>
      <c r="K121" s="102">
        <f>AVERAGE(K119,K114,K109,K104,K99,K94)</f>
        <v>0.054409700915235476</v>
      </c>
      <c r="L121" s="102">
        <f>AVERAGE(L119,L114,L109,L104,L99,L94)</f>
        <v>-0.5119311848248917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0.22035676861048337</v>
      </c>
      <c r="L122" s="102">
        <f>ABS(L120/$H$33)</f>
        <v>0.0077370710010866</v>
      </c>
      <c r="M122" s="115" t="s">
        <v>111</v>
      </c>
      <c r="N122" s="102">
        <f>K122+L122+L123+K123</f>
        <v>0.5789654329198747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0.03091460279274743</v>
      </c>
      <c r="L123" s="102">
        <f>ABS(L121/$H$34)</f>
        <v>0.3199569905155573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1415</v>
      </c>
      <c r="B126" s="101">
        <v>93.64</v>
      </c>
      <c r="C126" s="101">
        <v>98.54</v>
      </c>
      <c r="D126" s="101">
        <v>9.674263832860209</v>
      </c>
      <c r="E126" s="101">
        <v>10.184962166669873</v>
      </c>
      <c r="F126" s="101">
        <v>11.016225123498563</v>
      </c>
      <c r="G126" s="101" t="s">
        <v>59</v>
      </c>
      <c r="H126" s="101">
        <v>0.9291126807258081</v>
      </c>
      <c r="I126" s="101">
        <v>27.06911268072581</v>
      </c>
      <c r="J126" s="101" t="s">
        <v>73</v>
      </c>
      <c r="K126" s="101">
        <v>0.3995206600466063</v>
      </c>
      <c r="M126" s="101" t="s">
        <v>68</v>
      </c>
      <c r="N126" s="101">
        <v>0.20749843969898502</v>
      </c>
      <c r="X126" s="101">
        <v>67.5</v>
      </c>
    </row>
    <row r="127" spans="1:24" s="101" customFormat="1" ht="12.75" hidden="1">
      <c r="A127" s="101">
        <v>1744</v>
      </c>
      <c r="B127" s="101">
        <v>80.87999725341797</v>
      </c>
      <c r="C127" s="101">
        <v>91.68000030517578</v>
      </c>
      <c r="D127" s="101">
        <v>9.696881294250488</v>
      </c>
      <c r="E127" s="101">
        <v>10.062512397766113</v>
      </c>
      <c r="F127" s="101">
        <v>9.283890247665681</v>
      </c>
      <c r="G127" s="101" t="s">
        <v>56</v>
      </c>
      <c r="H127" s="101">
        <v>9.366989907572062</v>
      </c>
      <c r="I127" s="101">
        <v>22.74698716099003</v>
      </c>
      <c r="J127" s="101" t="s">
        <v>62</v>
      </c>
      <c r="K127" s="101">
        <v>0.6130242383186847</v>
      </c>
      <c r="L127" s="101">
        <v>0.043114549622620325</v>
      </c>
      <c r="M127" s="101">
        <v>0.1451251610907237</v>
      </c>
      <c r="N127" s="101">
        <v>0.013599400792843018</v>
      </c>
      <c r="O127" s="101">
        <v>0.024620283792826367</v>
      </c>
      <c r="P127" s="101">
        <v>0.0012369006455943765</v>
      </c>
      <c r="Q127" s="101">
        <v>0.0029968714050503473</v>
      </c>
      <c r="R127" s="101">
        <v>0.00020936088089950448</v>
      </c>
      <c r="S127" s="101">
        <v>0.00032302610901425224</v>
      </c>
      <c r="T127" s="101">
        <v>1.8206896865623348E-05</v>
      </c>
      <c r="U127" s="101">
        <v>6.555014012103253E-05</v>
      </c>
      <c r="V127" s="101">
        <v>7.768428469336435E-06</v>
      </c>
      <c r="W127" s="101">
        <v>2.0142930824531926E-05</v>
      </c>
      <c r="X127" s="101">
        <v>67.5</v>
      </c>
    </row>
    <row r="128" spans="1:24" s="101" customFormat="1" ht="12.75" hidden="1">
      <c r="A128" s="101">
        <v>1735</v>
      </c>
      <c r="B128" s="101">
        <v>93.5999984741211</v>
      </c>
      <c r="C128" s="101">
        <v>89.80000305175781</v>
      </c>
      <c r="D128" s="101">
        <v>9.541963577270508</v>
      </c>
      <c r="E128" s="101">
        <v>10.123231887817383</v>
      </c>
      <c r="F128" s="101">
        <v>10.359597036550914</v>
      </c>
      <c r="G128" s="101" t="s">
        <v>57</v>
      </c>
      <c r="H128" s="101">
        <v>-0.2914534190046254</v>
      </c>
      <c r="I128" s="101">
        <v>25.808545055116472</v>
      </c>
      <c r="J128" s="101" t="s">
        <v>60</v>
      </c>
      <c r="K128" s="101">
        <v>0.04456736797885519</v>
      </c>
      <c r="L128" s="101">
        <v>-0.00023422156890459987</v>
      </c>
      <c r="M128" s="101">
        <v>-0.012195076409315624</v>
      </c>
      <c r="N128" s="101">
        <v>-0.00014049908486139467</v>
      </c>
      <c r="O128" s="101">
        <v>0.0015249661538281325</v>
      </c>
      <c r="P128" s="101">
        <v>-2.6805775545155536E-05</v>
      </c>
      <c r="Q128" s="101">
        <v>-0.0003301061019608658</v>
      </c>
      <c r="R128" s="101">
        <v>-1.1293768771078543E-05</v>
      </c>
      <c r="S128" s="101">
        <v>-1.8069259297187826E-06</v>
      </c>
      <c r="T128" s="101">
        <v>-1.911891737289986E-06</v>
      </c>
      <c r="U128" s="101">
        <v>-1.2362828078166487E-05</v>
      </c>
      <c r="V128" s="101">
        <v>-8.915458545823728E-07</v>
      </c>
      <c r="W128" s="101">
        <v>-7.825208183014686E-07</v>
      </c>
      <c r="X128" s="101">
        <v>67.5</v>
      </c>
    </row>
    <row r="129" spans="1:24" s="101" customFormat="1" ht="12.75" hidden="1">
      <c r="A129" s="101">
        <v>1848</v>
      </c>
      <c r="B129" s="101">
        <v>104.27999877929688</v>
      </c>
      <c r="C129" s="101">
        <v>93.77999877929688</v>
      </c>
      <c r="D129" s="101">
        <v>9.650349617004395</v>
      </c>
      <c r="E129" s="101">
        <v>10.330024719238281</v>
      </c>
      <c r="F129" s="101">
        <v>12.277020336596465</v>
      </c>
      <c r="G129" s="101" t="s">
        <v>58</v>
      </c>
      <c r="H129" s="101">
        <v>-6.524562781292261</v>
      </c>
      <c r="I129" s="101">
        <v>30.255435998004614</v>
      </c>
      <c r="J129" s="101" t="s">
        <v>61</v>
      </c>
      <c r="K129" s="101">
        <v>-0.6114020497820079</v>
      </c>
      <c r="L129" s="101">
        <v>-0.04311391340875994</v>
      </c>
      <c r="M129" s="101">
        <v>-0.1446118684374815</v>
      </c>
      <c r="N129" s="101">
        <v>-0.013598675006467813</v>
      </c>
      <c r="O129" s="101">
        <v>-0.024573010647232205</v>
      </c>
      <c r="P129" s="101">
        <v>-0.00123661014773016</v>
      </c>
      <c r="Q129" s="101">
        <v>-0.0029786352881574214</v>
      </c>
      <c r="R129" s="101">
        <v>-0.00020905604329452405</v>
      </c>
      <c r="S129" s="101">
        <v>-0.000323021055232584</v>
      </c>
      <c r="T129" s="101">
        <v>-1.810623548560903E-05</v>
      </c>
      <c r="U129" s="101">
        <v>-6.437376291468984E-05</v>
      </c>
      <c r="V129" s="101">
        <v>-7.717099641210666E-06</v>
      </c>
      <c r="W129" s="101">
        <v>-2.012772524084138E-05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1415</v>
      </c>
      <c r="B131" s="101">
        <v>86.84</v>
      </c>
      <c r="C131" s="101">
        <v>100.14</v>
      </c>
      <c r="D131" s="101">
        <v>9.582591316936195</v>
      </c>
      <c r="E131" s="101">
        <v>9.85305949634417</v>
      </c>
      <c r="F131" s="101">
        <v>8.763479248698737</v>
      </c>
      <c r="G131" s="101" t="s">
        <v>59</v>
      </c>
      <c r="H131" s="101">
        <v>2.3934409138960007</v>
      </c>
      <c r="I131" s="101">
        <v>21.733440913896004</v>
      </c>
      <c r="J131" s="101" t="s">
        <v>73</v>
      </c>
      <c r="K131" s="101">
        <v>0.4621053098668179</v>
      </c>
      <c r="M131" s="101" t="s">
        <v>68</v>
      </c>
      <c r="N131" s="101">
        <v>0.24413907721210992</v>
      </c>
      <c r="X131" s="101">
        <v>67.5</v>
      </c>
    </row>
    <row r="132" spans="1:24" s="101" customFormat="1" ht="12.75" hidden="1">
      <c r="A132" s="101">
        <v>1744</v>
      </c>
      <c r="B132" s="101">
        <v>75.5999984741211</v>
      </c>
      <c r="C132" s="101">
        <v>88.69999694824219</v>
      </c>
      <c r="D132" s="101">
        <v>9.969963073730469</v>
      </c>
      <c r="E132" s="101">
        <v>10.741692543029785</v>
      </c>
      <c r="F132" s="101">
        <v>8.494948463843473</v>
      </c>
      <c r="G132" s="101" t="s">
        <v>56</v>
      </c>
      <c r="H132" s="101">
        <v>12.139355104777145</v>
      </c>
      <c r="I132" s="101">
        <v>20.23935357889824</v>
      </c>
      <c r="J132" s="101" t="s">
        <v>62</v>
      </c>
      <c r="K132" s="101">
        <v>0.6577559823973096</v>
      </c>
      <c r="L132" s="101">
        <v>0.02085397120841541</v>
      </c>
      <c r="M132" s="101">
        <v>0.15571500914319558</v>
      </c>
      <c r="N132" s="101">
        <v>0.06380199489226861</v>
      </c>
      <c r="O132" s="101">
        <v>0.026416688884638186</v>
      </c>
      <c r="P132" s="101">
        <v>0.0005981228996381434</v>
      </c>
      <c r="Q132" s="101">
        <v>0.0032155980423992235</v>
      </c>
      <c r="R132" s="101">
        <v>0.0009821043711057476</v>
      </c>
      <c r="S132" s="101">
        <v>0.000346591314712226</v>
      </c>
      <c r="T132" s="101">
        <v>8.783940186932657E-06</v>
      </c>
      <c r="U132" s="101">
        <v>7.033755421389639E-05</v>
      </c>
      <c r="V132" s="101">
        <v>3.644281491581572E-05</v>
      </c>
      <c r="W132" s="101">
        <v>2.1609349435596404E-05</v>
      </c>
      <c r="X132" s="101">
        <v>67.5</v>
      </c>
    </row>
    <row r="133" spans="1:24" s="101" customFormat="1" ht="12.75" hidden="1">
      <c r="A133" s="101">
        <v>1735</v>
      </c>
      <c r="B133" s="101">
        <v>78.4800033569336</v>
      </c>
      <c r="C133" s="101">
        <v>91.27999877929688</v>
      </c>
      <c r="D133" s="101">
        <v>9.254450798034668</v>
      </c>
      <c r="E133" s="101">
        <v>9.612397193908691</v>
      </c>
      <c r="F133" s="101">
        <v>6.732783034505027</v>
      </c>
      <c r="G133" s="101" t="s">
        <v>57</v>
      </c>
      <c r="H133" s="101">
        <v>6.303272443735949</v>
      </c>
      <c r="I133" s="101">
        <v>17.28327580066954</v>
      </c>
      <c r="J133" s="101" t="s">
        <v>60</v>
      </c>
      <c r="K133" s="101">
        <v>-0.15287017385935298</v>
      </c>
      <c r="L133" s="101">
        <v>0.00011433472608074275</v>
      </c>
      <c r="M133" s="101">
        <v>0.034466455576398006</v>
      </c>
      <c r="N133" s="101">
        <v>-0.0006597701136732686</v>
      </c>
      <c r="O133" s="101">
        <v>-0.006416304157415728</v>
      </c>
      <c r="P133" s="101">
        <v>1.3068364413266697E-05</v>
      </c>
      <c r="Q133" s="101">
        <v>0.0006292036967851481</v>
      </c>
      <c r="R133" s="101">
        <v>-5.303847181922928E-05</v>
      </c>
      <c r="S133" s="101">
        <v>-0.00010667773352360425</v>
      </c>
      <c r="T133" s="101">
        <v>9.266966986847199E-07</v>
      </c>
      <c r="U133" s="101">
        <v>8.241876856023181E-06</v>
      </c>
      <c r="V133" s="101">
        <v>-4.1870238251923004E-06</v>
      </c>
      <c r="W133" s="101">
        <v>-7.32969763041566E-06</v>
      </c>
      <c r="X133" s="101">
        <v>67.5</v>
      </c>
    </row>
    <row r="134" spans="1:24" s="101" customFormat="1" ht="12.75" hidden="1">
      <c r="A134" s="101">
        <v>1848</v>
      </c>
      <c r="B134" s="101">
        <v>99.08000183105469</v>
      </c>
      <c r="C134" s="101">
        <v>89.4800033569336</v>
      </c>
      <c r="D134" s="101">
        <v>10.048230171203613</v>
      </c>
      <c r="E134" s="101">
        <v>10.63411808013916</v>
      </c>
      <c r="F134" s="101">
        <v>11.440217933246293</v>
      </c>
      <c r="G134" s="101" t="s">
        <v>58</v>
      </c>
      <c r="H134" s="101">
        <v>-4.509067706085645</v>
      </c>
      <c r="I134" s="101">
        <v>27.070934124969046</v>
      </c>
      <c r="J134" s="101" t="s">
        <v>61</v>
      </c>
      <c r="K134" s="101">
        <v>-0.6397449822575094</v>
      </c>
      <c r="L134" s="101">
        <v>0.020853657778237153</v>
      </c>
      <c r="M134" s="101">
        <v>-0.15185265065999232</v>
      </c>
      <c r="N134" s="101">
        <v>-0.06379858349234858</v>
      </c>
      <c r="O134" s="101">
        <v>-0.025625621799037313</v>
      </c>
      <c r="P134" s="101">
        <v>0.0005979801174981511</v>
      </c>
      <c r="Q134" s="101">
        <v>-0.0031534383580837</v>
      </c>
      <c r="R134" s="101">
        <v>-0.0009806711560212714</v>
      </c>
      <c r="S134" s="101">
        <v>-0.00032976567529719667</v>
      </c>
      <c r="T134" s="101">
        <v>8.734920631365655E-06</v>
      </c>
      <c r="U134" s="101">
        <v>-6.985300994719529E-05</v>
      </c>
      <c r="V134" s="101">
        <v>-3.6201486025792815E-05</v>
      </c>
      <c r="W134" s="101">
        <v>-2.0328293476738024E-05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1415</v>
      </c>
      <c r="B136" s="101">
        <v>89.04</v>
      </c>
      <c r="C136" s="101">
        <v>96.24</v>
      </c>
      <c r="D136" s="101">
        <v>9.590007962754136</v>
      </c>
      <c r="E136" s="101">
        <v>9.996600174294768</v>
      </c>
      <c r="F136" s="101">
        <v>11.113796234870772</v>
      </c>
      <c r="G136" s="101" t="s">
        <v>59</v>
      </c>
      <c r="H136" s="101">
        <v>6.003464060916642</v>
      </c>
      <c r="I136" s="101">
        <v>27.543464060916648</v>
      </c>
      <c r="J136" s="101" t="s">
        <v>73</v>
      </c>
      <c r="K136" s="101">
        <v>1.0196592660227677</v>
      </c>
      <c r="M136" s="101" t="s">
        <v>68</v>
      </c>
      <c r="N136" s="101">
        <v>0.6291819492944655</v>
      </c>
      <c r="X136" s="101">
        <v>67.5</v>
      </c>
    </row>
    <row r="137" spans="1:24" s="101" customFormat="1" ht="12.75" hidden="1">
      <c r="A137" s="101">
        <v>1744</v>
      </c>
      <c r="B137" s="101">
        <v>91.16000366210938</v>
      </c>
      <c r="C137" s="101">
        <v>88.95999908447266</v>
      </c>
      <c r="D137" s="101">
        <v>9.499321937561035</v>
      </c>
      <c r="E137" s="101">
        <v>10.361495018005371</v>
      </c>
      <c r="F137" s="101">
        <v>10.736764014015291</v>
      </c>
      <c r="G137" s="101" t="s">
        <v>56</v>
      </c>
      <c r="H137" s="101">
        <v>3.2054782584049235</v>
      </c>
      <c r="I137" s="101">
        <v>26.865481920514306</v>
      </c>
      <c r="J137" s="101" t="s">
        <v>62</v>
      </c>
      <c r="K137" s="101">
        <v>0.8593217164790089</v>
      </c>
      <c r="L137" s="101">
        <v>0.48762385113040635</v>
      </c>
      <c r="M137" s="101">
        <v>0.2034326814891799</v>
      </c>
      <c r="N137" s="101">
        <v>0.025666426321510397</v>
      </c>
      <c r="O137" s="101">
        <v>0.03451200625968591</v>
      </c>
      <c r="P137" s="101">
        <v>0.013988315736210774</v>
      </c>
      <c r="Q137" s="101">
        <v>0.004200907091771181</v>
      </c>
      <c r="R137" s="101">
        <v>0.000395059090417039</v>
      </c>
      <c r="S137" s="101">
        <v>0.00045278527325555716</v>
      </c>
      <c r="T137" s="101">
        <v>0.00020582798612805945</v>
      </c>
      <c r="U137" s="101">
        <v>9.189043404748588E-05</v>
      </c>
      <c r="V137" s="101">
        <v>1.4667162390821275E-05</v>
      </c>
      <c r="W137" s="101">
        <v>2.8234182052854397E-05</v>
      </c>
      <c r="X137" s="101">
        <v>67.5</v>
      </c>
    </row>
    <row r="138" spans="1:24" s="101" customFormat="1" ht="12.75" hidden="1">
      <c r="A138" s="101">
        <v>1735</v>
      </c>
      <c r="B138" s="101">
        <v>84.58000183105469</v>
      </c>
      <c r="C138" s="101">
        <v>81.18000030517578</v>
      </c>
      <c r="D138" s="101">
        <v>9.346700668334961</v>
      </c>
      <c r="E138" s="101">
        <v>9.89749526977539</v>
      </c>
      <c r="F138" s="101">
        <v>7.9691877203291615</v>
      </c>
      <c r="G138" s="101" t="s">
        <v>57</v>
      </c>
      <c r="H138" s="101">
        <v>3.1804587821197146</v>
      </c>
      <c r="I138" s="101">
        <v>20.260460613174402</v>
      </c>
      <c r="J138" s="101" t="s">
        <v>60</v>
      </c>
      <c r="K138" s="101">
        <v>0.10526134933011252</v>
      </c>
      <c r="L138" s="101">
        <v>0.002653178836771501</v>
      </c>
      <c r="M138" s="101">
        <v>-0.02721229595476948</v>
      </c>
      <c r="N138" s="101">
        <v>0.00026545450324682077</v>
      </c>
      <c r="O138" s="101">
        <v>0.0038576866987314884</v>
      </c>
      <c r="P138" s="101">
        <v>0.0003035829015304832</v>
      </c>
      <c r="Q138" s="101">
        <v>-0.0006709893446017357</v>
      </c>
      <c r="R138" s="101">
        <v>2.1357503977819003E-05</v>
      </c>
      <c r="S138" s="101">
        <v>2.01203287124807E-05</v>
      </c>
      <c r="T138" s="101">
        <v>2.161728587325126E-05</v>
      </c>
      <c r="U138" s="101">
        <v>-2.182883588152869E-05</v>
      </c>
      <c r="V138" s="101">
        <v>1.6858460161991104E-06</v>
      </c>
      <c r="W138" s="101">
        <v>3.1871831387500976E-07</v>
      </c>
      <c r="X138" s="101">
        <v>67.5</v>
      </c>
    </row>
    <row r="139" spans="1:24" s="101" customFormat="1" ht="12.75" hidden="1">
      <c r="A139" s="101">
        <v>1848</v>
      </c>
      <c r="B139" s="101">
        <v>120.0199966430664</v>
      </c>
      <c r="C139" s="101">
        <v>98.81999969482422</v>
      </c>
      <c r="D139" s="101">
        <v>9.640408515930176</v>
      </c>
      <c r="E139" s="101">
        <v>10.437870979309082</v>
      </c>
      <c r="F139" s="101">
        <v>13.595957395483767</v>
      </c>
      <c r="G139" s="101" t="s">
        <v>58</v>
      </c>
      <c r="H139" s="101">
        <v>-18.95742868377586</v>
      </c>
      <c r="I139" s="101">
        <v>33.56256795929055</v>
      </c>
      <c r="J139" s="101" t="s">
        <v>61</v>
      </c>
      <c r="K139" s="101">
        <v>-0.8528504328131834</v>
      </c>
      <c r="L139" s="101">
        <v>0.4876166330564502</v>
      </c>
      <c r="M139" s="101">
        <v>-0.20160443161485353</v>
      </c>
      <c r="N139" s="101">
        <v>0.0256650535558418</v>
      </c>
      <c r="O139" s="101">
        <v>-0.03429572610986724</v>
      </c>
      <c r="P139" s="101">
        <v>0.013985021078204363</v>
      </c>
      <c r="Q139" s="101">
        <v>-0.004146974040565523</v>
      </c>
      <c r="R139" s="101">
        <v>0.000394481358171683</v>
      </c>
      <c r="S139" s="101">
        <v>-0.0004523380108388099</v>
      </c>
      <c r="T139" s="101">
        <v>0.00020468965001925907</v>
      </c>
      <c r="U139" s="101">
        <v>-8.926003469354377E-05</v>
      </c>
      <c r="V139" s="101">
        <v>1.4569954557526514E-05</v>
      </c>
      <c r="W139" s="101">
        <v>-2.8232383088044942E-05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1415</v>
      </c>
      <c r="B141" s="101">
        <v>90.68</v>
      </c>
      <c r="C141" s="101">
        <v>91.68</v>
      </c>
      <c r="D141" s="101">
        <v>9.471464042247124</v>
      </c>
      <c r="E141" s="101">
        <v>9.9341085926488</v>
      </c>
      <c r="F141" s="101">
        <v>11.958072463931169</v>
      </c>
      <c r="G141" s="101" t="s">
        <v>59</v>
      </c>
      <c r="H141" s="101">
        <v>6.828834594546777</v>
      </c>
      <c r="I141" s="101">
        <v>30.008834594546787</v>
      </c>
      <c r="J141" s="101" t="s">
        <v>73</v>
      </c>
      <c r="K141" s="101">
        <v>1.1093124423548382</v>
      </c>
      <c r="M141" s="101" t="s">
        <v>68</v>
      </c>
      <c r="N141" s="101">
        <v>0.7004356403748154</v>
      </c>
      <c r="X141" s="101">
        <v>67.5</v>
      </c>
    </row>
    <row r="142" spans="1:24" s="101" customFormat="1" ht="12.75" hidden="1">
      <c r="A142" s="101">
        <v>1744</v>
      </c>
      <c r="B142" s="101">
        <v>87.4800033569336</v>
      </c>
      <c r="C142" s="101">
        <v>91.18000030517578</v>
      </c>
      <c r="D142" s="101">
        <v>9.342369079589844</v>
      </c>
      <c r="E142" s="101">
        <v>10.133443832397461</v>
      </c>
      <c r="F142" s="101">
        <v>8.94547806771907</v>
      </c>
      <c r="G142" s="101" t="s">
        <v>56</v>
      </c>
      <c r="H142" s="101">
        <v>2.77584993121107</v>
      </c>
      <c r="I142" s="101">
        <v>22.755853288144664</v>
      </c>
      <c r="J142" s="101" t="s">
        <v>62</v>
      </c>
      <c r="K142" s="101">
        <v>0.8762322773250494</v>
      </c>
      <c r="L142" s="101">
        <v>0.5444269782894929</v>
      </c>
      <c r="M142" s="101">
        <v>0.2074360208479994</v>
      </c>
      <c r="N142" s="101">
        <v>0.02445201894538318</v>
      </c>
      <c r="O142" s="101">
        <v>0.03519115242180929</v>
      </c>
      <c r="P142" s="101">
        <v>0.01561781618736228</v>
      </c>
      <c r="Q142" s="101">
        <v>0.004283578388971594</v>
      </c>
      <c r="R142" s="101">
        <v>0.0003763683521875316</v>
      </c>
      <c r="S142" s="101">
        <v>0.0004616937205387749</v>
      </c>
      <c r="T142" s="101">
        <v>0.00022980508972363342</v>
      </c>
      <c r="U142" s="101">
        <v>9.369976518815389E-05</v>
      </c>
      <c r="V142" s="101">
        <v>1.3974087801220294E-05</v>
      </c>
      <c r="W142" s="101">
        <v>2.8789426474209868E-05</v>
      </c>
      <c r="X142" s="101">
        <v>67.5</v>
      </c>
    </row>
    <row r="143" spans="1:24" s="101" customFormat="1" ht="12.75" hidden="1">
      <c r="A143" s="101">
        <v>1735</v>
      </c>
      <c r="B143" s="101">
        <v>84.86000061035156</v>
      </c>
      <c r="C143" s="101">
        <v>77.86000061035156</v>
      </c>
      <c r="D143" s="101">
        <v>9.367850303649902</v>
      </c>
      <c r="E143" s="101">
        <v>9.985779762268066</v>
      </c>
      <c r="F143" s="101">
        <v>8.405948880072946</v>
      </c>
      <c r="G143" s="101" t="s">
        <v>57</v>
      </c>
      <c r="H143" s="101">
        <v>3.962862152691784</v>
      </c>
      <c r="I143" s="101">
        <v>21.322862763043346</v>
      </c>
      <c r="J143" s="101" t="s">
        <v>60</v>
      </c>
      <c r="K143" s="101">
        <v>0.10684842072051143</v>
      </c>
      <c r="L143" s="101">
        <v>0.0029622609167137145</v>
      </c>
      <c r="M143" s="101">
        <v>-0.027633293611713926</v>
      </c>
      <c r="N143" s="101">
        <v>0.0002528795109864989</v>
      </c>
      <c r="O143" s="101">
        <v>0.003914112495700546</v>
      </c>
      <c r="P143" s="101">
        <v>0.00033894571700109505</v>
      </c>
      <c r="Q143" s="101">
        <v>-0.0006818374492637277</v>
      </c>
      <c r="R143" s="101">
        <v>2.034833324118078E-05</v>
      </c>
      <c r="S143" s="101">
        <v>2.0260735297233094E-05</v>
      </c>
      <c r="T143" s="101">
        <v>2.4135460637023054E-05</v>
      </c>
      <c r="U143" s="101">
        <v>-2.22089341271992E-05</v>
      </c>
      <c r="V143" s="101">
        <v>1.6063055890588915E-06</v>
      </c>
      <c r="W143" s="101">
        <v>3.094637815340085E-07</v>
      </c>
      <c r="X143" s="101">
        <v>67.5</v>
      </c>
    </row>
    <row r="144" spans="1:24" s="101" customFormat="1" ht="12.75" hidden="1">
      <c r="A144" s="101">
        <v>1848</v>
      </c>
      <c r="B144" s="101">
        <v>118.27999877929688</v>
      </c>
      <c r="C144" s="101">
        <v>101.18000030517578</v>
      </c>
      <c r="D144" s="101">
        <v>9.753825187683105</v>
      </c>
      <c r="E144" s="101">
        <v>10.589974403381348</v>
      </c>
      <c r="F144" s="101">
        <v>12.688185395273422</v>
      </c>
      <c r="G144" s="101" t="s">
        <v>58</v>
      </c>
      <c r="H144" s="101">
        <v>-19.824798482738302</v>
      </c>
      <c r="I144" s="101">
        <v>30.95520029655857</v>
      </c>
      <c r="J144" s="101" t="s">
        <v>61</v>
      </c>
      <c r="K144" s="101">
        <v>-0.8696932900832195</v>
      </c>
      <c r="L144" s="101">
        <v>0.5444189193072642</v>
      </c>
      <c r="M144" s="101">
        <v>-0.2055872170866186</v>
      </c>
      <c r="N144" s="101">
        <v>0.024450711287369562</v>
      </c>
      <c r="O144" s="101">
        <v>-0.034972802749365324</v>
      </c>
      <c r="P144" s="101">
        <v>0.01561413776880305</v>
      </c>
      <c r="Q144" s="101">
        <v>-0.004228964590445989</v>
      </c>
      <c r="R144" s="101">
        <v>0.000375817883904776</v>
      </c>
      <c r="S144" s="101">
        <v>-0.00046124895034043367</v>
      </c>
      <c r="T144" s="101">
        <v>0.0002285341523771139</v>
      </c>
      <c r="U144" s="101">
        <v>-9.102971625380858E-05</v>
      </c>
      <c r="V144" s="101">
        <v>1.3881459297594472E-05</v>
      </c>
      <c r="W144" s="101">
        <v>-2.878776317955E-05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1415</v>
      </c>
      <c r="B146" s="101">
        <v>105.28</v>
      </c>
      <c r="C146" s="101">
        <v>101.48</v>
      </c>
      <c r="D146" s="101">
        <v>9.419351519707082</v>
      </c>
      <c r="E146" s="101">
        <v>9.815966879974772</v>
      </c>
      <c r="F146" s="101">
        <v>12.574425314074446</v>
      </c>
      <c r="G146" s="101" t="s">
        <v>59</v>
      </c>
      <c r="H146" s="101">
        <v>-6.030353810660159</v>
      </c>
      <c r="I146" s="101">
        <v>31.74964618933985</v>
      </c>
      <c r="J146" s="101" t="s">
        <v>73</v>
      </c>
      <c r="K146" s="101">
        <v>0.9330836024511747</v>
      </c>
      <c r="M146" s="101" t="s">
        <v>68</v>
      </c>
      <c r="N146" s="101">
        <v>0.5089318807631323</v>
      </c>
      <c r="X146" s="101">
        <v>67.5</v>
      </c>
    </row>
    <row r="147" spans="1:24" s="101" customFormat="1" ht="12.75" hidden="1">
      <c r="A147" s="101">
        <v>1744</v>
      </c>
      <c r="B147" s="101">
        <v>70.9800033569336</v>
      </c>
      <c r="C147" s="101">
        <v>91.37999725341797</v>
      </c>
      <c r="D147" s="101">
        <v>9.548558235168457</v>
      </c>
      <c r="E147" s="101">
        <v>10.068942070007324</v>
      </c>
      <c r="F147" s="101">
        <v>7.629778812950329</v>
      </c>
      <c r="G147" s="101" t="s">
        <v>56</v>
      </c>
      <c r="H147" s="101">
        <v>15.496627459582236</v>
      </c>
      <c r="I147" s="101">
        <v>18.97663081651583</v>
      </c>
      <c r="J147" s="101" t="s">
        <v>62</v>
      </c>
      <c r="K147" s="101">
        <v>0.907556262657363</v>
      </c>
      <c r="L147" s="101">
        <v>0.24792090990600235</v>
      </c>
      <c r="M147" s="101">
        <v>0.21485198688713517</v>
      </c>
      <c r="N147" s="101">
        <v>0.019998025507776625</v>
      </c>
      <c r="O147" s="101">
        <v>0.03644921324787299</v>
      </c>
      <c r="P147" s="101">
        <v>0.007112170114461022</v>
      </c>
      <c r="Q147" s="101">
        <v>0.004436745452860014</v>
      </c>
      <c r="R147" s="101">
        <v>0.0003078657299589554</v>
      </c>
      <c r="S147" s="101">
        <v>0.0004782318667829386</v>
      </c>
      <c r="T147" s="101">
        <v>0.00010467255138076962</v>
      </c>
      <c r="U147" s="101">
        <v>9.704066761110073E-05</v>
      </c>
      <c r="V147" s="101">
        <v>1.1421028786865286E-05</v>
      </c>
      <c r="W147" s="101">
        <v>2.98220577881498E-05</v>
      </c>
      <c r="X147" s="101">
        <v>67.5</v>
      </c>
    </row>
    <row r="148" spans="1:24" s="101" customFormat="1" ht="12.75" hidden="1">
      <c r="A148" s="101">
        <v>1735</v>
      </c>
      <c r="B148" s="101">
        <v>89.08000183105469</v>
      </c>
      <c r="C148" s="101">
        <v>91.77999877929688</v>
      </c>
      <c r="D148" s="101">
        <v>9.13845443725586</v>
      </c>
      <c r="E148" s="101">
        <v>9.62790584564209</v>
      </c>
      <c r="F148" s="101">
        <v>9.162662511504458</v>
      </c>
      <c r="G148" s="101" t="s">
        <v>57</v>
      </c>
      <c r="H148" s="101">
        <v>2.250037967896006</v>
      </c>
      <c r="I148" s="101">
        <v>23.83003979895069</v>
      </c>
      <c r="J148" s="101" t="s">
        <v>60</v>
      </c>
      <c r="K148" s="101">
        <v>-0.321784856724548</v>
      </c>
      <c r="L148" s="101">
        <v>-0.001348478995276425</v>
      </c>
      <c r="M148" s="101">
        <v>0.07389000551863231</v>
      </c>
      <c r="N148" s="101">
        <v>-0.00020670602568811144</v>
      </c>
      <c r="O148" s="101">
        <v>-0.013290205988411305</v>
      </c>
      <c r="P148" s="101">
        <v>-0.00015423222817999768</v>
      </c>
      <c r="Q148" s="101">
        <v>0.001415968473464854</v>
      </c>
      <c r="R148" s="101">
        <v>-1.662675585029401E-05</v>
      </c>
      <c r="S148" s="101">
        <v>-0.0002040356940695517</v>
      </c>
      <c r="T148" s="101">
        <v>-1.0983540119047708E-05</v>
      </c>
      <c r="U148" s="101">
        <v>2.358163647703636E-05</v>
      </c>
      <c r="V148" s="101">
        <v>-1.31624430081219E-06</v>
      </c>
      <c r="W148" s="101">
        <v>-1.3613088147221986E-05</v>
      </c>
      <c r="X148" s="101">
        <v>67.5</v>
      </c>
    </row>
    <row r="149" spans="1:24" s="101" customFormat="1" ht="12.75" hidden="1">
      <c r="A149" s="101">
        <v>1848</v>
      </c>
      <c r="B149" s="101">
        <v>105.05999755859375</v>
      </c>
      <c r="C149" s="101">
        <v>90.66000366210938</v>
      </c>
      <c r="D149" s="101">
        <v>9.607683181762695</v>
      </c>
      <c r="E149" s="101">
        <v>10.238903045654297</v>
      </c>
      <c r="F149" s="101">
        <v>12.507424279150847</v>
      </c>
      <c r="G149" s="101" t="s">
        <v>58</v>
      </c>
      <c r="H149" s="101">
        <v>-6.598857768866566</v>
      </c>
      <c r="I149" s="101">
        <v>30.96113978972718</v>
      </c>
      <c r="J149" s="101" t="s">
        <v>61</v>
      </c>
      <c r="K149" s="101">
        <v>-0.8485946475622873</v>
      </c>
      <c r="L149" s="101">
        <v>-0.24791724258917416</v>
      </c>
      <c r="M149" s="101">
        <v>-0.20174648287840408</v>
      </c>
      <c r="N149" s="101">
        <v>-0.019996957189248286</v>
      </c>
      <c r="O149" s="101">
        <v>-0.03393988172010203</v>
      </c>
      <c r="P149" s="101">
        <v>-0.007110497602617074</v>
      </c>
      <c r="Q149" s="101">
        <v>-0.004204728706543101</v>
      </c>
      <c r="R149" s="101">
        <v>-0.000307416425509528</v>
      </c>
      <c r="S149" s="101">
        <v>-0.0004325218537279366</v>
      </c>
      <c r="T149" s="101">
        <v>-0.00010409469179075907</v>
      </c>
      <c r="U149" s="101">
        <v>-9.413180966853363E-05</v>
      </c>
      <c r="V149" s="101">
        <v>-1.1344928359887733E-05</v>
      </c>
      <c r="W149" s="101">
        <v>-2.653373252702511E-05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1415</v>
      </c>
      <c r="B151" s="101">
        <v>101.58</v>
      </c>
      <c r="C151" s="101">
        <v>100.98</v>
      </c>
      <c r="D151" s="101">
        <v>9.579319543254943</v>
      </c>
      <c r="E151" s="101">
        <v>9.91097905912798</v>
      </c>
      <c r="F151" s="101">
        <v>11.912949119407859</v>
      </c>
      <c r="G151" s="101" t="s">
        <v>59</v>
      </c>
      <c r="H151" s="101">
        <v>-4.507447863939632</v>
      </c>
      <c r="I151" s="101">
        <v>29.572552136060363</v>
      </c>
      <c r="J151" s="101" t="s">
        <v>73</v>
      </c>
      <c r="K151" s="101">
        <v>0.7207450226351306</v>
      </c>
      <c r="M151" s="101" t="s">
        <v>68</v>
      </c>
      <c r="N151" s="101">
        <v>0.396679360111173</v>
      </c>
      <c r="X151" s="101">
        <v>67.5</v>
      </c>
    </row>
    <row r="152" spans="1:24" s="101" customFormat="1" ht="12.75" hidden="1">
      <c r="A152" s="101">
        <v>1744</v>
      </c>
      <c r="B152" s="101">
        <v>78.58000183105469</v>
      </c>
      <c r="C152" s="101">
        <v>84.9800033569336</v>
      </c>
      <c r="D152" s="101">
        <v>9.293880462646484</v>
      </c>
      <c r="E152" s="101">
        <v>10.047510147094727</v>
      </c>
      <c r="F152" s="101">
        <v>8.992193901339418</v>
      </c>
      <c r="G152" s="101" t="s">
        <v>56</v>
      </c>
      <c r="H152" s="101">
        <v>11.905421175808115</v>
      </c>
      <c r="I152" s="101">
        <v>22.9854230068628</v>
      </c>
      <c r="J152" s="101" t="s">
        <v>62</v>
      </c>
      <c r="K152" s="101">
        <v>0.7928680565094829</v>
      </c>
      <c r="L152" s="101">
        <v>0.23519019203361774</v>
      </c>
      <c r="M152" s="101">
        <v>0.1877008365448533</v>
      </c>
      <c r="N152" s="101">
        <v>0.02200891331360566</v>
      </c>
      <c r="O152" s="101">
        <v>0.03184325397222933</v>
      </c>
      <c r="P152" s="101">
        <v>0.0067469402222987964</v>
      </c>
      <c r="Q152" s="101">
        <v>0.0038760376341325188</v>
      </c>
      <c r="R152" s="101">
        <v>0.0003387278045787404</v>
      </c>
      <c r="S152" s="101">
        <v>0.0004178004201213546</v>
      </c>
      <c r="T152" s="101">
        <v>9.928481924947224E-05</v>
      </c>
      <c r="U152" s="101">
        <v>8.477352162458723E-05</v>
      </c>
      <c r="V152" s="101">
        <v>1.2571145226863926E-05</v>
      </c>
      <c r="W152" s="101">
        <v>2.6055567139565078E-05</v>
      </c>
      <c r="X152" s="101">
        <v>67.5</v>
      </c>
    </row>
    <row r="153" spans="1:24" s="101" customFormat="1" ht="12.75" hidden="1">
      <c r="A153" s="101">
        <v>1735</v>
      </c>
      <c r="B153" s="101">
        <v>95.87999725341797</v>
      </c>
      <c r="C153" s="101">
        <v>91.87999725341797</v>
      </c>
      <c r="D153" s="101">
        <v>9.109630584716797</v>
      </c>
      <c r="E153" s="101">
        <v>9.60853099822998</v>
      </c>
      <c r="F153" s="101">
        <v>9.21843535948644</v>
      </c>
      <c r="G153" s="101" t="s">
        <v>57</v>
      </c>
      <c r="H153" s="101">
        <v>-4.322163737473971</v>
      </c>
      <c r="I153" s="101">
        <v>24.057833515943997</v>
      </c>
      <c r="J153" s="101" t="s">
        <v>60</v>
      </c>
      <c r="K153" s="101">
        <v>-0.010210702880592969</v>
      </c>
      <c r="L153" s="101">
        <v>-0.0012796206496535625</v>
      </c>
      <c r="M153" s="101">
        <v>0.00028382353733000243</v>
      </c>
      <c r="N153" s="101">
        <v>0.00022782356311693198</v>
      </c>
      <c r="O153" s="101">
        <v>-0.0007534104878915272</v>
      </c>
      <c r="P153" s="101">
        <v>-0.0001463742622139083</v>
      </c>
      <c r="Q153" s="101">
        <v>-9.58646657360072E-05</v>
      </c>
      <c r="R153" s="101">
        <v>1.830945507777375E-05</v>
      </c>
      <c r="S153" s="101">
        <v>-3.807450392252182E-05</v>
      </c>
      <c r="T153" s="101">
        <v>-1.0424576932964312E-05</v>
      </c>
      <c r="U153" s="101">
        <v>-8.802442666309127E-06</v>
      </c>
      <c r="V153" s="101">
        <v>1.4432049162222573E-06</v>
      </c>
      <c r="W153" s="101">
        <v>-3.23803851122424E-06</v>
      </c>
      <c r="X153" s="101">
        <v>67.5</v>
      </c>
    </row>
    <row r="154" spans="1:24" s="101" customFormat="1" ht="12.75" hidden="1">
      <c r="A154" s="101">
        <v>1848</v>
      </c>
      <c r="B154" s="101">
        <v>109.95999908447266</v>
      </c>
      <c r="C154" s="101">
        <v>90.45999908447266</v>
      </c>
      <c r="D154" s="101">
        <v>9.426652908325195</v>
      </c>
      <c r="E154" s="101">
        <v>10.308655738830566</v>
      </c>
      <c r="F154" s="101">
        <v>13.37519582412624</v>
      </c>
      <c r="G154" s="101" t="s">
        <v>58</v>
      </c>
      <c r="H154" s="101">
        <v>-8.707974231277461</v>
      </c>
      <c r="I154" s="101">
        <v>33.75202485319519</v>
      </c>
      <c r="J154" s="101" t="s">
        <v>61</v>
      </c>
      <c r="K154" s="101">
        <v>-0.7928023061140834</v>
      </c>
      <c r="L154" s="101">
        <v>-0.2351867109336813</v>
      </c>
      <c r="M154" s="101">
        <v>-0.18770062195911177</v>
      </c>
      <c r="N154" s="101">
        <v>0.022007734133024627</v>
      </c>
      <c r="O154" s="101">
        <v>-0.03183433988912969</v>
      </c>
      <c r="P154" s="101">
        <v>-0.006745352247187293</v>
      </c>
      <c r="Q154" s="101">
        <v>-0.0038748519593753434</v>
      </c>
      <c r="R154" s="101">
        <v>0.0003382325966690501</v>
      </c>
      <c r="S154" s="101">
        <v>-0.0004160619223200247</v>
      </c>
      <c r="T154" s="101">
        <v>-9.873602953921675E-05</v>
      </c>
      <c r="U154" s="101">
        <v>-8.431528314452072E-05</v>
      </c>
      <c r="V154" s="101">
        <v>1.2488028342564554E-05</v>
      </c>
      <c r="W154" s="101">
        <v>-2.5853581677674995E-05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6.732783034505027</v>
      </c>
      <c r="G155" s="102"/>
      <c r="H155" s="102"/>
      <c r="I155" s="115"/>
      <c r="J155" s="115" t="s">
        <v>158</v>
      </c>
      <c r="K155" s="102">
        <f>AVERAGE(K153,K148,K143,K138,K133,K128)</f>
        <v>-0.038031432572502466</v>
      </c>
      <c r="L155" s="102">
        <f>AVERAGE(L153,L148,L143,L138,L133,L128)</f>
        <v>0.0004779088776218951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13.595957395483767</v>
      </c>
      <c r="G156" s="102"/>
      <c r="H156" s="102"/>
      <c r="I156" s="115"/>
      <c r="J156" s="115" t="s">
        <v>159</v>
      </c>
      <c r="K156" s="102">
        <f>AVERAGE(K154,K149,K144,K139,K134,K129)</f>
        <v>-0.7691812847687151</v>
      </c>
      <c r="L156" s="102">
        <f>AVERAGE(L154,L149,L144,L139,L134,L129)</f>
        <v>0.08777855720172269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0.02376964535781404</v>
      </c>
      <c r="L157" s="102">
        <f>ABS(L155/$H$33)</f>
        <v>0.0013275246600608199</v>
      </c>
      <c r="M157" s="115" t="s">
        <v>111</v>
      </c>
      <c r="N157" s="102">
        <f>K157+L157+L158+K158</f>
        <v>0.5169935891602668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0.43703482089131535</v>
      </c>
      <c r="L158" s="102">
        <f>ABS(L156/$H$34)</f>
        <v>0.05486159825107668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1415</v>
      </c>
      <c r="B161" s="101">
        <v>93.64</v>
      </c>
      <c r="C161" s="101">
        <v>98.54</v>
      </c>
      <c r="D161" s="101">
        <v>9.674263832860209</v>
      </c>
      <c r="E161" s="101">
        <v>10.184962166669873</v>
      </c>
      <c r="F161" s="101">
        <v>10.081058962045503</v>
      </c>
      <c r="G161" s="101" t="s">
        <v>59</v>
      </c>
      <c r="H161" s="101">
        <v>-1.3687813724356062</v>
      </c>
      <c r="I161" s="101">
        <v>24.771218627564394</v>
      </c>
      <c r="J161" s="101" t="s">
        <v>73</v>
      </c>
      <c r="K161" s="101">
        <v>0.25258389092911326</v>
      </c>
      <c r="M161" s="101" t="s">
        <v>68</v>
      </c>
      <c r="N161" s="101">
        <v>0.18081323397858262</v>
      </c>
      <c r="X161" s="101">
        <v>67.5</v>
      </c>
    </row>
    <row r="162" spans="1:24" s="101" customFormat="1" ht="12.75" hidden="1">
      <c r="A162" s="101">
        <v>1744</v>
      </c>
      <c r="B162" s="101">
        <v>80.87999725341797</v>
      </c>
      <c r="C162" s="101">
        <v>91.68000030517578</v>
      </c>
      <c r="D162" s="101">
        <v>9.696881294250488</v>
      </c>
      <c r="E162" s="101">
        <v>10.062512397766113</v>
      </c>
      <c r="F162" s="101">
        <v>9.283890247665681</v>
      </c>
      <c r="G162" s="101" t="s">
        <v>56</v>
      </c>
      <c r="H162" s="101">
        <v>9.366989907572062</v>
      </c>
      <c r="I162" s="101">
        <v>22.74698716099003</v>
      </c>
      <c r="J162" s="101" t="s">
        <v>62</v>
      </c>
      <c r="K162" s="101">
        <v>0.35718318895402806</v>
      </c>
      <c r="L162" s="101">
        <v>0.34258481669435237</v>
      </c>
      <c r="M162" s="101">
        <v>0.08455817394439376</v>
      </c>
      <c r="N162" s="101">
        <v>0.01356822904335528</v>
      </c>
      <c r="O162" s="101">
        <v>0.01434528614266137</v>
      </c>
      <c r="P162" s="101">
        <v>0.009827733003842636</v>
      </c>
      <c r="Q162" s="101">
        <v>0.0017461409930926237</v>
      </c>
      <c r="R162" s="101">
        <v>0.00020888626884994017</v>
      </c>
      <c r="S162" s="101">
        <v>0.0001882217961053693</v>
      </c>
      <c r="T162" s="101">
        <v>0.00014461044931985152</v>
      </c>
      <c r="U162" s="101">
        <v>3.8186086357127914E-05</v>
      </c>
      <c r="V162" s="101">
        <v>7.755860084945396E-06</v>
      </c>
      <c r="W162" s="101">
        <v>1.1736703481561833E-05</v>
      </c>
      <c r="X162" s="101">
        <v>67.5</v>
      </c>
    </row>
    <row r="163" spans="1:24" s="101" customFormat="1" ht="12.75" hidden="1">
      <c r="A163" s="101">
        <v>1848</v>
      </c>
      <c r="B163" s="101">
        <v>104.27999877929688</v>
      </c>
      <c r="C163" s="101">
        <v>93.77999877929688</v>
      </c>
      <c r="D163" s="101">
        <v>9.650349617004395</v>
      </c>
      <c r="E163" s="101">
        <v>10.330024719238281</v>
      </c>
      <c r="F163" s="101">
        <v>12.630016355104345</v>
      </c>
      <c r="G163" s="101" t="s">
        <v>57</v>
      </c>
      <c r="H163" s="101">
        <v>-5.6546409148537435</v>
      </c>
      <c r="I163" s="101">
        <v>31.12535786444313</v>
      </c>
      <c r="J163" s="101" t="s">
        <v>60</v>
      </c>
      <c r="K163" s="101">
        <v>0.1636093789182442</v>
      </c>
      <c r="L163" s="101">
        <v>-0.0018637054938714414</v>
      </c>
      <c r="M163" s="101">
        <v>-0.03958412222901883</v>
      </c>
      <c r="N163" s="101">
        <v>-0.0001400764819990299</v>
      </c>
      <c r="O163" s="101">
        <v>0.006432998280081144</v>
      </c>
      <c r="P163" s="101">
        <v>-0.00021326954376100213</v>
      </c>
      <c r="Q163" s="101">
        <v>-0.0008576210844623808</v>
      </c>
      <c r="R163" s="101">
        <v>-1.1267552757619137E-05</v>
      </c>
      <c r="S163" s="101">
        <v>7.284080147246224E-05</v>
      </c>
      <c r="T163" s="101">
        <v>-1.5191080445667838E-05</v>
      </c>
      <c r="U163" s="101">
        <v>-2.1328744496302657E-05</v>
      </c>
      <c r="V163" s="101">
        <v>-8.885350961001667E-07</v>
      </c>
      <c r="W163" s="101">
        <v>4.176869113144665E-06</v>
      </c>
      <c r="X163" s="101">
        <v>67.5</v>
      </c>
    </row>
    <row r="164" spans="1:24" s="101" customFormat="1" ht="12.75" hidden="1">
      <c r="A164" s="101">
        <v>1735</v>
      </c>
      <c r="B164" s="101">
        <v>93.5999984741211</v>
      </c>
      <c r="C164" s="101">
        <v>89.80000305175781</v>
      </c>
      <c r="D164" s="101">
        <v>9.541963577270508</v>
      </c>
      <c r="E164" s="101">
        <v>10.123231887817383</v>
      </c>
      <c r="F164" s="101">
        <v>10.929574908390034</v>
      </c>
      <c r="G164" s="101" t="s">
        <v>58</v>
      </c>
      <c r="H164" s="101">
        <v>1.128514899635391</v>
      </c>
      <c r="I164" s="101">
        <v>27.22851337375649</v>
      </c>
      <c r="J164" s="101" t="s">
        <v>61</v>
      </c>
      <c r="K164" s="101">
        <v>-0.3175087425589338</v>
      </c>
      <c r="L164" s="101">
        <v>-0.34257974725797075</v>
      </c>
      <c r="M164" s="101">
        <v>-0.07472069357392534</v>
      </c>
      <c r="N164" s="101">
        <v>-0.013567505959170998</v>
      </c>
      <c r="O164" s="101">
        <v>-0.012822003261710135</v>
      </c>
      <c r="P164" s="101">
        <v>-0.009825418672836378</v>
      </c>
      <c r="Q164" s="101">
        <v>-0.001521017568354838</v>
      </c>
      <c r="R164" s="101">
        <v>-0.00020858215544217523</v>
      </c>
      <c r="S164" s="101">
        <v>-0.00017355593383684855</v>
      </c>
      <c r="T164" s="101">
        <v>-0.0001438103373453473</v>
      </c>
      <c r="U164" s="101">
        <v>-3.167430898197259E-05</v>
      </c>
      <c r="V164" s="101">
        <v>-7.70479532760264E-06</v>
      </c>
      <c r="W164" s="101">
        <v>-1.0968316781793082E-05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1415</v>
      </c>
      <c r="B166" s="101">
        <v>86.84</v>
      </c>
      <c r="C166" s="101">
        <v>100.14</v>
      </c>
      <c r="D166" s="101">
        <v>9.582591316936195</v>
      </c>
      <c r="E166" s="101">
        <v>9.85305949634417</v>
      </c>
      <c r="F166" s="101">
        <v>8.70623044592692</v>
      </c>
      <c r="G166" s="101" t="s">
        <v>59</v>
      </c>
      <c r="H166" s="101">
        <v>2.2514638021663984</v>
      </c>
      <c r="I166" s="101">
        <v>21.5914638021664</v>
      </c>
      <c r="J166" s="101" t="s">
        <v>73</v>
      </c>
      <c r="K166" s="101">
        <v>0.2849215744005931</v>
      </c>
      <c r="M166" s="101" t="s">
        <v>68</v>
      </c>
      <c r="N166" s="101">
        <v>0.2233986904477211</v>
      </c>
      <c r="X166" s="101">
        <v>67.5</v>
      </c>
    </row>
    <row r="167" spans="1:24" s="101" customFormat="1" ht="12.75" hidden="1">
      <c r="A167" s="101">
        <v>1744</v>
      </c>
      <c r="B167" s="101">
        <v>75.5999984741211</v>
      </c>
      <c r="C167" s="101">
        <v>88.69999694824219</v>
      </c>
      <c r="D167" s="101">
        <v>9.969963073730469</v>
      </c>
      <c r="E167" s="101">
        <v>10.741692543029785</v>
      </c>
      <c r="F167" s="101">
        <v>8.494948463843473</v>
      </c>
      <c r="G167" s="101" t="s">
        <v>56</v>
      </c>
      <c r="H167" s="101">
        <v>12.139355104777145</v>
      </c>
      <c r="I167" s="101">
        <v>20.23935357889824</v>
      </c>
      <c r="J167" s="101" t="s">
        <v>62</v>
      </c>
      <c r="K167" s="101">
        <v>0.3291233257202409</v>
      </c>
      <c r="L167" s="101">
        <v>0.40735912030442684</v>
      </c>
      <c r="M167" s="101">
        <v>0.07791523965672924</v>
      </c>
      <c r="N167" s="101">
        <v>0.06536226384133711</v>
      </c>
      <c r="O167" s="101">
        <v>0.01321829585731151</v>
      </c>
      <c r="P167" s="101">
        <v>0.01168593273583946</v>
      </c>
      <c r="Q167" s="101">
        <v>0.0016089734012295004</v>
      </c>
      <c r="R167" s="101">
        <v>0.001006133264830753</v>
      </c>
      <c r="S167" s="101">
        <v>0.00017343646213581186</v>
      </c>
      <c r="T167" s="101">
        <v>0.00017195413311075003</v>
      </c>
      <c r="U167" s="101">
        <v>3.518865011811648E-05</v>
      </c>
      <c r="V167" s="101">
        <v>3.734439673038638E-05</v>
      </c>
      <c r="W167" s="101">
        <v>1.0812439823774925E-05</v>
      </c>
      <c r="X167" s="101">
        <v>67.5</v>
      </c>
    </row>
    <row r="168" spans="1:24" s="101" customFormat="1" ht="12.75" hidden="1">
      <c r="A168" s="101">
        <v>1848</v>
      </c>
      <c r="B168" s="101">
        <v>99.08000183105469</v>
      </c>
      <c r="C168" s="101">
        <v>89.4800033569336</v>
      </c>
      <c r="D168" s="101">
        <v>10.048230171203613</v>
      </c>
      <c r="E168" s="101">
        <v>10.63411808013916</v>
      </c>
      <c r="F168" s="101">
        <v>11.526883890623235</v>
      </c>
      <c r="G168" s="101" t="s">
        <v>57</v>
      </c>
      <c r="H168" s="101">
        <v>-4.303990456970439</v>
      </c>
      <c r="I168" s="101">
        <v>27.27601137408425</v>
      </c>
      <c r="J168" s="101" t="s">
        <v>60</v>
      </c>
      <c r="K168" s="101">
        <v>0.2513120219224762</v>
      </c>
      <c r="L168" s="101">
        <v>-0.002215611113695247</v>
      </c>
      <c r="M168" s="101">
        <v>-0.0600625575083393</v>
      </c>
      <c r="N168" s="101">
        <v>-0.0006756693429435128</v>
      </c>
      <c r="O168" s="101">
        <v>0.010000567114081054</v>
      </c>
      <c r="P168" s="101">
        <v>-0.0002535914240108075</v>
      </c>
      <c r="Q168" s="101">
        <v>-0.0012667496910338458</v>
      </c>
      <c r="R168" s="101">
        <v>-5.432435816805418E-05</v>
      </c>
      <c r="S168" s="101">
        <v>0.00012324883446630363</v>
      </c>
      <c r="T168" s="101">
        <v>-1.8066272463635474E-05</v>
      </c>
      <c r="U168" s="101">
        <v>-2.933459371085889E-05</v>
      </c>
      <c r="V168" s="101">
        <v>-4.285033840779098E-06</v>
      </c>
      <c r="W168" s="101">
        <v>7.4259171834966295E-06</v>
      </c>
      <c r="X168" s="101">
        <v>67.5</v>
      </c>
    </row>
    <row r="169" spans="1:24" s="101" customFormat="1" ht="12.75" hidden="1">
      <c r="A169" s="101">
        <v>1735</v>
      </c>
      <c r="B169" s="101">
        <v>78.4800033569336</v>
      </c>
      <c r="C169" s="101">
        <v>91.27999877929688</v>
      </c>
      <c r="D169" s="101">
        <v>9.254450798034668</v>
      </c>
      <c r="E169" s="101">
        <v>9.612397193908691</v>
      </c>
      <c r="F169" s="101">
        <v>6.863730678600561</v>
      </c>
      <c r="G169" s="101" t="s">
        <v>58</v>
      </c>
      <c r="H169" s="101">
        <v>6.639419359023762</v>
      </c>
      <c r="I169" s="101">
        <v>17.61942271595736</v>
      </c>
      <c r="J169" s="101" t="s">
        <v>61</v>
      </c>
      <c r="K169" s="101">
        <v>-0.2125192489408633</v>
      </c>
      <c r="L169" s="101">
        <v>-0.4073530949466192</v>
      </c>
      <c r="M169" s="101">
        <v>-0.04963137874694785</v>
      </c>
      <c r="N169" s="101">
        <v>-0.0653587714496193</v>
      </c>
      <c r="O169" s="101">
        <v>-0.008643610516918214</v>
      </c>
      <c r="P169" s="101">
        <v>-0.01168318087235803</v>
      </c>
      <c r="Q169" s="101">
        <v>-0.0009920386212893546</v>
      </c>
      <c r="R169" s="101">
        <v>-0.0010046656213430513</v>
      </c>
      <c r="S169" s="101">
        <v>-0.00012202430577915446</v>
      </c>
      <c r="T169" s="101">
        <v>-0.0001710024376818624</v>
      </c>
      <c r="U169" s="101">
        <v>-1.9435089630718388E-05</v>
      </c>
      <c r="V169" s="101">
        <v>-3.709774187386438E-05</v>
      </c>
      <c r="W169" s="101">
        <v>-7.859046311519192E-06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1415</v>
      </c>
      <c r="B171" s="101">
        <v>89.04</v>
      </c>
      <c r="C171" s="101">
        <v>96.24</v>
      </c>
      <c r="D171" s="101">
        <v>9.590007962754136</v>
      </c>
      <c r="E171" s="101">
        <v>9.996600174294768</v>
      </c>
      <c r="F171" s="101">
        <v>7.218933050581558</v>
      </c>
      <c r="G171" s="101" t="s">
        <v>59</v>
      </c>
      <c r="H171" s="101">
        <v>-3.6492254316314217</v>
      </c>
      <c r="I171" s="101">
        <v>17.890774568368585</v>
      </c>
      <c r="J171" s="101" t="s">
        <v>73</v>
      </c>
      <c r="K171" s="101">
        <v>0.5493259733309397</v>
      </c>
      <c r="M171" s="101" t="s">
        <v>68</v>
      </c>
      <c r="N171" s="101">
        <v>0.42628358530978916</v>
      </c>
      <c r="X171" s="101">
        <v>67.5</v>
      </c>
    </row>
    <row r="172" spans="1:24" s="101" customFormat="1" ht="12.75" hidden="1">
      <c r="A172" s="101">
        <v>1744</v>
      </c>
      <c r="B172" s="101">
        <v>91.16000366210938</v>
      </c>
      <c r="C172" s="101">
        <v>88.95999908447266</v>
      </c>
      <c r="D172" s="101">
        <v>9.499321937561035</v>
      </c>
      <c r="E172" s="101">
        <v>10.361495018005371</v>
      </c>
      <c r="F172" s="101">
        <v>10.736764014015291</v>
      </c>
      <c r="G172" s="101" t="s">
        <v>56</v>
      </c>
      <c r="H172" s="101">
        <v>3.2054782584049235</v>
      </c>
      <c r="I172" s="101">
        <v>26.865481920514306</v>
      </c>
      <c r="J172" s="101" t="s">
        <v>62</v>
      </c>
      <c r="K172" s="101">
        <v>0.45217900302337594</v>
      </c>
      <c r="L172" s="101">
        <v>0.576377956865401</v>
      </c>
      <c r="M172" s="101">
        <v>0.10704755284551669</v>
      </c>
      <c r="N172" s="101">
        <v>0.0241053081948051</v>
      </c>
      <c r="O172" s="101">
        <v>0.018160344397574343</v>
      </c>
      <c r="P172" s="101">
        <v>0.016534447163753484</v>
      </c>
      <c r="Q172" s="101">
        <v>0.0022105545390807176</v>
      </c>
      <c r="R172" s="101">
        <v>0.0003710139646449878</v>
      </c>
      <c r="S172" s="101">
        <v>0.0002382348915630923</v>
      </c>
      <c r="T172" s="101">
        <v>0.00024328063037263044</v>
      </c>
      <c r="U172" s="101">
        <v>4.833773335702548E-05</v>
      </c>
      <c r="V172" s="101">
        <v>1.3758240884745992E-05</v>
      </c>
      <c r="W172" s="101">
        <v>1.4848407662111815E-05</v>
      </c>
      <c r="X172" s="101">
        <v>67.5</v>
      </c>
    </row>
    <row r="173" spans="1:24" s="101" customFormat="1" ht="12.75" hidden="1">
      <c r="A173" s="101">
        <v>1848</v>
      </c>
      <c r="B173" s="101">
        <v>120.0199966430664</v>
      </c>
      <c r="C173" s="101">
        <v>98.81999969482422</v>
      </c>
      <c r="D173" s="101">
        <v>9.640408515930176</v>
      </c>
      <c r="E173" s="101">
        <v>10.437870979309082</v>
      </c>
      <c r="F173" s="101">
        <v>15.534357200188072</v>
      </c>
      <c r="G173" s="101" t="s">
        <v>57</v>
      </c>
      <c r="H173" s="101">
        <v>-14.172353732064522</v>
      </c>
      <c r="I173" s="101">
        <v>38.34764291100188</v>
      </c>
      <c r="J173" s="101" t="s">
        <v>60</v>
      </c>
      <c r="K173" s="101">
        <v>0.40552313832396664</v>
      </c>
      <c r="L173" s="101">
        <v>-0.003136297337086688</v>
      </c>
      <c r="M173" s="101">
        <v>-0.09545781805286488</v>
      </c>
      <c r="N173" s="101">
        <v>0.00024961522512345033</v>
      </c>
      <c r="O173" s="101">
        <v>0.01637235484609923</v>
      </c>
      <c r="P173" s="101">
        <v>-0.0003588942570662536</v>
      </c>
      <c r="Q173" s="101">
        <v>-0.001944273926669892</v>
      </c>
      <c r="R173" s="101">
        <v>2.005485970196288E-05</v>
      </c>
      <c r="S173" s="101">
        <v>0.00022125210057677788</v>
      </c>
      <c r="T173" s="101">
        <v>-2.55604145355496E-05</v>
      </c>
      <c r="U173" s="101">
        <v>-4.054830339393094E-05</v>
      </c>
      <c r="V173" s="101">
        <v>1.5853239589208836E-06</v>
      </c>
      <c r="W173" s="101">
        <v>1.3965525161744215E-05</v>
      </c>
      <c r="X173" s="101">
        <v>67.5</v>
      </c>
    </row>
    <row r="174" spans="1:24" s="101" customFormat="1" ht="12.75" hidden="1">
      <c r="A174" s="101">
        <v>1735</v>
      </c>
      <c r="B174" s="101">
        <v>84.58000183105469</v>
      </c>
      <c r="C174" s="101">
        <v>81.18000030517578</v>
      </c>
      <c r="D174" s="101">
        <v>9.346700668334961</v>
      </c>
      <c r="E174" s="101">
        <v>9.89749526977539</v>
      </c>
      <c r="F174" s="101">
        <v>10.04089571605728</v>
      </c>
      <c r="G174" s="101" t="s">
        <v>58</v>
      </c>
      <c r="H174" s="101">
        <v>8.44746462041541</v>
      </c>
      <c r="I174" s="101">
        <v>25.527466451470097</v>
      </c>
      <c r="J174" s="101" t="s">
        <v>61</v>
      </c>
      <c r="K174" s="101">
        <v>0.20004208322024453</v>
      </c>
      <c r="L174" s="101">
        <v>-0.5763694238935194</v>
      </c>
      <c r="M174" s="101">
        <v>0.04844567620334999</v>
      </c>
      <c r="N174" s="101">
        <v>0.024104015752689934</v>
      </c>
      <c r="O174" s="101">
        <v>0.007857741751414387</v>
      </c>
      <c r="P174" s="101">
        <v>-0.016530551652113746</v>
      </c>
      <c r="Q174" s="101">
        <v>0.0010518318631425859</v>
      </c>
      <c r="R174" s="101">
        <v>0.0003704715435278759</v>
      </c>
      <c r="S174" s="101">
        <v>8.833669423541785E-05</v>
      </c>
      <c r="T174" s="101">
        <v>-0.0002419341445998793</v>
      </c>
      <c r="U174" s="101">
        <v>2.6312954185507606E-05</v>
      </c>
      <c r="V174" s="101">
        <v>1.3666599437605816E-05</v>
      </c>
      <c r="W174" s="101">
        <v>5.0437403835794384E-06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1415</v>
      </c>
      <c r="B176" s="101">
        <v>90.68</v>
      </c>
      <c r="C176" s="101">
        <v>91.68</v>
      </c>
      <c r="D176" s="101">
        <v>9.471464042247124</v>
      </c>
      <c r="E176" s="101">
        <v>9.9341085926488</v>
      </c>
      <c r="F176" s="101">
        <v>6.861037936492099</v>
      </c>
      <c r="G176" s="101" t="s">
        <v>59</v>
      </c>
      <c r="H176" s="101">
        <v>-5.9621956085206875</v>
      </c>
      <c r="I176" s="101">
        <v>17.217804391479323</v>
      </c>
      <c r="J176" s="101" t="s">
        <v>73</v>
      </c>
      <c r="K176" s="101">
        <v>0.5236999322261537</v>
      </c>
      <c r="M176" s="101" t="s">
        <v>68</v>
      </c>
      <c r="N176" s="101">
        <v>0.43085519081949486</v>
      </c>
      <c r="X176" s="101">
        <v>67.5</v>
      </c>
    </row>
    <row r="177" spans="1:24" s="101" customFormat="1" ht="12.75" hidden="1">
      <c r="A177" s="101">
        <v>1744</v>
      </c>
      <c r="B177" s="101">
        <v>87.4800033569336</v>
      </c>
      <c r="C177" s="101">
        <v>91.18000030517578</v>
      </c>
      <c r="D177" s="101">
        <v>9.342369079589844</v>
      </c>
      <c r="E177" s="101">
        <v>10.133443832397461</v>
      </c>
      <c r="F177" s="101">
        <v>8.94547806771907</v>
      </c>
      <c r="G177" s="101" t="s">
        <v>56</v>
      </c>
      <c r="H177" s="101">
        <v>2.77584993121107</v>
      </c>
      <c r="I177" s="101">
        <v>22.755853288144664</v>
      </c>
      <c r="J177" s="101" t="s">
        <v>62</v>
      </c>
      <c r="K177" s="101">
        <v>0.37516247580668743</v>
      </c>
      <c r="L177" s="101">
        <v>0.6114919198415479</v>
      </c>
      <c r="M177" s="101">
        <v>0.08881491069878822</v>
      </c>
      <c r="N177" s="101">
        <v>0.0245813984368984</v>
      </c>
      <c r="O177" s="101">
        <v>0.015067185237254192</v>
      </c>
      <c r="P177" s="101">
        <v>0.01754174387133948</v>
      </c>
      <c r="Q177" s="101">
        <v>0.0018340644470357453</v>
      </c>
      <c r="R177" s="101">
        <v>0.00037834641295174853</v>
      </c>
      <c r="S177" s="101">
        <v>0.0001976516279865991</v>
      </c>
      <c r="T177" s="101">
        <v>0.0002581058861110355</v>
      </c>
      <c r="U177" s="101">
        <v>4.01104401473864E-05</v>
      </c>
      <c r="V177" s="101">
        <v>1.403138388146269E-05</v>
      </c>
      <c r="W177" s="101">
        <v>1.2318039092345763E-05</v>
      </c>
      <c r="X177" s="101">
        <v>67.5</v>
      </c>
    </row>
    <row r="178" spans="1:24" s="101" customFormat="1" ht="12.75" hidden="1">
      <c r="A178" s="101">
        <v>1848</v>
      </c>
      <c r="B178" s="101">
        <v>118.27999877929688</v>
      </c>
      <c r="C178" s="101">
        <v>101.18000030517578</v>
      </c>
      <c r="D178" s="101">
        <v>9.753825187683105</v>
      </c>
      <c r="E178" s="101">
        <v>10.589974403381348</v>
      </c>
      <c r="F178" s="101">
        <v>15.56013933840161</v>
      </c>
      <c r="G178" s="101" t="s">
        <v>57</v>
      </c>
      <c r="H178" s="101">
        <v>-12.818129933810752</v>
      </c>
      <c r="I178" s="101">
        <v>37.96186884548612</v>
      </c>
      <c r="J178" s="101" t="s">
        <v>60</v>
      </c>
      <c r="K178" s="101">
        <v>0.26473003384088484</v>
      </c>
      <c r="L178" s="101">
        <v>-0.00332740352060371</v>
      </c>
      <c r="M178" s="101">
        <v>-0.06195211735843615</v>
      </c>
      <c r="N178" s="101">
        <v>0.00025448262228547407</v>
      </c>
      <c r="O178" s="101">
        <v>0.010746696827190103</v>
      </c>
      <c r="P178" s="101">
        <v>-0.00038073655819304263</v>
      </c>
      <c r="Q178" s="101">
        <v>-0.0012443887392078355</v>
      </c>
      <c r="R178" s="101">
        <v>2.0442946066192985E-05</v>
      </c>
      <c r="S178" s="101">
        <v>0.00015000743660395052</v>
      </c>
      <c r="T178" s="101">
        <v>-2.7114185938344645E-05</v>
      </c>
      <c r="U178" s="101">
        <v>-2.4776544773142187E-05</v>
      </c>
      <c r="V178" s="101">
        <v>1.6147095123685567E-06</v>
      </c>
      <c r="W178" s="101">
        <v>9.609291452211058E-06</v>
      </c>
      <c r="X178" s="101">
        <v>67.5</v>
      </c>
    </row>
    <row r="179" spans="1:24" s="101" customFormat="1" ht="12.75" hidden="1">
      <c r="A179" s="101">
        <v>1735</v>
      </c>
      <c r="B179" s="101">
        <v>84.86000061035156</v>
      </c>
      <c r="C179" s="101">
        <v>77.86000061035156</v>
      </c>
      <c r="D179" s="101">
        <v>9.367850303649902</v>
      </c>
      <c r="E179" s="101">
        <v>9.985779762268066</v>
      </c>
      <c r="F179" s="101">
        <v>10.673175091757377</v>
      </c>
      <c r="G179" s="101" t="s">
        <v>58</v>
      </c>
      <c r="H179" s="101">
        <v>9.71399793215447</v>
      </c>
      <c r="I179" s="101">
        <v>27.07399854250603</v>
      </c>
      <c r="J179" s="101" t="s">
        <v>61</v>
      </c>
      <c r="K179" s="101">
        <v>0.2658286900167236</v>
      </c>
      <c r="L179" s="101">
        <v>-0.6114828668223773</v>
      </c>
      <c r="M179" s="101">
        <v>0.0636397950754108</v>
      </c>
      <c r="N179" s="101">
        <v>0.02458008111680077</v>
      </c>
      <c r="O179" s="101">
        <v>0.010560709174965138</v>
      </c>
      <c r="P179" s="101">
        <v>-0.017537611516992027</v>
      </c>
      <c r="Q179" s="101">
        <v>0.00134732663508641</v>
      </c>
      <c r="R179" s="101">
        <v>0.0003777937190446524</v>
      </c>
      <c r="S179" s="101">
        <v>0.00012870095185842542</v>
      </c>
      <c r="T179" s="101">
        <v>-0.0002566777539368453</v>
      </c>
      <c r="U179" s="101">
        <v>3.154314882698853E-05</v>
      </c>
      <c r="V179" s="101">
        <v>1.3938165116672907E-05</v>
      </c>
      <c r="W179" s="101">
        <v>7.706854408059227E-06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1415</v>
      </c>
      <c r="B181" s="101">
        <v>105.28</v>
      </c>
      <c r="C181" s="101">
        <v>101.48</v>
      </c>
      <c r="D181" s="101">
        <v>9.419351519707082</v>
      </c>
      <c r="E181" s="101">
        <v>9.815966879974772</v>
      </c>
      <c r="F181" s="101">
        <v>12.427458709354568</v>
      </c>
      <c r="G181" s="101" t="s">
        <v>59</v>
      </c>
      <c r="H181" s="101">
        <v>-6.401435397687592</v>
      </c>
      <c r="I181" s="101">
        <v>31.378564602312412</v>
      </c>
      <c r="J181" s="101" t="s">
        <v>73</v>
      </c>
      <c r="K181" s="101">
        <v>0.6290505409848708</v>
      </c>
      <c r="M181" s="101" t="s">
        <v>68</v>
      </c>
      <c r="N181" s="101">
        <v>0.47301177205848616</v>
      </c>
      <c r="X181" s="101">
        <v>67.5</v>
      </c>
    </row>
    <row r="182" spans="1:24" s="101" customFormat="1" ht="12.75" hidden="1">
      <c r="A182" s="101">
        <v>1744</v>
      </c>
      <c r="B182" s="101">
        <v>70.9800033569336</v>
      </c>
      <c r="C182" s="101">
        <v>91.37999725341797</v>
      </c>
      <c r="D182" s="101">
        <v>9.548558235168457</v>
      </c>
      <c r="E182" s="101">
        <v>10.068942070007324</v>
      </c>
      <c r="F182" s="101">
        <v>7.629778812950329</v>
      </c>
      <c r="G182" s="101" t="s">
        <v>56</v>
      </c>
      <c r="H182" s="101">
        <v>15.496627459582236</v>
      </c>
      <c r="I182" s="101">
        <v>18.97663081651583</v>
      </c>
      <c r="J182" s="101" t="s">
        <v>62</v>
      </c>
      <c r="K182" s="101">
        <v>0.5169353516460976</v>
      </c>
      <c r="L182" s="101">
        <v>0.5879978367903307</v>
      </c>
      <c r="M182" s="101">
        <v>0.12237750777513473</v>
      </c>
      <c r="N182" s="101">
        <v>0.019710387579559133</v>
      </c>
      <c r="O182" s="101">
        <v>0.020761265784109074</v>
      </c>
      <c r="P182" s="101">
        <v>0.01686788210759482</v>
      </c>
      <c r="Q182" s="101">
        <v>0.002527126987955591</v>
      </c>
      <c r="R182" s="101">
        <v>0.0003034480171338681</v>
      </c>
      <c r="S182" s="101">
        <v>0.0002724178424180995</v>
      </c>
      <c r="T182" s="101">
        <v>0.0002482108329343616</v>
      </c>
      <c r="U182" s="101">
        <v>5.526840079259741E-05</v>
      </c>
      <c r="V182" s="101">
        <v>1.1264738446303623E-05</v>
      </c>
      <c r="W182" s="101">
        <v>1.6989489448411833E-05</v>
      </c>
      <c r="X182" s="101">
        <v>67.5</v>
      </c>
    </row>
    <row r="183" spans="1:24" s="101" customFormat="1" ht="12.75" hidden="1">
      <c r="A183" s="101">
        <v>1848</v>
      </c>
      <c r="B183" s="101">
        <v>105.05999755859375</v>
      </c>
      <c r="C183" s="101">
        <v>90.66000366210938</v>
      </c>
      <c r="D183" s="101">
        <v>9.607683181762695</v>
      </c>
      <c r="E183" s="101">
        <v>10.238903045654297</v>
      </c>
      <c r="F183" s="101">
        <v>12.704492826698509</v>
      </c>
      <c r="G183" s="101" t="s">
        <v>57</v>
      </c>
      <c r="H183" s="101">
        <v>-6.111030162430239</v>
      </c>
      <c r="I183" s="101">
        <v>31.448967396163503</v>
      </c>
      <c r="J183" s="101" t="s">
        <v>60</v>
      </c>
      <c r="K183" s="101">
        <v>-0.013179771834655334</v>
      </c>
      <c r="L183" s="101">
        <v>-0.0031988838705507222</v>
      </c>
      <c r="M183" s="101">
        <v>0.0017294383420986292</v>
      </c>
      <c r="N183" s="101">
        <v>-0.0002035473186257028</v>
      </c>
      <c r="O183" s="101">
        <v>-0.0007529969556919209</v>
      </c>
      <c r="P183" s="101">
        <v>-0.0003660055935434824</v>
      </c>
      <c r="Q183" s="101">
        <v>-3.06141044833842E-05</v>
      </c>
      <c r="R183" s="101">
        <v>-1.637915112361413E-05</v>
      </c>
      <c r="S183" s="101">
        <v>-2.824836394555723E-05</v>
      </c>
      <c r="T183" s="101">
        <v>-2.6066996482052683E-05</v>
      </c>
      <c r="U183" s="101">
        <v>-5.0384445087322735E-06</v>
      </c>
      <c r="V183" s="101">
        <v>-1.2940876730294917E-06</v>
      </c>
      <c r="W183" s="101">
        <v>-2.3263212380991853E-06</v>
      </c>
      <c r="X183" s="101">
        <v>67.5</v>
      </c>
    </row>
    <row r="184" spans="1:24" s="101" customFormat="1" ht="12.75" hidden="1">
      <c r="A184" s="101">
        <v>1735</v>
      </c>
      <c r="B184" s="101">
        <v>89.08000183105469</v>
      </c>
      <c r="C184" s="101">
        <v>91.77999877929688</v>
      </c>
      <c r="D184" s="101">
        <v>9.13845443725586</v>
      </c>
      <c r="E184" s="101">
        <v>9.62790584564209</v>
      </c>
      <c r="F184" s="101">
        <v>9.089462860433255</v>
      </c>
      <c r="G184" s="101" t="s">
        <v>58</v>
      </c>
      <c r="H184" s="101">
        <v>2.059662015916345</v>
      </c>
      <c r="I184" s="101">
        <v>23.63966384697103</v>
      </c>
      <c r="J184" s="101" t="s">
        <v>61</v>
      </c>
      <c r="K184" s="101">
        <v>-0.5167673087530412</v>
      </c>
      <c r="L184" s="101">
        <v>-0.5879891352840553</v>
      </c>
      <c r="M184" s="101">
        <v>-0.12236528695783801</v>
      </c>
      <c r="N184" s="101">
        <v>-0.019709336544529325</v>
      </c>
      <c r="O184" s="101">
        <v>-0.020747605947268637</v>
      </c>
      <c r="P184" s="101">
        <v>-0.016863910777195554</v>
      </c>
      <c r="Q184" s="101">
        <v>-0.002526941548564228</v>
      </c>
      <c r="R184" s="101">
        <v>-0.0003030056476551982</v>
      </c>
      <c r="S184" s="101">
        <v>-0.00027094927717587994</v>
      </c>
      <c r="T184" s="101">
        <v>-0.00024683826542976317</v>
      </c>
      <c r="U184" s="101">
        <v>-5.503826126526534E-05</v>
      </c>
      <c r="V184" s="101">
        <v>-1.119015948760982E-05</v>
      </c>
      <c r="W184" s="101">
        <v>-1.6829467645022693E-05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1415</v>
      </c>
      <c r="B186" s="101">
        <v>101.58</v>
      </c>
      <c r="C186" s="101">
        <v>100.98</v>
      </c>
      <c r="D186" s="101">
        <v>9.579319543254943</v>
      </c>
      <c r="E186" s="101">
        <v>9.91097905912798</v>
      </c>
      <c r="F186" s="101">
        <v>11.795283709410047</v>
      </c>
      <c r="G186" s="101" t="s">
        <v>59</v>
      </c>
      <c r="H186" s="101">
        <v>-4.799538968912316</v>
      </c>
      <c r="I186" s="101">
        <v>29.28046103108768</v>
      </c>
      <c r="J186" s="101" t="s">
        <v>73</v>
      </c>
      <c r="K186" s="101">
        <v>0.6177643890053891</v>
      </c>
      <c r="M186" s="101" t="s">
        <v>68</v>
      </c>
      <c r="N186" s="101">
        <v>0.43961985059004305</v>
      </c>
      <c r="X186" s="101">
        <v>67.5</v>
      </c>
    </row>
    <row r="187" spans="1:24" s="101" customFormat="1" ht="12.75" hidden="1">
      <c r="A187" s="101">
        <v>1744</v>
      </c>
      <c r="B187" s="101">
        <v>78.58000183105469</v>
      </c>
      <c r="C187" s="101">
        <v>84.9800033569336</v>
      </c>
      <c r="D187" s="101">
        <v>9.293880462646484</v>
      </c>
      <c r="E187" s="101">
        <v>10.047510147094727</v>
      </c>
      <c r="F187" s="101">
        <v>8.992193901339418</v>
      </c>
      <c r="G187" s="101" t="s">
        <v>56</v>
      </c>
      <c r="H187" s="101">
        <v>11.905421175808115</v>
      </c>
      <c r="I187" s="101">
        <v>22.9854230068628</v>
      </c>
      <c r="J187" s="101" t="s">
        <v>62</v>
      </c>
      <c r="K187" s="101">
        <v>0.5637863574398474</v>
      </c>
      <c r="L187" s="101">
        <v>0.5299772952687275</v>
      </c>
      <c r="M187" s="101">
        <v>0.13346868402067924</v>
      </c>
      <c r="N187" s="101">
        <v>0.021628924043265055</v>
      </c>
      <c r="O187" s="101">
        <v>0.022642987008550563</v>
      </c>
      <c r="P187" s="101">
        <v>0.015203433084424959</v>
      </c>
      <c r="Q187" s="101">
        <v>0.002756124857371719</v>
      </c>
      <c r="R187" s="101">
        <v>0.00033287043948650305</v>
      </c>
      <c r="S187" s="101">
        <v>0.00029708945290852915</v>
      </c>
      <c r="T187" s="101">
        <v>0.0002237074072087931</v>
      </c>
      <c r="U187" s="101">
        <v>6.026811663589278E-05</v>
      </c>
      <c r="V187" s="101">
        <v>1.2347135075717161E-05</v>
      </c>
      <c r="W187" s="101">
        <v>1.8526608901036202E-05</v>
      </c>
      <c r="X187" s="101">
        <v>67.5</v>
      </c>
    </row>
    <row r="188" spans="1:24" s="101" customFormat="1" ht="12.75" hidden="1">
      <c r="A188" s="101">
        <v>1848</v>
      </c>
      <c r="B188" s="101">
        <v>109.95999908447266</v>
      </c>
      <c r="C188" s="101">
        <v>90.45999908447266</v>
      </c>
      <c r="D188" s="101">
        <v>9.426652908325195</v>
      </c>
      <c r="E188" s="101">
        <v>10.308655738830566</v>
      </c>
      <c r="F188" s="101">
        <v>12.261328832532005</v>
      </c>
      <c r="G188" s="101" t="s">
        <v>57</v>
      </c>
      <c r="H188" s="101">
        <v>-11.518794115920045</v>
      </c>
      <c r="I188" s="101">
        <v>30.94120496855261</v>
      </c>
      <c r="J188" s="101" t="s">
        <v>60</v>
      </c>
      <c r="K188" s="101">
        <v>0.2564856048561732</v>
      </c>
      <c r="L188" s="101">
        <v>-0.0028835919696762313</v>
      </c>
      <c r="M188" s="101">
        <v>-0.0620666028937122</v>
      </c>
      <c r="N188" s="101">
        <v>0.00022405256373265501</v>
      </c>
      <c r="O188" s="101">
        <v>0.010082957569742708</v>
      </c>
      <c r="P188" s="101">
        <v>-0.00032994446012257886</v>
      </c>
      <c r="Q188" s="101">
        <v>-0.0013452701888428192</v>
      </c>
      <c r="R188" s="101">
        <v>1.800080861304369E-05</v>
      </c>
      <c r="S188" s="101">
        <v>0.00011400469759826686</v>
      </c>
      <c r="T188" s="101">
        <v>-2.349929672882573E-05</v>
      </c>
      <c r="U188" s="101">
        <v>-3.3486375238638824E-05</v>
      </c>
      <c r="V188" s="101">
        <v>1.4211193976633875E-06</v>
      </c>
      <c r="W188" s="101">
        <v>6.530529648975811E-06</v>
      </c>
      <c r="X188" s="101">
        <v>67.5</v>
      </c>
    </row>
    <row r="189" spans="1:24" s="101" customFormat="1" ht="12.75" hidden="1">
      <c r="A189" s="101">
        <v>1735</v>
      </c>
      <c r="B189" s="101">
        <v>95.87999725341797</v>
      </c>
      <c r="C189" s="101">
        <v>91.87999725341797</v>
      </c>
      <c r="D189" s="101">
        <v>9.109630584716797</v>
      </c>
      <c r="E189" s="101">
        <v>9.60853099822998</v>
      </c>
      <c r="F189" s="101">
        <v>10.444655499018051</v>
      </c>
      <c r="G189" s="101" t="s">
        <v>58</v>
      </c>
      <c r="H189" s="101">
        <v>-1.1220328236750987</v>
      </c>
      <c r="I189" s="101">
        <v>27.257964429742866</v>
      </c>
      <c r="J189" s="101" t="s">
        <v>61</v>
      </c>
      <c r="K189" s="101">
        <v>-0.502065923297782</v>
      </c>
      <c r="L189" s="101">
        <v>-0.529969450438144</v>
      </c>
      <c r="M189" s="101">
        <v>-0.1181593264175374</v>
      </c>
      <c r="N189" s="101">
        <v>0.021627763539441937</v>
      </c>
      <c r="O189" s="101">
        <v>-0.0202740925152313</v>
      </c>
      <c r="P189" s="101">
        <v>-0.015199852440264736</v>
      </c>
      <c r="Q189" s="101">
        <v>-0.002405508750437854</v>
      </c>
      <c r="R189" s="101">
        <v>0.00033238336356264023</v>
      </c>
      <c r="S189" s="101">
        <v>-0.000274344804862452</v>
      </c>
      <c r="T189" s="101">
        <v>-0.00022246974422004306</v>
      </c>
      <c r="U189" s="101">
        <v>-5.01089668244582E-05</v>
      </c>
      <c r="V189" s="101">
        <v>1.2265079055415416E-05</v>
      </c>
      <c r="W189" s="101">
        <v>-1.733745713407251E-05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6.861037936492099</v>
      </c>
      <c r="G190" s="102"/>
      <c r="H190" s="102"/>
      <c r="I190" s="115"/>
      <c r="J190" s="115" t="s">
        <v>158</v>
      </c>
      <c r="K190" s="102">
        <f>AVERAGE(K188,K183,K178,K173,K168,K163)</f>
        <v>0.22141340100451498</v>
      </c>
      <c r="L190" s="102">
        <f>AVERAGE(L188,L183,L178,L173,L168,L163)</f>
        <v>-0.0027709155509140064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15.56013933840161</v>
      </c>
      <c r="G191" s="102"/>
      <c r="H191" s="102"/>
      <c r="I191" s="115"/>
      <c r="J191" s="115" t="s">
        <v>159</v>
      </c>
      <c r="K191" s="102">
        <f>AVERAGE(K189,K184,K179,K174,K169,K164)</f>
        <v>-0.1804984083856087</v>
      </c>
      <c r="L191" s="102">
        <f>AVERAGE(L189,L184,L179,L174,L169,L164)</f>
        <v>-0.509290619773781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0.13838337562782185</v>
      </c>
      <c r="L192" s="102">
        <f>ABS(L190/$H$33)</f>
        <v>0.007696987641427796</v>
      </c>
      <c r="M192" s="115" t="s">
        <v>111</v>
      </c>
      <c r="N192" s="102">
        <f>K192+L192+L193+K193</f>
        <v>0.5669429144833222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0.1025559138554595</v>
      </c>
      <c r="L193" s="102">
        <f>ABS(L191/$H$34)</f>
        <v>0.3183066373586131</v>
      </c>
      <c r="M193" s="102"/>
      <c r="N193" s="102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1415</v>
      </c>
      <c r="B196" s="116">
        <v>93.64</v>
      </c>
      <c r="C196" s="116">
        <v>98.54</v>
      </c>
      <c r="D196" s="116">
        <v>9.674263832860209</v>
      </c>
      <c r="E196" s="116">
        <v>10.184962166669873</v>
      </c>
      <c r="F196" s="116">
        <v>10.441122255773395</v>
      </c>
      <c r="G196" s="116" t="s">
        <v>59</v>
      </c>
      <c r="H196" s="116">
        <v>-0.4840323989126034</v>
      </c>
      <c r="I196" s="116">
        <v>25.655967601087397</v>
      </c>
      <c r="J196" s="116" t="s">
        <v>73</v>
      </c>
      <c r="K196" s="116">
        <v>0.0783743411520767</v>
      </c>
      <c r="M196" s="116" t="s">
        <v>68</v>
      </c>
      <c r="N196" s="116">
        <v>0.04156551726522572</v>
      </c>
      <c r="X196" s="116">
        <v>67.5</v>
      </c>
    </row>
    <row r="197" spans="1:24" s="116" customFormat="1" ht="12.75">
      <c r="A197" s="116">
        <v>1848</v>
      </c>
      <c r="B197" s="116">
        <v>104.27999877929688</v>
      </c>
      <c r="C197" s="116">
        <v>93.77999877929688</v>
      </c>
      <c r="D197" s="116">
        <v>9.650349617004395</v>
      </c>
      <c r="E197" s="116">
        <v>10.330024719238281</v>
      </c>
      <c r="F197" s="116">
        <v>14.132491277207038</v>
      </c>
      <c r="G197" s="116" t="s">
        <v>56</v>
      </c>
      <c r="H197" s="116">
        <v>-1.9519481931695282</v>
      </c>
      <c r="I197" s="116">
        <v>34.828050586127354</v>
      </c>
      <c r="J197" s="116" t="s">
        <v>62</v>
      </c>
      <c r="K197" s="116">
        <v>0.26851041268469045</v>
      </c>
      <c r="L197" s="116">
        <v>0.04388134352943888</v>
      </c>
      <c r="M197" s="116">
        <v>0.06356616365598405</v>
      </c>
      <c r="N197" s="116">
        <v>0.013805896514576727</v>
      </c>
      <c r="O197" s="116">
        <v>0.010783928031631794</v>
      </c>
      <c r="P197" s="116">
        <v>0.0012587964388736065</v>
      </c>
      <c r="Q197" s="116">
        <v>0.0013126417471083513</v>
      </c>
      <c r="R197" s="116">
        <v>0.0002124983947037304</v>
      </c>
      <c r="S197" s="116">
        <v>0.00014148466391550844</v>
      </c>
      <c r="T197" s="116">
        <v>1.8522878518223392E-05</v>
      </c>
      <c r="U197" s="116">
        <v>2.8710127057213022E-05</v>
      </c>
      <c r="V197" s="116">
        <v>7.886619667229149E-06</v>
      </c>
      <c r="W197" s="116">
        <v>8.823122160761236E-06</v>
      </c>
      <c r="X197" s="116">
        <v>67.5</v>
      </c>
    </row>
    <row r="198" spans="1:24" s="116" customFormat="1" ht="12.75">
      <c r="A198" s="116">
        <v>1735</v>
      </c>
      <c r="B198" s="116">
        <v>93.5999984741211</v>
      </c>
      <c r="C198" s="116">
        <v>89.80000305175781</v>
      </c>
      <c r="D198" s="116">
        <v>9.541963577270508</v>
      </c>
      <c r="E198" s="116">
        <v>10.123231887817383</v>
      </c>
      <c r="F198" s="116">
        <v>10.929574908390034</v>
      </c>
      <c r="G198" s="116" t="s">
        <v>57</v>
      </c>
      <c r="H198" s="116">
        <v>1.128514899635391</v>
      </c>
      <c r="I198" s="116">
        <v>27.22851337375649</v>
      </c>
      <c r="J198" s="116" t="s">
        <v>60</v>
      </c>
      <c r="K198" s="116">
        <v>-0.06100508829798719</v>
      </c>
      <c r="L198" s="116">
        <v>-0.0002387109509785751</v>
      </c>
      <c r="M198" s="116">
        <v>0.015144799947952552</v>
      </c>
      <c r="N198" s="116">
        <v>-0.00014283008298010232</v>
      </c>
      <c r="O198" s="116">
        <v>-0.002336649400592269</v>
      </c>
      <c r="P198" s="116">
        <v>-2.7317706776984347E-05</v>
      </c>
      <c r="Q198" s="116">
        <v>0.00034608833609581376</v>
      </c>
      <c r="R198" s="116">
        <v>-1.1484790128963148E-05</v>
      </c>
      <c r="S198" s="116">
        <v>-2.1257951234232858E-05</v>
      </c>
      <c r="T198" s="116">
        <v>-1.944852649788278E-06</v>
      </c>
      <c r="U198" s="116">
        <v>9.740720896950013E-06</v>
      </c>
      <c r="V198" s="116">
        <v>-9.06475432656176E-07</v>
      </c>
      <c r="W198" s="116">
        <v>-1.0345410798477854E-06</v>
      </c>
      <c r="X198" s="116">
        <v>67.5</v>
      </c>
    </row>
    <row r="199" spans="1:24" s="116" customFormat="1" ht="12.75">
      <c r="A199" s="116">
        <v>1744</v>
      </c>
      <c r="B199" s="116">
        <v>80.87999725341797</v>
      </c>
      <c r="C199" s="116">
        <v>91.68000030517578</v>
      </c>
      <c r="D199" s="116">
        <v>9.696881294250488</v>
      </c>
      <c r="E199" s="116">
        <v>10.062512397766113</v>
      </c>
      <c r="F199" s="116">
        <v>7.436425904850291</v>
      </c>
      <c r="G199" s="116" t="s">
        <v>58</v>
      </c>
      <c r="H199" s="116">
        <v>4.840412517563053</v>
      </c>
      <c r="I199" s="116">
        <v>18.220409770981025</v>
      </c>
      <c r="J199" s="116" t="s">
        <v>61</v>
      </c>
      <c r="K199" s="116">
        <v>0.2614884718718161</v>
      </c>
      <c r="L199" s="116">
        <v>-0.04388069424052576</v>
      </c>
      <c r="M199" s="116">
        <v>0.06173566389434753</v>
      </c>
      <c r="N199" s="116">
        <v>-0.013805157664387528</v>
      </c>
      <c r="O199" s="116">
        <v>0.010527733534342791</v>
      </c>
      <c r="P199" s="116">
        <v>-0.0012584999870549542</v>
      </c>
      <c r="Q199" s="116">
        <v>0.0012661955693612642</v>
      </c>
      <c r="R199" s="116">
        <v>-0.0002121878114957503</v>
      </c>
      <c r="S199" s="116">
        <v>0.00013987855315453958</v>
      </c>
      <c r="T199" s="116">
        <v>-1.8420493391097675E-05</v>
      </c>
      <c r="U199" s="116">
        <v>2.700721666608828E-05</v>
      </c>
      <c r="V199" s="116">
        <v>-7.834352051415382E-06</v>
      </c>
      <c r="W199" s="116">
        <v>8.762260519855787E-06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1415</v>
      </c>
      <c r="B201" s="116">
        <v>86.84</v>
      </c>
      <c r="C201" s="116">
        <v>100.14</v>
      </c>
      <c r="D201" s="116">
        <v>9.582591316936195</v>
      </c>
      <c r="E201" s="116">
        <v>9.85305949634417</v>
      </c>
      <c r="F201" s="116">
        <v>8.639193935139179</v>
      </c>
      <c r="G201" s="116" t="s">
        <v>59</v>
      </c>
      <c r="H201" s="116">
        <v>2.085213160733602</v>
      </c>
      <c r="I201" s="116">
        <v>21.42521316073361</v>
      </c>
      <c r="J201" s="116" t="s">
        <v>73</v>
      </c>
      <c r="K201" s="116">
        <v>0.12101153868062468</v>
      </c>
      <c r="M201" s="116" t="s">
        <v>68</v>
      </c>
      <c r="N201" s="116">
        <v>0.06792715374144237</v>
      </c>
      <c r="X201" s="116">
        <v>67.5</v>
      </c>
    </row>
    <row r="202" spans="1:24" s="116" customFormat="1" ht="12.75">
      <c r="A202" s="116">
        <v>1848</v>
      </c>
      <c r="B202" s="116">
        <v>99.08000183105469</v>
      </c>
      <c r="C202" s="116">
        <v>89.4800033569336</v>
      </c>
      <c r="D202" s="116">
        <v>10.048230171203613</v>
      </c>
      <c r="E202" s="116">
        <v>10.63411808013916</v>
      </c>
      <c r="F202" s="116">
        <v>13.436355259382237</v>
      </c>
      <c r="G202" s="116" t="s">
        <v>56</v>
      </c>
      <c r="H202" s="116">
        <v>0.21438270154870054</v>
      </c>
      <c r="I202" s="116">
        <v>31.79438453260339</v>
      </c>
      <c r="J202" s="116" t="s">
        <v>62</v>
      </c>
      <c r="K202" s="116">
        <v>0.33188956126886193</v>
      </c>
      <c r="L202" s="116">
        <v>0.01890109057498283</v>
      </c>
      <c r="M202" s="116">
        <v>0.0785703399952214</v>
      </c>
      <c r="N202" s="116">
        <v>0.06441034027032032</v>
      </c>
      <c r="O202" s="116">
        <v>0.013329429624252145</v>
      </c>
      <c r="P202" s="116">
        <v>0.0005422043166429922</v>
      </c>
      <c r="Q202" s="116">
        <v>0.0016224463942921246</v>
      </c>
      <c r="R202" s="116">
        <v>0.0009914271241274236</v>
      </c>
      <c r="S202" s="116">
        <v>0.00017487515812705015</v>
      </c>
      <c r="T202" s="116">
        <v>7.970270124425949E-06</v>
      </c>
      <c r="U202" s="116">
        <v>3.547767970978267E-05</v>
      </c>
      <c r="V202" s="116">
        <v>3.679166382749597E-05</v>
      </c>
      <c r="W202" s="116">
        <v>1.0906333170979223E-05</v>
      </c>
      <c r="X202" s="116">
        <v>67.5</v>
      </c>
    </row>
    <row r="203" spans="1:24" s="116" customFormat="1" ht="12.75">
      <c r="A203" s="116">
        <v>1735</v>
      </c>
      <c r="B203" s="116">
        <v>78.4800033569336</v>
      </c>
      <c r="C203" s="116">
        <v>91.27999877929688</v>
      </c>
      <c r="D203" s="116">
        <v>9.254450798034668</v>
      </c>
      <c r="E203" s="116">
        <v>9.612397193908691</v>
      </c>
      <c r="F203" s="116">
        <v>6.863730678600561</v>
      </c>
      <c r="G203" s="116" t="s">
        <v>57</v>
      </c>
      <c r="H203" s="116">
        <v>6.639419359023762</v>
      </c>
      <c r="I203" s="116">
        <v>17.61942271595736</v>
      </c>
      <c r="J203" s="116" t="s">
        <v>60</v>
      </c>
      <c r="K203" s="116">
        <v>-0.17406618142268754</v>
      </c>
      <c r="L203" s="116">
        <v>0.00010339415378752192</v>
      </c>
      <c r="M203" s="116">
        <v>0.041965658596791536</v>
      </c>
      <c r="N203" s="116">
        <v>-0.0006662311245551926</v>
      </c>
      <c r="O203" s="116">
        <v>-0.006868000256182863</v>
      </c>
      <c r="P203" s="116">
        <v>1.1802685671920898E-05</v>
      </c>
      <c r="Q203" s="116">
        <v>0.0009022956796219052</v>
      </c>
      <c r="R203" s="116">
        <v>-5.356044766001508E-05</v>
      </c>
      <c r="S203" s="116">
        <v>-7.976739861877239E-05</v>
      </c>
      <c r="T203" s="116">
        <v>8.392793306130839E-07</v>
      </c>
      <c r="U203" s="116">
        <v>2.2002948407717758E-05</v>
      </c>
      <c r="V203" s="116">
        <v>-4.227251721617634E-06</v>
      </c>
      <c r="W203" s="116">
        <v>-4.6460295460231E-06</v>
      </c>
      <c r="X203" s="116">
        <v>67.5</v>
      </c>
    </row>
    <row r="204" spans="1:24" s="116" customFormat="1" ht="12.75">
      <c r="A204" s="116">
        <v>1744</v>
      </c>
      <c r="B204" s="116">
        <v>75.5999984741211</v>
      </c>
      <c r="C204" s="116">
        <v>88.69999694824219</v>
      </c>
      <c r="D204" s="116">
        <v>9.969963073730469</v>
      </c>
      <c r="E204" s="116">
        <v>10.741692543029785</v>
      </c>
      <c r="F204" s="116">
        <v>6.566033950652961</v>
      </c>
      <c r="G204" s="116" t="s">
        <v>58</v>
      </c>
      <c r="H204" s="116">
        <v>7.543684745846235</v>
      </c>
      <c r="I204" s="116">
        <v>15.643683219967325</v>
      </c>
      <c r="J204" s="116" t="s">
        <v>61</v>
      </c>
      <c r="K204" s="116">
        <v>0.28258033435496127</v>
      </c>
      <c r="L204" s="116">
        <v>0.018900807775665763</v>
      </c>
      <c r="M204" s="116">
        <v>0.06642425630371952</v>
      </c>
      <c r="N204" s="116">
        <v>-0.06440689458301123</v>
      </c>
      <c r="O204" s="116">
        <v>0.01142384640079526</v>
      </c>
      <c r="P204" s="116">
        <v>0.0005420758411857367</v>
      </c>
      <c r="Q204" s="116">
        <v>0.001348404542000345</v>
      </c>
      <c r="R204" s="116">
        <v>-0.0009899793032695343</v>
      </c>
      <c r="S204" s="116">
        <v>0.0001556228872870397</v>
      </c>
      <c r="T204" s="116">
        <v>7.925958368646814E-06</v>
      </c>
      <c r="U204" s="116">
        <v>2.783048722098188E-05</v>
      </c>
      <c r="V204" s="116">
        <v>-3.654800774430196E-05</v>
      </c>
      <c r="W204" s="116">
        <v>9.867244432661132E-06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1415</v>
      </c>
      <c r="B206" s="116">
        <v>89.04</v>
      </c>
      <c r="C206" s="116">
        <v>96.24</v>
      </c>
      <c r="D206" s="116">
        <v>9.590007962754136</v>
      </c>
      <c r="E206" s="116">
        <v>9.996600174294768</v>
      </c>
      <c r="F206" s="116">
        <v>9.010726851004858</v>
      </c>
      <c r="G206" s="116" t="s">
        <v>59</v>
      </c>
      <c r="H206" s="116">
        <v>0.7914001749173423</v>
      </c>
      <c r="I206" s="116">
        <v>22.33140017491735</v>
      </c>
      <c r="J206" s="116" t="s">
        <v>73</v>
      </c>
      <c r="K206" s="116">
        <v>0.39778409896727224</v>
      </c>
      <c r="M206" s="116" t="s">
        <v>68</v>
      </c>
      <c r="N206" s="116">
        <v>0.3080929017997363</v>
      </c>
      <c r="X206" s="116">
        <v>67.5</v>
      </c>
    </row>
    <row r="207" spans="1:24" s="116" customFormat="1" ht="12.75">
      <c r="A207" s="116">
        <v>1848</v>
      </c>
      <c r="B207" s="116">
        <v>120.0199966430664</v>
      </c>
      <c r="C207" s="116">
        <v>98.81999969482422</v>
      </c>
      <c r="D207" s="116">
        <v>9.640408515930176</v>
      </c>
      <c r="E207" s="116">
        <v>10.437870979309082</v>
      </c>
      <c r="F207" s="116">
        <v>16.76569270880846</v>
      </c>
      <c r="G207" s="116" t="s">
        <v>56</v>
      </c>
      <c r="H207" s="116">
        <v>-11.13271625111102</v>
      </c>
      <c r="I207" s="116">
        <v>41.38728039195538</v>
      </c>
      <c r="J207" s="116" t="s">
        <v>62</v>
      </c>
      <c r="K207" s="116">
        <v>0.3870272201945245</v>
      </c>
      <c r="L207" s="116">
        <v>0.48837788205575317</v>
      </c>
      <c r="M207" s="116">
        <v>0.09162328746389957</v>
      </c>
      <c r="N207" s="116">
        <v>0.025387664903798866</v>
      </c>
      <c r="O207" s="116">
        <v>0.015543893924600177</v>
      </c>
      <c r="P207" s="116">
        <v>0.014010083700259843</v>
      </c>
      <c r="Q207" s="116">
        <v>0.0018920299378061341</v>
      </c>
      <c r="R207" s="116">
        <v>0.00039082602031471284</v>
      </c>
      <c r="S207" s="116">
        <v>0.0002039425808913089</v>
      </c>
      <c r="T207" s="116">
        <v>0.0002061484400355715</v>
      </c>
      <c r="U207" s="116">
        <v>4.137230121387723E-05</v>
      </c>
      <c r="V207" s="116">
        <v>1.4510819568324354E-05</v>
      </c>
      <c r="W207" s="116">
        <v>1.271495337499524E-05</v>
      </c>
      <c r="X207" s="116">
        <v>67.5</v>
      </c>
    </row>
    <row r="208" spans="1:24" s="116" customFormat="1" ht="12.75">
      <c r="A208" s="116">
        <v>1735</v>
      </c>
      <c r="B208" s="116">
        <v>84.58000183105469</v>
      </c>
      <c r="C208" s="116">
        <v>81.18000030517578</v>
      </c>
      <c r="D208" s="116">
        <v>9.346700668334961</v>
      </c>
      <c r="E208" s="116">
        <v>9.89749526977539</v>
      </c>
      <c r="F208" s="116">
        <v>10.04089571605728</v>
      </c>
      <c r="G208" s="116" t="s">
        <v>57</v>
      </c>
      <c r="H208" s="116">
        <v>8.44746462041541</v>
      </c>
      <c r="I208" s="116">
        <v>25.527466451470097</v>
      </c>
      <c r="J208" s="116" t="s">
        <v>60</v>
      </c>
      <c r="K208" s="116">
        <v>-0.2934893134180729</v>
      </c>
      <c r="L208" s="116">
        <v>0.0026568327544484686</v>
      </c>
      <c r="M208" s="116">
        <v>0.07015397516958409</v>
      </c>
      <c r="N208" s="116">
        <v>0.0002622166827733307</v>
      </c>
      <c r="O208" s="116">
        <v>-0.011677176914905985</v>
      </c>
      <c r="P208" s="116">
        <v>0.0003040483634522559</v>
      </c>
      <c r="Q208" s="116">
        <v>0.0014801134542883573</v>
      </c>
      <c r="R208" s="116">
        <v>2.1088872643534045E-05</v>
      </c>
      <c r="S208" s="116">
        <v>-0.00014375437754763775</v>
      </c>
      <c r="T208" s="116">
        <v>2.165765685562558E-05</v>
      </c>
      <c r="U208" s="116">
        <v>3.4303932293975926E-05</v>
      </c>
      <c r="V208" s="116">
        <v>1.6624607714562861E-06</v>
      </c>
      <c r="W208" s="116">
        <v>-8.655022787081866E-06</v>
      </c>
      <c r="X208" s="116">
        <v>67.5</v>
      </c>
    </row>
    <row r="209" spans="1:24" s="116" customFormat="1" ht="12.75">
      <c r="A209" s="116">
        <v>1744</v>
      </c>
      <c r="B209" s="116">
        <v>91.16000366210938</v>
      </c>
      <c r="C209" s="116">
        <v>88.95999908447266</v>
      </c>
      <c r="D209" s="116">
        <v>9.499321937561035</v>
      </c>
      <c r="E209" s="116">
        <v>10.361495018005371</v>
      </c>
      <c r="F209" s="116">
        <v>7.616181295256998</v>
      </c>
      <c r="G209" s="116" t="s">
        <v>58</v>
      </c>
      <c r="H209" s="116">
        <v>-4.602829580235706</v>
      </c>
      <c r="I209" s="116">
        <v>19.057174081873665</v>
      </c>
      <c r="J209" s="116" t="s">
        <v>61</v>
      </c>
      <c r="K209" s="116">
        <v>0.2522976259913857</v>
      </c>
      <c r="L209" s="116">
        <v>0.4883706552619414</v>
      </c>
      <c r="M209" s="116">
        <v>0.05893425636756397</v>
      </c>
      <c r="N209" s="116">
        <v>0.025386310714218718</v>
      </c>
      <c r="O209" s="116">
        <v>0.010259443339538897</v>
      </c>
      <c r="P209" s="116">
        <v>0.01400678406633616</v>
      </c>
      <c r="Q209" s="116">
        <v>0.0011785760255449247</v>
      </c>
      <c r="R209" s="116">
        <v>0.00039025663044420033</v>
      </c>
      <c r="S209" s="116">
        <v>0.00014466255644256847</v>
      </c>
      <c r="T209" s="116">
        <v>0.00020500762236712954</v>
      </c>
      <c r="U209" s="116">
        <v>2.3128068161913193E-05</v>
      </c>
      <c r="V209" s="116">
        <v>1.4415273453106394E-05</v>
      </c>
      <c r="W209" s="116">
        <v>9.314538092863033E-06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1415</v>
      </c>
      <c r="B211" s="116">
        <v>90.68</v>
      </c>
      <c r="C211" s="116">
        <v>91.68</v>
      </c>
      <c r="D211" s="116">
        <v>9.471464042247124</v>
      </c>
      <c r="E211" s="116">
        <v>9.9341085926488</v>
      </c>
      <c r="F211" s="116">
        <v>9.651663749861454</v>
      </c>
      <c r="G211" s="116" t="s">
        <v>59</v>
      </c>
      <c r="H211" s="116">
        <v>1.0408919460385277</v>
      </c>
      <c r="I211" s="116">
        <v>24.22089194603853</v>
      </c>
      <c r="J211" s="116" t="s">
        <v>73</v>
      </c>
      <c r="K211" s="116">
        <v>0.5348712402440855</v>
      </c>
      <c r="M211" s="116" t="s">
        <v>68</v>
      </c>
      <c r="N211" s="116">
        <v>0.40500438869939104</v>
      </c>
      <c r="X211" s="116">
        <v>67.5</v>
      </c>
    </row>
    <row r="212" spans="1:24" s="116" customFormat="1" ht="12.75">
      <c r="A212" s="116">
        <v>1848</v>
      </c>
      <c r="B212" s="116">
        <v>118.27999877929688</v>
      </c>
      <c r="C212" s="116">
        <v>101.18000030517578</v>
      </c>
      <c r="D212" s="116">
        <v>9.753825187683105</v>
      </c>
      <c r="E212" s="116">
        <v>10.589974403381348</v>
      </c>
      <c r="F212" s="116">
        <v>15.511893239394276</v>
      </c>
      <c r="G212" s="116" t="s">
        <v>56</v>
      </c>
      <c r="H212" s="116">
        <v>-12.935835311827688</v>
      </c>
      <c r="I212" s="116">
        <v>37.84416346746919</v>
      </c>
      <c r="J212" s="116" t="s">
        <v>62</v>
      </c>
      <c r="K212" s="116">
        <v>0.4706973230450161</v>
      </c>
      <c r="L212" s="116">
        <v>0.5474002809293483</v>
      </c>
      <c r="M212" s="116">
        <v>0.11143102135395716</v>
      </c>
      <c r="N212" s="116">
        <v>0.025333798415046713</v>
      </c>
      <c r="O212" s="116">
        <v>0.01890427468651878</v>
      </c>
      <c r="P212" s="116">
        <v>0.01570326126533699</v>
      </c>
      <c r="Q212" s="116">
        <v>0.002301062432950008</v>
      </c>
      <c r="R212" s="116">
        <v>0.00039000440179667547</v>
      </c>
      <c r="S212" s="116">
        <v>0.0002480333954814111</v>
      </c>
      <c r="T212" s="116">
        <v>0.00023106249890646083</v>
      </c>
      <c r="U212" s="116">
        <v>5.0317536824528704E-05</v>
      </c>
      <c r="V212" s="116">
        <v>1.4481028141694976E-05</v>
      </c>
      <c r="W212" s="116">
        <v>1.5464433992104704E-05</v>
      </c>
      <c r="X212" s="116">
        <v>67.5</v>
      </c>
    </row>
    <row r="213" spans="1:24" s="116" customFormat="1" ht="12.75">
      <c r="A213" s="116">
        <v>1735</v>
      </c>
      <c r="B213" s="116">
        <v>84.86000061035156</v>
      </c>
      <c r="C213" s="116">
        <v>77.86000061035156</v>
      </c>
      <c r="D213" s="116">
        <v>9.367850303649902</v>
      </c>
      <c r="E213" s="116">
        <v>9.985779762268066</v>
      </c>
      <c r="F213" s="116">
        <v>10.673175091757377</v>
      </c>
      <c r="G213" s="116" t="s">
        <v>57</v>
      </c>
      <c r="H213" s="116">
        <v>9.71399793215447</v>
      </c>
      <c r="I213" s="116">
        <v>27.07399854250603</v>
      </c>
      <c r="J213" s="116" t="s">
        <v>60</v>
      </c>
      <c r="K213" s="116">
        <v>-0.33229177548603755</v>
      </c>
      <c r="L213" s="116">
        <v>0.002977936567679133</v>
      </c>
      <c r="M213" s="116">
        <v>0.07955749609271033</v>
      </c>
      <c r="N213" s="116">
        <v>0.0002616092804705088</v>
      </c>
      <c r="O213" s="116">
        <v>-0.013200354541019805</v>
      </c>
      <c r="P213" s="116">
        <v>0.0003407926640100143</v>
      </c>
      <c r="Q213" s="116">
        <v>0.001684573232446556</v>
      </c>
      <c r="R213" s="116">
        <v>2.104101870922915E-05</v>
      </c>
      <c r="S213" s="116">
        <v>-0.0001607914057100429</v>
      </c>
      <c r="T213" s="116">
        <v>2.4274976228909934E-05</v>
      </c>
      <c r="U213" s="116">
        <v>3.9434613230946825E-05</v>
      </c>
      <c r="V213" s="116">
        <v>1.658535318133389E-06</v>
      </c>
      <c r="W213" s="116">
        <v>-9.624574704535505E-06</v>
      </c>
      <c r="X213" s="116">
        <v>67.5</v>
      </c>
    </row>
    <row r="214" spans="1:24" s="116" customFormat="1" ht="12.75">
      <c r="A214" s="116">
        <v>1744</v>
      </c>
      <c r="B214" s="116">
        <v>87.4800033569336</v>
      </c>
      <c r="C214" s="116">
        <v>91.18000030517578</v>
      </c>
      <c r="D214" s="116">
        <v>9.342369079589844</v>
      </c>
      <c r="E214" s="116">
        <v>10.133443832397461</v>
      </c>
      <c r="F214" s="116">
        <v>6.163150406998307</v>
      </c>
      <c r="G214" s="116" t="s">
        <v>58</v>
      </c>
      <c r="H214" s="116">
        <v>-4.301942844938722</v>
      </c>
      <c r="I214" s="116">
        <v>15.678060511994872</v>
      </c>
      <c r="J214" s="116" t="s">
        <v>61</v>
      </c>
      <c r="K214" s="116">
        <v>0.33337388299937515</v>
      </c>
      <c r="L214" s="116">
        <v>0.5473921806669587</v>
      </c>
      <c r="M214" s="116">
        <v>0.07802228742766029</v>
      </c>
      <c r="N214" s="116">
        <v>0.025332447625892665</v>
      </c>
      <c r="O214" s="116">
        <v>0.013532266676899794</v>
      </c>
      <c r="P214" s="116">
        <v>0.015699562883328636</v>
      </c>
      <c r="Q214" s="116">
        <v>0.0015675143842588401</v>
      </c>
      <c r="R214" s="116">
        <v>0.0003894363991108953</v>
      </c>
      <c r="S214" s="116">
        <v>0.00018885626577857162</v>
      </c>
      <c r="T214" s="116">
        <v>0.00022978381999171323</v>
      </c>
      <c r="U214" s="116">
        <v>3.1253252493355556E-05</v>
      </c>
      <c r="V214" s="116">
        <v>1.4385737264355484E-05</v>
      </c>
      <c r="W214" s="116">
        <v>1.2104390957540106E-05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1415</v>
      </c>
      <c r="B216" s="116">
        <v>105.28</v>
      </c>
      <c r="C216" s="116">
        <v>101.48</v>
      </c>
      <c r="D216" s="116">
        <v>9.419351519707082</v>
      </c>
      <c r="E216" s="116">
        <v>9.815966879974772</v>
      </c>
      <c r="F216" s="116">
        <v>12.620759268521393</v>
      </c>
      <c r="G216" s="116" t="s">
        <v>59</v>
      </c>
      <c r="H216" s="116">
        <v>-5.913363441438506</v>
      </c>
      <c r="I216" s="116">
        <v>31.866636558561492</v>
      </c>
      <c r="J216" s="116" t="s">
        <v>73</v>
      </c>
      <c r="K216" s="116">
        <v>0.3834814582332167</v>
      </c>
      <c r="M216" s="116" t="s">
        <v>68</v>
      </c>
      <c r="N216" s="116">
        <v>0.22584345648761706</v>
      </c>
      <c r="X216" s="116">
        <v>67.5</v>
      </c>
    </row>
    <row r="217" spans="1:24" s="116" customFormat="1" ht="12.75">
      <c r="A217" s="116">
        <v>1848</v>
      </c>
      <c r="B217" s="116">
        <v>105.05999755859375</v>
      </c>
      <c r="C217" s="116">
        <v>90.66000366210938</v>
      </c>
      <c r="D217" s="116">
        <v>9.607683181762695</v>
      </c>
      <c r="E217" s="116">
        <v>10.238903045654297</v>
      </c>
      <c r="F217" s="116">
        <v>14.606105712081963</v>
      </c>
      <c r="G217" s="116" t="s">
        <v>56</v>
      </c>
      <c r="H217" s="116">
        <v>-1.4037378329898331</v>
      </c>
      <c r="I217" s="116">
        <v>36.15625972560391</v>
      </c>
      <c r="J217" s="116" t="s">
        <v>62</v>
      </c>
      <c r="K217" s="116">
        <v>0.5495012872838833</v>
      </c>
      <c r="L217" s="116">
        <v>0.2522864349305634</v>
      </c>
      <c r="M217" s="116">
        <v>0.13008674477518278</v>
      </c>
      <c r="N217" s="116">
        <v>0.020296684027274876</v>
      </c>
      <c r="O217" s="116">
        <v>0.02206900457506221</v>
      </c>
      <c r="P217" s="116">
        <v>0.007237258100987296</v>
      </c>
      <c r="Q217" s="116">
        <v>0.002686290389095045</v>
      </c>
      <c r="R217" s="116">
        <v>0.00031240553783656676</v>
      </c>
      <c r="S217" s="116">
        <v>0.00028953747248600315</v>
      </c>
      <c r="T217" s="116">
        <v>0.00010649879820498381</v>
      </c>
      <c r="U217" s="116">
        <v>5.875814296903542E-05</v>
      </c>
      <c r="V217" s="116">
        <v>1.1594109586298408E-05</v>
      </c>
      <c r="W217" s="116">
        <v>1.805486435924324E-05</v>
      </c>
      <c r="X217" s="116">
        <v>67.5</v>
      </c>
    </row>
    <row r="218" spans="1:24" s="116" customFormat="1" ht="12.75">
      <c r="A218" s="116">
        <v>1735</v>
      </c>
      <c r="B218" s="116">
        <v>89.08000183105469</v>
      </c>
      <c r="C218" s="116">
        <v>91.77999877929688</v>
      </c>
      <c r="D218" s="116">
        <v>9.13845443725586</v>
      </c>
      <c r="E218" s="116">
        <v>9.62790584564209</v>
      </c>
      <c r="F218" s="116">
        <v>9.089462860433255</v>
      </c>
      <c r="G218" s="116" t="s">
        <v>57</v>
      </c>
      <c r="H218" s="116">
        <v>2.059662015916345</v>
      </c>
      <c r="I218" s="116">
        <v>23.63966384697103</v>
      </c>
      <c r="J218" s="116" t="s">
        <v>60</v>
      </c>
      <c r="K218" s="116">
        <v>-0.3048829368635689</v>
      </c>
      <c r="L218" s="116">
        <v>-0.0013726752317635537</v>
      </c>
      <c r="M218" s="116">
        <v>0.073402307926559</v>
      </c>
      <c r="N218" s="116">
        <v>-0.0002100154913999093</v>
      </c>
      <c r="O218" s="116">
        <v>-0.012045821678679043</v>
      </c>
      <c r="P218" s="116">
        <v>-0.0001570278936577051</v>
      </c>
      <c r="Q218" s="116">
        <v>0.0015734315744065702</v>
      </c>
      <c r="R218" s="116">
        <v>-1.689582913882953E-05</v>
      </c>
      <c r="S218" s="116">
        <v>-0.0001412970277631717</v>
      </c>
      <c r="T218" s="116">
        <v>-1.1179245858905958E-05</v>
      </c>
      <c r="U218" s="116">
        <v>3.808256528239977E-05</v>
      </c>
      <c r="V218" s="116">
        <v>-1.3357021076027062E-06</v>
      </c>
      <c r="W218" s="116">
        <v>-8.282270508205863E-06</v>
      </c>
      <c r="X218" s="116">
        <v>67.5</v>
      </c>
    </row>
    <row r="219" spans="1:24" s="116" customFormat="1" ht="12.75">
      <c r="A219" s="116">
        <v>1744</v>
      </c>
      <c r="B219" s="116">
        <v>70.9800033569336</v>
      </c>
      <c r="C219" s="116">
        <v>91.37999725341797</v>
      </c>
      <c r="D219" s="116">
        <v>9.548558235168457</v>
      </c>
      <c r="E219" s="116">
        <v>10.068942070007324</v>
      </c>
      <c r="F219" s="116">
        <v>5.601267097171996</v>
      </c>
      <c r="G219" s="116" t="s">
        <v>58</v>
      </c>
      <c r="H219" s="116">
        <v>10.451354342101482</v>
      </c>
      <c r="I219" s="116">
        <v>13.931357699035077</v>
      </c>
      <c r="J219" s="116" t="s">
        <v>61</v>
      </c>
      <c r="K219" s="116">
        <v>0.45716305574279503</v>
      </c>
      <c r="L219" s="116">
        <v>-0.2522827005814737</v>
      </c>
      <c r="M219" s="116">
        <v>0.10739954542388977</v>
      </c>
      <c r="N219" s="116">
        <v>-0.020295597453546598</v>
      </c>
      <c r="O219" s="116">
        <v>0.018491596551395522</v>
      </c>
      <c r="P219" s="116">
        <v>-0.007235554371360889</v>
      </c>
      <c r="Q219" s="116">
        <v>0.00217726184351007</v>
      </c>
      <c r="R219" s="116">
        <v>-0.00031194831467514937</v>
      </c>
      <c r="S219" s="116">
        <v>0.0002527194055051502</v>
      </c>
      <c r="T219" s="116">
        <v>-0.0001059104266875174</v>
      </c>
      <c r="U219" s="116">
        <v>4.474636953632513E-05</v>
      </c>
      <c r="V219" s="116">
        <v>-1.1516912649614146E-05</v>
      </c>
      <c r="W219" s="116">
        <v>1.6043133180883817E-05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1415</v>
      </c>
      <c r="B221" s="116">
        <v>101.58</v>
      </c>
      <c r="C221" s="116">
        <v>100.98</v>
      </c>
      <c r="D221" s="116">
        <v>9.579319543254943</v>
      </c>
      <c r="E221" s="116">
        <v>9.91097905912798</v>
      </c>
      <c r="F221" s="116">
        <v>10.636523700015653</v>
      </c>
      <c r="G221" s="116" t="s">
        <v>59</v>
      </c>
      <c r="H221" s="116">
        <v>-7.676029957627364</v>
      </c>
      <c r="I221" s="116">
        <v>26.403970042372634</v>
      </c>
      <c r="J221" s="116" t="s">
        <v>73</v>
      </c>
      <c r="K221" s="116">
        <v>0.29626396797527815</v>
      </c>
      <c r="M221" s="116" t="s">
        <v>68</v>
      </c>
      <c r="N221" s="116">
        <v>0.1779642083733891</v>
      </c>
      <c r="X221" s="116">
        <v>67.5</v>
      </c>
    </row>
    <row r="222" spans="1:24" s="116" customFormat="1" ht="12.75">
      <c r="A222" s="116">
        <v>1848</v>
      </c>
      <c r="B222" s="116">
        <v>109.95999908447266</v>
      </c>
      <c r="C222" s="116">
        <v>90.45999908447266</v>
      </c>
      <c r="D222" s="116">
        <v>9.426652908325195</v>
      </c>
      <c r="E222" s="116">
        <v>10.308655738830566</v>
      </c>
      <c r="F222" s="116">
        <v>15.426382669330504</v>
      </c>
      <c r="G222" s="116" t="s">
        <v>56</v>
      </c>
      <c r="H222" s="116">
        <v>-3.5318474449316</v>
      </c>
      <c r="I222" s="116">
        <v>38.92815163954106</v>
      </c>
      <c r="J222" s="116" t="s">
        <v>62</v>
      </c>
      <c r="K222" s="116">
        <v>0.4751571486513172</v>
      </c>
      <c r="L222" s="116">
        <v>0.23869679849026726</v>
      </c>
      <c r="M222" s="116">
        <v>0.11248674206663205</v>
      </c>
      <c r="N222" s="116">
        <v>0.021061648492876818</v>
      </c>
      <c r="O222" s="116">
        <v>0.01908315575961609</v>
      </c>
      <c r="P222" s="116">
        <v>0.006847392304042429</v>
      </c>
      <c r="Q222" s="116">
        <v>0.002322873705791851</v>
      </c>
      <c r="R222" s="116">
        <v>0.00032420507362437303</v>
      </c>
      <c r="S222" s="116">
        <v>0.0002503685889062964</v>
      </c>
      <c r="T222" s="116">
        <v>0.00010075725994262623</v>
      </c>
      <c r="U222" s="116">
        <v>5.0814549353130665E-05</v>
      </c>
      <c r="V222" s="116">
        <v>1.2030830852014774E-05</v>
      </c>
      <c r="W222" s="116">
        <v>1.5611318479642906E-05</v>
      </c>
      <c r="X222" s="116">
        <v>67.5</v>
      </c>
    </row>
    <row r="223" spans="1:24" s="116" customFormat="1" ht="12.75">
      <c r="A223" s="116">
        <v>1735</v>
      </c>
      <c r="B223" s="116">
        <v>95.87999725341797</v>
      </c>
      <c r="C223" s="116">
        <v>91.87999725341797</v>
      </c>
      <c r="D223" s="116">
        <v>9.109630584716797</v>
      </c>
      <c r="E223" s="116">
        <v>9.60853099822998</v>
      </c>
      <c r="F223" s="116">
        <v>10.444655499018051</v>
      </c>
      <c r="G223" s="116" t="s">
        <v>57</v>
      </c>
      <c r="H223" s="116">
        <v>-1.1220328236750987</v>
      </c>
      <c r="I223" s="116">
        <v>27.257964429742866</v>
      </c>
      <c r="J223" s="116" t="s">
        <v>60</v>
      </c>
      <c r="K223" s="116">
        <v>-0.2505115931562004</v>
      </c>
      <c r="L223" s="116">
        <v>-0.0012991448525653158</v>
      </c>
      <c r="M223" s="116">
        <v>0.06038764169862846</v>
      </c>
      <c r="N223" s="116">
        <v>0.00021772166748177042</v>
      </c>
      <c r="O223" s="116">
        <v>-0.009885433284053606</v>
      </c>
      <c r="P223" s="116">
        <v>-0.00014858999401132453</v>
      </c>
      <c r="Q223" s="116">
        <v>0.0012979939033868964</v>
      </c>
      <c r="R223" s="116">
        <v>1.74909494630584E-05</v>
      </c>
      <c r="S223" s="116">
        <v>-0.00011494641587884062</v>
      </c>
      <c r="T223" s="116">
        <v>-1.0576605649571885E-05</v>
      </c>
      <c r="U223" s="116">
        <v>3.164634827356058E-05</v>
      </c>
      <c r="V223" s="116">
        <v>1.3779582848926195E-06</v>
      </c>
      <c r="W223" s="116">
        <v>-6.704109912442647E-06</v>
      </c>
      <c r="X223" s="116">
        <v>67.5</v>
      </c>
    </row>
    <row r="224" spans="1:24" s="116" customFormat="1" ht="12.75">
      <c r="A224" s="116">
        <v>1744</v>
      </c>
      <c r="B224" s="116">
        <v>78.58000183105469</v>
      </c>
      <c r="C224" s="116">
        <v>84.9800033569336</v>
      </c>
      <c r="D224" s="116">
        <v>9.293880462646484</v>
      </c>
      <c r="E224" s="116">
        <v>10.047510147094727</v>
      </c>
      <c r="F224" s="116">
        <v>7.04972436576209</v>
      </c>
      <c r="G224" s="116" t="s">
        <v>58</v>
      </c>
      <c r="H224" s="116">
        <v>6.9401719337362024</v>
      </c>
      <c r="I224" s="116">
        <v>18.02017376479089</v>
      </c>
      <c r="J224" s="116" t="s">
        <v>61</v>
      </c>
      <c r="K224" s="116">
        <v>0.40375519514774333</v>
      </c>
      <c r="L224" s="116">
        <v>-0.23869326306403224</v>
      </c>
      <c r="M224" s="116">
        <v>0.09490310780392325</v>
      </c>
      <c r="N224" s="116">
        <v>0.021060523130088896</v>
      </c>
      <c r="O224" s="116">
        <v>0.0163231443825108</v>
      </c>
      <c r="P224" s="116">
        <v>-0.006845779895610083</v>
      </c>
      <c r="Q224" s="116">
        <v>0.001926383679288634</v>
      </c>
      <c r="R224" s="116">
        <v>0.0003237329091252013</v>
      </c>
      <c r="S224" s="116">
        <v>0.0002224224624167682</v>
      </c>
      <c r="T224" s="116">
        <v>-0.00010020060301255376</v>
      </c>
      <c r="U224" s="116">
        <v>3.9757100836331885E-05</v>
      </c>
      <c r="V224" s="116">
        <v>1.195165770740136E-05</v>
      </c>
      <c r="W224" s="116">
        <v>1.4098516764352495E-05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5.601267097171996</v>
      </c>
      <c r="G225" s="117"/>
      <c r="H225" s="117"/>
      <c r="I225" s="118"/>
      <c r="J225" s="118" t="s">
        <v>158</v>
      </c>
      <c r="K225" s="117">
        <f>AVERAGE(K223,K218,K213,K208,K203,K198)</f>
        <v>-0.23604114810742574</v>
      </c>
      <c r="L225" s="117">
        <f>AVERAGE(L223,L218,L213,L208,L203,L198)</f>
        <v>0.00047127207343461316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16.76569270880846</v>
      </c>
      <c r="G226" s="117"/>
      <c r="H226" s="117"/>
      <c r="I226" s="118"/>
      <c r="J226" s="118" t="s">
        <v>159</v>
      </c>
      <c r="K226" s="117">
        <f>AVERAGE(K224,K219,K214,K209,K204,K199)</f>
        <v>0.33177642768467946</v>
      </c>
      <c r="L226" s="117">
        <f>AVERAGE(L224,L219,L214,L209,L204,L199)</f>
        <v>0.08663449763642235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0.14752571756714108</v>
      </c>
      <c r="L227" s="117">
        <f>ABS(L225/$H$33)</f>
        <v>0.0013090890928739256</v>
      </c>
      <c r="M227" s="118" t="s">
        <v>111</v>
      </c>
      <c r="N227" s="117">
        <f>K227+L227+L228+K228</f>
        <v>0.3914907015945287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0.1885093339117497</v>
      </c>
      <c r="L228" s="117">
        <f>ABS(L226/$H$34)</f>
        <v>0.05414656102276397</v>
      </c>
      <c r="M228" s="117"/>
      <c r="N228" s="117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1415</v>
      </c>
      <c r="B231" s="101">
        <v>93.64</v>
      </c>
      <c r="C231" s="101">
        <v>98.54</v>
      </c>
      <c r="D231" s="101">
        <v>9.674263832860209</v>
      </c>
      <c r="E231" s="101">
        <v>10.184962166669873</v>
      </c>
      <c r="F231" s="101">
        <v>10.081058962045503</v>
      </c>
      <c r="G231" s="101" t="s">
        <v>59</v>
      </c>
      <c r="H231" s="101">
        <v>-1.3687813724356062</v>
      </c>
      <c r="I231" s="101">
        <v>24.771218627564394</v>
      </c>
      <c r="J231" s="101" t="s">
        <v>73</v>
      </c>
      <c r="K231" s="101">
        <v>0.1401276255698149</v>
      </c>
      <c r="M231" s="101" t="s">
        <v>68</v>
      </c>
      <c r="N231" s="101">
        <v>0.08294453672712343</v>
      </c>
      <c r="X231" s="101">
        <v>67.5</v>
      </c>
    </row>
    <row r="232" spans="1:24" s="101" customFormat="1" ht="12.75" hidden="1">
      <c r="A232" s="101">
        <v>1848</v>
      </c>
      <c r="B232" s="101">
        <v>104.27999877929688</v>
      </c>
      <c r="C232" s="101">
        <v>93.77999877929688</v>
      </c>
      <c r="D232" s="101">
        <v>9.650349617004395</v>
      </c>
      <c r="E232" s="101">
        <v>10.330024719238281</v>
      </c>
      <c r="F232" s="101">
        <v>14.132491277207038</v>
      </c>
      <c r="G232" s="101" t="s">
        <v>56</v>
      </c>
      <c r="H232" s="101">
        <v>-1.9519481931695282</v>
      </c>
      <c r="I232" s="101">
        <v>34.828050586127354</v>
      </c>
      <c r="J232" s="101" t="s">
        <v>62</v>
      </c>
      <c r="K232" s="101">
        <v>0.3308553940436326</v>
      </c>
      <c r="L232" s="101">
        <v>0.15538845013126842</v>
      </c>
      <c r="M232" s="101">
        <v>0.07832552602939626</v>
      </c>
      <c r="N232" s="101">
        <v>0.013518296915717138</v>
      </c>
      <c r="O232" s="101">
        <v>0.013287784094644019</v>
      </c>
      <c r="P232" s="101">
        <v>0.004457615268906808</v>
      </c>
      <c r="Q232" s="101">
        <v>0.0016174172582157891</v>
      </c>
      <c r="R232" s="101">
        <v>0.00020806402219575022</v>
      </c>
      <c r="S232" s="101">
        <v>0.00017432657673246827</v>
      </c>
      <c r="T232" s="101">
        <v>6.558176935755612E-05</v>
      </c>
      <c r="U232" s="101">
        <v>3.5368394001447256E-05</v>
      </c>
      <c r="V232" s="101">
        <v>7.716643731787444E-06</v>
      </c>
      <c r="W232" s="101">
        <v>1.0868165330500456E-05</v>
      </c>
      <c r="X232" s="101">
        <v>67.5</v>
      </c>
    </row>
    <row r="233" spans="1:24" s="101" customFormat="1" ht="12.75" hidden="1">
      <c r="A233" s="101">
        <v>1744</v>
      </c>
      <c r="B233" s="101">
        <v>80.87999725341797</v>
      </c>
      <c r="C233" s="101">
        <v>91.68000030517578</v>
      </c>
      <c r="D233" s="101">
        <v>9.696881294250488</v>
      </c>
      <c r="E233" s="101">
        <v>10.062512397766113</v>
      </c>
      <c r="F233" s="101">
        <v>8.347032874105944</v>
      </c>
      <c r="G233" s="101" t="s">
        <v>57</v>
      </c>
      <c r="H233" s="101">
        <v>7.0715424087823635</v>
      </c>
      <c r="I233" s="101">
        <v>20.451539662200336</v>
      </c>
      <c r="J233" s="101" t="s">
        <v>60</v>
      </c>
      <c r="K233" s="101">
        <v>-0.32438170972882263</v>
      </c>
      <c r="L233" s="101">
        <v>0.0008455242679639727</v>
      </c>
      <c r="M233" s="101">
        <v>0.07696330533470994</v>
      </c>
      <c r="N233" s="101">
        <v>-0.00013999664769276716</v>
      </c>
      <c r="O233" s="101">
        <v>-0.01299879627267963</v>
      </c>
      <c r="P233" s="101">
        <v>9.678429392890518E-05</v>
      </c>
      <c r="Q233" s="101">
        <v>0.0015966242745906023</v>
      </c>
      <c r="R233" s="101">
        <v>-1.1254485318336158E-05</v>
      </c>
      <c r="S233" s="101">
        <v>-0.00016770254687485585</v>
      </c>
      <c r="T233" s="101">
        <v>6.895146318081028E-06</v>
      </c>
      <c r="U233" s="101">
        <v>3.525208109301074E-05</v>
      </c>
      <c r="V233" s="101">
        <v>-8.905801155847419E-07</v>
      </c>
      <c r="W233" s="101">
        <v>-1.0350192220503458E-05</v>
      </c>
      <c r="X233" s="101">
        <v>67.5</v>
      </c>
    </row>
    <row r="234" spans="1:24" s="101" customFormat="1" ht="12.75" hidden="1">
      <c r="A234" s="101">
        <v>1735</v>
      </c>
      <c r="B234" s="101">
        <v>93.5999984741211</v>
      </c>
      <c r="C234" s="101">
        <v>89.80000305175781</v>
      </c>
      <c r="D234" s="101">
        <v>9.541963577270508</v>
      </c>
      <c r="E234" s="101">
        <v>10.123231887817383</v>
      </c>
      <c r="F234" s="101">
        <v>10.359597036550914</v>
      </c>
      <c r="G234" s="101" t="s">
        <v>58</v>
      </c>
      <c r="H234" s="101">
        <v>-0.2914534190046254</v>
      </c>
      <c r="I234" s="101">
        <v>25.808545055116472</v>
      </c>
      <c r="J234" s="101" t="s">
        <v>61</v>
      </c>
      <c r="K234" s="101">
        <v>0.06512908844113574</v>
      </c>
      <c r="L234" s="101">
        <v>0.15538614971389816</v>
      </c>
      <c r="M234" s="101">
        <v>0.014544334283075293</v>
      </c>
      <c r="N234" s="101">
        <v>-0.013517571987606438</v>
      </c>
      <c r="O234" s="101">
        <v>0.0027561751771693877</v>
      </c>
      <c r="P234" s="101">
        <v>0.004456564448769905</v>
      </c>
      <c r="Q234" s="101">
        <v>0.00025851404790129653</v>
      </c>
      <c r="R234" s="101">
        <v>-0.00020775941348707402</v>
      </c>
      <c r="S234" s="101">
        <v>4.759843618174788E-05</v>
      </c>
      <c r="T234" s="101">
        <v>6.521829060409311E-05</v>
      </c>
      <c r="U234" s="101">
        <v>2.866020386076351E-06</v>
      </c>
      <c r="V234" s="101">
        <v>-7.665080400169299E-06</v>
      </c>
      <c r="W234" s="101">
        <v>3.315198131291973E-06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1415</v>
      </c>
      <c r="B236" s="101">
        <v>86.84</v>
      </c>
      <c r="C236" s="101">
        <v>100.14</v>
      </c>
      <c r="D236" s="101">
        <v>9.582591316936195</v>
      </c>
      <c r="E236" s="101">
        <v>9.85305949634417</v>
      </c>
      <c r="F236" s="101">
        <v>8.70623044592692</v>
      </c>
      <c r="G236" s="101" t="s">
        <v>59</v>
      </c>
      <c r="H236" s="101">
        <v>2.2514638021663984</v>
      </c>
      <c r="I236" s="101">
        <v>21.5914638021664</v>
      </c>
      <c r="J236" s="101" t="s">
        <v>73</v>
      </c>
      <c r="K236" s="101">
        <v>0.10762528031109692</v>
      </c>
      <c r="M236" s="101" t="s">
        <v>68</v>
      </c>
      <c r="N236" s="101">
        <v>0.06229449140693234</v>
      </c>
      <c r="X236" s="101">
        <v>67.5</v>
      </c>
    </row>
    <row r="237" spans="1:24" s="101" customFormat="1" ht="12.75" hidden="1">
      <c r="A237" s="101">
        <v>1848</v>
      </c>
      <c r="B237" s="101">
        <v>99.08000183105469</v>
      </c>
      <c r="C237" s="101">
        <v>89.4800033569336</v>
      </c>
      <c r="D237" s="101">
        <v>10.048230171203613</v>
      </c>
      <c r="E237" s="101">
        <v>10.63411808013916</v>
      </c>
      <c r="F237" s="101">
        <v>13.436355259382237</v>
      </c>
      <c r="G237" s="101" t="s">
        <v>56</v>
      </c>
      <c r="H237" s="101">
        <v>0.21438270154870054</v>
      </c>
      <c r="I237" s="101">
        <v>31.79438453260339</v>
      </c>
      <c r="J237" s="101" t="s">
        <v>62</v>
      </c>
      <c r="K237" s="101">
        <v>0.30719828998305504</v>
      </c>
      <c r="L237" s="101">
        <v>0.061681054381992215</v>
      </c>
      <c r="M237" s="101">
        <v>0.07272503460297407</v>
      </c>
      <c r="N237" s="101">
        <v>0.06326470874979771</v>
      </c>
      <c r="O237" s="101">
        <v>0.01233777589589576</v>
      </c>
      <c r="P237" s="101">
        <v>0.0017694233994186845</v>
      </c>
      <c r="Q237" s="101">
        <v>0.0015017437288452544</v>
      </c>
      <c r="R237" s="101">
        <v>0.0009737922006117849</v>
      </c>
      <c r="S237" s="101">
        <v>0.00016186307163642993</v>
      </c>
      <c r="T237" s="101">
        <v>2.6027140473275752E-05</v>
      </c>
      <c r="U237" s="101">
        <v>3.28361002099347E-05</v>
      </c>
      <c r="V237" s="101">
        <v>3.613639896180694E-05</v>
      </c>
      <c r="W237" s="101">
        <v>1.0094221058142664E-05</v>
      </c>
      <c r="X237" s="101">
        <v>67.5</v>
      </c>
    </row>
    <row r="238" spans="1:24" s="101" customFormat="1" ht="12.75" hidden="1">
      <c r="A238" s="101">
        <v>1744</v>
      </c>
      <c r="B238" s="101">
        <v>75.5999984741211</v>
      </c>
      <c r="C238" s="101">
        <v>88.69999694824219</v>
      </c>
      <c r="D238" s="101">
        <v>9.969963073730469</v>
      </c>
      <c r="E238" s="101">
        <v>10.741692543029785</v>
      </c>
      <c r="F238" s="101">
        <v>6.514294930691262</v>
      </c>
      <c r="G238" s="101" t="s">
        <v>57</v>
      </c>
      <c r="H238" s="101">
        <v>7.4204156850288</v>
      </c>
      <c r="I238" s="101">
        <v>15.520414159149892</v>
      </c>
      <c r="J238" s="101" t="s">
        <v>60</v>
      </c>
      <c r="K238" s="101">
        <v>-0.197896039849706</v>
      </c>
      <c r="L238" s="101">
        <v>0.0003361579322463886</v>
      </c>
      <c r="M238" s="101">
        <v>0.0474785735839137</v>
      </c>
      <c r="N238" s="101">
        <v>-0.0006543995639615569</v>
      </c>
      <c r="O238" s="101">
        <v>-0.007845628894309358</v>
      </c>
      <c r="P238" s="101">
        <v>3.8440310853626576E-05</v>
      </c>
      <c r="Q238" s="101">
        <v>0.0010099548568345182</v>
      </c>
      <c r="R238" s="101">
        <v>-5.260829330552232E-05</v>
      </c>
      <c r="S238" s="101">
        <v>-9.424838538604822E-05</v>
      </c>
      <c r="T238" s="101">
        <v>2.7364275588464747E-06</v>
      </c>
      <c r="U238" s="101">
        <v>2.39382013129644E-05</v>
      </c>
      <c r="V238" s="101">
        <v>-4.1523266509470895E-06</v>
      </c>
      <c r="W238" s="101">
        <v>-5.59795942830432E-06</v>
      </c>
      <c r="X238" s="101">
        <v>67.5</v>
      </c>
    </row>
    <row r="239" spans="1:24" s="101" customFormat="1" ht="12.75" hidden="1">
      <c r="A239" s="101">
        <v>1735</v>
      </c>
      <c r="B239" s="101">
        <v>78.4800033569336</v>
      </c>
      <c r="C239" s="101">
        <v>91.27999877929688</v>
      </c>
      <c r="D239" s="101">
        <v>9.254450798034668</v>
      </c>
      <c r="E239" s="101">
        <v>9.612397193908691</v>
      </c>
      <c r="F239" s="101">
        <v>6.732783034505027</v>
      </c>
      <c r="G239" s="101" t="s">
        <v>58</v>
      </c>
      <c r="H239" s="101">
        <v>6.303272443735949</v>
      </c>
      <c r="I239" s="101">
        <v>17.28327580066954</v>
      </c>
      <c r="J239" s="101" t="s">
        <v>61</v>
      </c>
      <c r="K239" s="101">
        <v>0.23496371375239358</v>
      </c>
      <c r="L239" s="101">
        <v>0.06168013835521828</v>
      </c>
      <c r="M239" s="101">
        <v>0.05508825381549744</v>
      </c>
      <c r="N239" s="101">
        <v>-0.06326132415945321</v>
      </c>
      <c r="O239" s="101">
        <v>0.009521912691792788</v>
      </c>
      <c r="P239" s="101">
        <v>0.0017690057967434279</v>
      </c>
      <c r="Q239" s="101">
        <v>0.0011114069525976597</v>
      </c>
      <c r="R239" s="101">
        <v>-0.0009723701031232002</v>
      </c>
      <c r="S239" s="101">
        <v>0.00013159367694423233</v>
      </c>
      <c r="T239" s="101">
        <v>2.5882890206289062E-05</v>
      </c>
      <c r="U239" s="101">
        <v>2.247603156468826E-05</v>
      </c>
      <c r="V239" s="101">
        <v>-3.5897040453367685E-05</v>
      </c>
      <c r="W239" s="101">
        <v>8.399770771259748E-06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1415</v>
      </c>
      <c r="B241" s="101">
        <v>89.04</v>
      </c>
      <c r="C241" s="101">
        <v>96.24</v>
      </c>
      <c r="D241" s="101">
        <v>9.590007962754136</v>
      </c>
      <c r="E241" s="101">
        <v>9.996600174294768</v>
      </c>
      <c r="F241" s="101">
        <v>7.218933050581558</v>
      </c>
      <c r="G241" s="101" t="s">
        <v>59</v>
      </c>
      <c r="H241" s="101">
        <v>-3.6492254316314217</v>
      </c>
      <c r="I241" s="101">
        <v>17.890774568368585</v>
      </c>
      <c r="J241" s="101" t="s">
        <v>73</v>
      </c>
      <c r="K241" s="101">
        <v>0.47548508801838746</v>
      </c>
      <c r="M241" s="101" t="s">
        <v>68</v>
      </c>
      <c r="N241" s="101">
        <v>0.26101834546129626</v>
      </c>
      <c r="X241" s="101">
        <v>67.5</v>
      </c>
    </row>
    <row r="242" spans="1:24" s="101" customFormat="1" ht="12.75" hidden="1">
      <c r="A242" s="101">
        <v>1848</v>
      </c>
      <c r="B242" s="101">
        <v>120.0199966430664</v>
      </c>
      <c r="C242" s="101">
        <v>98.81999969482422</v>
      </c>
      <c r="D242" s="101">
        <v>9.640408515930176</v>
      </c>
      <c r="E242" s="101">
        <v>10.437870979309082</v>
      </c>
      <c r="F242" s="101">
        <v>16.76569270880846</v>
      </c>
      <c r="G242" s="101" t="s">
        <v>56</v>
      </c>
      <c r="H242" s="101">
        <v>-11.13271625111102</v>
      </c>
      <c r="I242" s="101">
        <v>41.38728039195538</v>
      </c>
      <c r="J242" s="101" t="s">
        <v>62</v>
      </c>
      <c r="K242" s="101">
        <v>0.6456160002663899</v>
      </c>
      <c r="L242" s="101">
        <v>0.1842627084432274</v>
      </c>
      <c r="M242" s="101">
        <v>0.1528405549674839</v>
      </c>
      <c r="N242" s="101">
        <v>0.025329395012556814</v>
      </c>
      <c r="O242" s="101">
        <v>0.025929256685580635</v>
      </c>
      <c r="P242" s="101">
        <v>0.005286009695388182</v>
      </c>
      <c r="Q242" s="101">
        <v>0.0031561838119734498</v>
      </c>
      <c r="R242" s="101">
        <v>0.0003899274165233012</v>
      </c>
      <c r="S242" s="101">
        <v>0.0003402002133794013</v>
      </c>
      <c r="T242" s="101">
        <v>7.777967911066283E-05</v>
      </c>
      <c r="U242" s="101">
        <v>6.903152582695042E-05</v>
      </c>
      <c r="V242" s="101">
        <v>1.4474157676894137E-05</v>
      </c>
      <c r="W242" s="101">
        <v>2.1212820396188073E-05</v>
      </c>
      <c r="X242" s="101">
        <v>67.5</v>
      </c>
    </row>
    <row r="243" spans="1:24" s="101" customFormat="1" ht="12.75" hidden="1">
      <c r="A243" s="101">
        <v>1744</v>
      </c>
      <c r="B243" s="101">
        <v>91.16000366210938</v>
      </c>
      <c r="C243" s="101">
        <v>88.95999908447266</v>
      </c>
      <c r="D243" s="101">
        <v>9.499321937561035</v>
      </c>
      <c r="E243" s="101">
        <v>10.361495018005371</v>
      </c>
      <c r="F243" s="101">
        <v>11.501772351850521</v>
      </c>
      <c r="G243" s="101" t="s">
        <v>57</v>
      </c>
      <c r="H243" s="101">
        <v>5.119678630353775</v>
      </c>
      <c r="I243" s="101">
        <v>28.77968229246315</v>
      </c>
      <c r="J243" s="101" t="s">
        <v>60</v>
      </c>
      <c r="K243" s="101">
        <v>-0.33512637643107795</v>
      </c>
      <c r="L243" s="101">
        <v>0.0010020465134681768</v>
      </c>
      <c r="M243" s="101">
        <v>0.08081621502044588</v>
      </c>
      <c r="N243" s="101">
        <v>0.00026165016591762257</v>
      </c>
      <c r="O243" s="101">
        <v>-0.01321947493276767</v>
      </c>
      <c r="P243" s="101">
        <v>0.00011471686013857368</v>
      </c>
      <c r="Q243" s="101">
        <v>0.0017385721255660533</v>
      </c>
      <c r="R243" s="101">
        <v>2.1033124653914727E-05</v>
      </c>
      <c r="S243" s="101">
        <v>-0.00015327767526564714</v>
      </c>
      <c r="T243" s="101">
        <v>8.175953501768443E-06</v>
      </c>
      <c r="U243" s="101">
        <v>4.246991048662217E-05</v>
      </c>
      <c r="V243" s="101">
        <v>1.6575655386085268E-06</v>
      </c>
      <c r="W243" s="101">
        <v>-8.920964204200465E-06</v>
      </c>
      <c r="X243" s="101">
        <v>67.5</v>
      </c>
    </row>
    <row r="244" spans="1:24" s="101" customFormat="1" ht="12.75" hidden="1">
      <c r="A244" s="101">
        <v>1735</v>
      </c>
      <c r="B244" s="101">
        <v>84.58000183105469</v>
      </c>
      <c r="C244" s="101">
        <v>81.18000030517578</v>
      </c>
      <c r="D244" s="101">
        <v>9.346700668334961</v>
      </c>
      <c r="E244" s="101">
        <v>9.89749526977539</v>
      </c>
      <c r="F244" s="101">
        <v>7.9691877203291615</v>
      </c>
      <c r="G244" s="101" t="s">
        <v>58</v>
      </c>
      <c r="H244" s="101">
        <v>3.1804587821197146</v>
      </c>
      <c r="I244" s="101">
        <v>20.260460613174402</v>
      </c>
      <c r="J244" s="101" t="s">
        <v>61</v>
      </c>
      <c r="K244" s="101">
        <v>0.5518245478593233</v>
      </c>
      <c r="L244" s="101">
        <v>0.18425998378817543</v>
      </c>
      <c r="M244" s="101">
        <v>0.12972653788850422</v>
      </c>
      <c r="N244" s="101">
        <v>0.025328043566229374</v>
      </c>
      <c r="O244" s="101">
        <v>0.022306318270137168</v>
      </c>
      <c r="P244" s="101">
        <v>0.005284764757464405</v>
      </c>
      <c r="Q244" s="101">
        <v>0.002634172207576413</v>
      </c>
      <c r="R244" s="101">
        <v>0.00038935972804570953</v>
      </c>
      <c r="S244" s="101">
        <v>0.00030371391052855815</v>
      </c>
      <c r="T244" s="101">
        <v>7.734877029982183E-05</v>
      </c>
      <c r="U244" s="101">
        <v>5.44211196251531E-05</v>
      </c>
      <c r="V244" s="101">
        <v>1.4378933094663558E-05</v>
      </c>
      <c r="W244" s="101">
        <v>1.9245782572509405E-05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1415</v>
      </c>
      <c r="B246" s="101">
        <v>90.68</v>
      </c>
      <c r="C246" s="101">
        <v>91.68</v>
      </c>
      <c r="D246" s="101">
        <v>9.471464042247124</v>
      </c>
      <c r="E246" s="101">
        <v>9.9341085926488</v>
      </c>
      <c r="F246" s="101">
        <v>6.861037936492099</v>
      </c>
      <c r="G246" s="101" t="s">
        <v>59</v>
      </c>
      <c r="H246" s="101">
        <v>-5.9621956085206875</v>
      </c>
      <c r="I246" s="101">
        <v>17.217804391479323</v>
      </c>
      <c r="J246" s="101" t="s">
        <v>73</v>
      </c>
      <c r="K246" s="101">
        <v>0.8265840934126091</v>
      </c>
      <c r="M246" s="101" t="s">
        <v>68</v>
      </c>
      <c r="N246" s="101">
        <v>0.44965821508619236</v>
      </c>
      <c r="X246" s="101">
        <v>67.5</v>
      </c>
    </row>
    <row r="247" spans="1:24" s="101" customFormat="1" ht="12.75" hidden="1">
      <c r="A247" s="101">
        <v>1848</v>
      </c>
      <c r="B247" s="101">
        <v>118.27999877929688</v>
      </c>
      <c r="C247" s="101">
        <v>101.18000030517578</v>
      </c>
      <c r="D247" s="101">
        <v>9.753825187683105</v>
      </c>
      <c r="E247" s="101">
        <v>10.589974403381348</v>
      </c>
      <c r="F247" s="101">
        <v>15.511893239394276</v>
      </c>
      <c r="G247" s="101" t="s">
        <v>56</v>
      </c>
      <c r="H247" s="101">
        <v>-12.935835311827688</v>
      </c>
      <c r="I247" s="101">
        <v>37.84416346746919</v>
      </c>
      <c r="J247" s="101" t="s">
        <v>62</v>
      </c>
      <c r="K247" s="101">
        <v>0.8560299911919719</v>
      </c>
      <c r="L247" s="101">
        <v>0.22551857905542239</v>
      </c>
      <c r="M247" s="101">
        <v>0.2026530784059637</v>
      </c>
      <c r="N247" s="101">
        <v>0.025062580216885646</v>
      </c>
      <c r="O247" s="101">
        <v>0.03437988955398278</v>
      </c>
      <c r="P247" s="101">
        <v>0.006469529632617533</v>
      </c>
      <c r="Q247" s="101">
        <v>0.0041848052440250525</v>
      </c>
      <c r="R247" s="101">
        <v>0.00038583184472114546</v>
      </c>
      <c r="S247" s="101">
        <v>0.00045106958499123326</v>
      </c>
      <c r="T247" s="101">
        <v>9.518929539793117E-05</v>
      </c>
      <c r="U247" s="101">
        <v>9.152703117529402E-05</v>
      </c>
      <c r="V247" s="101">
        <v>1.432465552537955E-05</v>
      </c>
      <c r="W247" s="101">
        <v>2.812549802808873E-05</v>
      </c>
      <c r="X247" s="101">
        <v>67.5</v>
      </c>
    </row>
    <row r="248" spans="1:24" s="101" customFormat="1" ht="12.75" hidden="1">
      <c r="A248" s="101">
        <v>1744</v>
      </c>
      <c r="B248" s="101">
        <v>87.4800033569336</v>
      </c>
      <c r="C248" s="101">
        <v>91.18000030517578</v>
      </c>
      <c r="D248" s="101">
        <v>9.342369079589844</v>
      </c>
      <c r="E248" s="101">
        <v>10.133443832397461</v>
      </c>
      <c r="F248" s="101">
        <v>11.204187006807185</v>
      </c>
      <c r="G248" s="101" t="s">
        <v>57</v>
      </c>
      <c r="H248" s="101">
        <v>8.521641139843013</v>
      </c>
      <c r="I248" s="101">
        <v>28.501644496776603</v>
      </c>
      <c r="J248" s="101" t="s">
        <v>60</v>
      </c>
      <c r="K248" s="101">
        <v>-0.5545461765687145</v>
      </c>
      <c r="L248" s="101">
        <v>0.001226446965688536</v>
      </c>
      <c r="M248" s="101">
        <v>0.13302739274919162</v>
      </c>
      <c r="N248" s="101">
        <v>0.0002587705163466141</v>
      </c>
      <c r="O248" s="101">
        <v>-0.021987801131357423</v>
      </c>
      <c r="P248" s="101">
        <v>0.00014042709832879196</v>
      </c>
      <c r="Q248" s="101">
        <v>0.0028289045313188033</v>
      </c>
      <c r="R248" s="101">
        <v>2.0799455381144104E-05</v>
      </c>
      <c r="S248" s="101">
        <v>-0.0002643988388713268</v>
      </c>
      <c r="T248" s="101">
        <v>1.0009445837210126E-05</v>
      </c>
      <c r="U248" s="101">
        <v>6.701948129649378E-05</v>
      </c>
      <c r="V248" s="101">
        <v>1.637356939200108E-06</v>
      </c>
      <c r="W248" s="101">
        <v>-1.5717178295419778E-05</v>
      </c>
      <c r="X248" s="101">
        <v>67.5</v>
      </c>
    </row>
    <row r="249" spans="1:24" s="101" customFormat="1" ht="12.75" hidden="1">
      <c r="A249" s="101">
        <v>1735</v>
      </c>
      <c r="B249" s="101">
        <v>84.86000061035156</v>
      </c>
      <c r="C249" s="101">
        <v>77.86000061035156</v>
      </c>
      <c r="D249" s="101">
        <v>9.367850303649902</v>
      </c>
      <c r="E249" s="101">
        <v>9.985779762268066</v>
      </c>
      <c r="F249" s="101">
        <v>8.405948880072946</v>
      </c>
      <c r="G249" s="101" t="s">
        <v>58</v>
      </c>
      <c r="H249" s="101">
        <v>3.962862152691784</v>
      </c>
      <c r="I249" s="101">
        <v>21.322862763043346</v>
      </c>
      <c r="J249" s="101" t="s">
        <v>61</v>
      </c>
      <c r="K249" s="101">
        <v>0.6521241322579219</v>
      </c>
      <c r="L249" s="101">
        <v>0.22551524411227095</v>
      </c>
      <c r="M249" s="101">
        <v>0.1528789814388034</v>
      </c>
      <c r="N249" s="101">
        <v>0.025061244281713097</v>
      </c>
      <c r="O249" s="101">
        <v>0.026429404214850013</v>
      </c>
      <c r="P249" s="101">
        <v>0.0064680054033195815</v>
      </c>
      <c r="Q249" s="101">
        <v>0.003083811616020589</v>
      </c>
      <c r="R249" s="101">
        <v>0.00038527080742870967</v>
      </c>
      <c r="S249" s="101">
        <v>0.00036545454506362014</v>
      </c>
      <c r="T249" s="101">
        <v>9.46615706207464E-05</v>
      </c>
      <c r="U249" s="101">
        <v>6.233447330740964E-05</v>
      </c>
      <c r="V249" s="101">
        <v>1.4230770118810863E-05</v>
      </c>
      <c r="W249" s="101">
        <v>2.3324106537186122E-05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1415</v>
      </c>
      <c r="B251" s="101">
        <v>105.28</v>
      </c>
      <c r="C251" s="101">
        <v>101.48</v>
      </c>
      <c r="D251" s="101">
        <v>9.419351519707082</v>
      </c>
      <c r="E251" s="101">
        <v>9.815966879974772</v>
      </c>
      <c r="F251" s="101">
        <v>12.427458709354568</v>
      </c>
      <c r="G251" s="101" t="s">
        <v>59</v>
      </c>
      <c r="H251" s="101">
        <v>-6.401435397687592</v>
      </c>
      <c r="I251" s="101">
        <v>31.378564602312412</v>
      </c>
      <c r="J251" s="101" t="s">
        <v>73</v>
      </c>
      <c r="K251" s="101">
        <v>0.4611982316915696</v>
      </c>
      <c r="M251" s="101" t="s">
        <v>68</v>
      </c>
      <c r="N251" s="101">
        <v>0.24029931351223582</v>
      </c>
      <c r="X251" s="101">
        <v>67.5</v>
      </c>
    </row>
    <row r="252" spans="1:24" s="101" customFormat="1" ht="12.75" hidden="1">
      <c r="A252" s="101">
        <v>1848</v>
      </c>
      <c r="B252" s="101">
        <v>105.05999755859375</v>
      </c>
      <c r="C252" s="101">
        <v>90.66000366210938</v>
      </c>
      <c r="D252" s="101">
        <v>9.607683181762695</v>
      </c>
      <c r="E252" s="101">
        <v>10.238903045654297</v>
      </c>
      <c r="F252" s="101">
        <v>14.606105712081963</v>
      </c>
      <c r="G252" s="101" t="s">
        <v>56</v>
      </c>
      <c r="H252" s="101">
        <v>-1.4037378329898331</v>
      </c>
      <c r="I252" s="101">
        <v>36.15625972560391</v>
      </c>
      <c r="J252" s="101" t="s">
        <v>62</v>
      </c>
      <c r="K252" s="101">
        <v>0.6575348861629721</v>
      </c>
      <c r="L252" s="101">
        <v>0.05967247100975136</v>
      </c>
      <c r="M252" s="101">
        <v>0.15566237950511772</v>
      </c>
      <c r="N252" s="101">
        <v>0.018538700687035347</v>
      </c>
      <c r="O252" s="101">
        <v>0.02640778457788712</v>
      </c>
      <c r="P252" s="101">
        <v>0.0017118406391365255</v>
      </c>
      <c r="Q252" s="101">
        <v>0.0032144159645546774</v>
      </c>
      <c r="R252" s="101">
        <v>0.00028533582630665277</v>
      </c>
      <c r="S252" s="101">
        <v>0.00034645697828653466</v>
      </c>
      <c r="T252" s="101">
        <v>2.517010062049955E-05</v>
      </c>
      <c r="U252" s="101">
        <v>7.029707782986325E-05</v>
      </c>
      <c r="V252" s="101">
        <v>1.0581872993509167E-05</v>
      </c>
      <c r="W252" s="101">
        <v>2.1601129902177375E-05</v>
      </c>
      <c r="X252" s="101">
        <v>67.5</v>
      </c>
    </row>
    <row r="253" spans="1:24" s="101" customFormat="1" ht="12.75" hidden="1">
      <c r="A253" s="101">
        <v>1744</v>
      </c>
      <c r="B253" s="101">
        <v>70.9800033569336</v>
      </c>
      <c r="C253" s="101">
        <v>91.37999725341797</v>
      </c>
      <c r="D253" s="101">
        <v>9.548558235168457</v>
      </c>
      <c r="E253" s="101">
        <v>10.068942070007324</v>
      </c>
      <c r="F253" s="101">
        <v>5.540090976365388</v>
      </c>
      <c r="G253" s="101" t="s">
        <v>57</v>
      </c>
      <c r="H253" s="101">
        <v>10.29919833760983</v>
      </c>
      <c r="I253" s="101">
        <v>13.779201694543424</v>
      </c>
      <c r="J253" s="101" t="s">
        <v>60</v>
      </c>
      <c r="K253" s="101">
        <v>-0.64178986863857</v>
      </c>
      <c r="L253" s="101">
        <v>0.0003247080108911904</v>
      </c>
      <c r="M253" s="101">
        <v>0.15231012056793652</v>
      </c>
      <c r="N253" s="101">
        <v>-0.00019202400457255807</v>
      </c>
      <c r="O253" s="101">
        <v>-0.02571194291218557</v>
      </c>
      <c r="P253" s="101">
        <v>3.724358383186821E-05</v>
      </c>
      <c r="Q253" s="101">
        <v>0.00316152434134533</v>
      </c>
      <c r="R253" s="101">
        <v>-1.544445499383876E-05</v>
      </c>
      <c r="S253" s="101">
        <v>-0.00033122215745918387</v>
      </c>
      <c r="T253" s="101">
        <v>2.6583091130901746E-06</v>
      </c>
      <c r="U253" s="101">
        <v>6.992949662628383E-05</v>
      </c>
      <c r="V253" s="101">
        <v>-1.2240815486250794E-06</v>
      </c>
      <c r="W253" s="101">
        <v>-2.0428623607911463E-05</v>
      </c>
      <c r="X253" s="101">
        <v>67.5</v>
      </c>
    </row>
    <row r="254" spans="1:24" s="101" customFormat="1" ht="12.75" hidden="1">
      <c r="A254" s="101">
        <v>1735</v>
      </c>
      <c r="B254" s="101">
        <v>89.08000183105469</v>
      </c>
      <c r="C254" s="101">
        <v>91.77999877929688</v>
      </c>
      <c r="D254" s="101">
        <v>9.13845443725586</v>
      </c>
      <c r="E254" s="101">
        <v>9.62790584564209</v>
      </c>
      <c r="F254" s="101">
        <v>9.162662511504458</v>
      </c>
      <c r="G254" s="101" t="s">
        <v>58</v>
      </c>
      <c r="H254" s="101">
        <v>2.250037967896006</v>
      </c>
      <c r="I254" s="101">
        <v>23.83003979895069</v>
      </c>
      <c r="J254" s="101" t="s">
        <v>61</v>
      </c>
      <c r="K254" s="101">
        <v>0.14303108415389862</v>
      </c>
      <c r="L254" s="101">
        <v>0.059671587553183796</v>
      </c>
      <c r="M254" s="101">
        <v>0.03213103742140815</v>
      </c>
      <c r="N254" s="101">
        <v>-0.018537706167300008</v>
      </c>
      <c r="O254" s="101">
        <v>0.006022215372485686</v>
      </c>
      <c r="P254" s="101">
        <v>0.0017114354470042703</v>
      </c>
      <c r="Q254" s="101">
        <v>0.0005807183760351948</v>
      </c>
      <c r="R254" s="101">
        <v>-0.00028491753646282217</v>
      </c>
      <c r="S254" s="101">
        <v>0.00010160866208901649</v>
      </c>
      <c r="T254" s="101">
        <v>2.5029329953183598E-05</v>
      </c>
      <c r="U254" s="101">
        <v>7.179460495915421E-06</v>
      </c>
      <c r="V254" s="101">
        <v>-1.0510835381313623E-05</v>
      </c>
      <c r="W254" s="101">
        <v>7.019982231959284E-06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1415</v>
      </c>
      <c r="B256" s="101">
        <v>101.58</v>
      </c>
      <c r="C256" s="101">
        <v>100.98</v>
      </c>
      <c r="D256" s="101">
        <v>9.579319543254943</v>
      </c>
      <c r="E256" s="101">
        <v>9.91097905912798</v>
      </c>
      <c r="F256" s="101">
        <v>11.795283709410047</v>
      </c>
      <c r="G256" s="101" t="s">
        <v>59</v>
      </c>
      <c r="H256" s="101">
        <v>-4.799538968912316</v>
      </c>
      <c r="I256" s="101">
        <v>29.28046103108768</v>
      </c>
      <c r="J256" s="101" t="s">
        <v>73</v>
      </c>
      <c r="K256" s="101">
        <v>0.24992706629681413</v>
      </c>
      <c r="M256" s="101" t="s">
        <v>68</v>
      </c>
      <c r="N256" s="101">
        <v>0.14570806257103275</v>
      </c>
      <c r="X256" s="101">
        <v>67.5</v>
      </c>
    </row>
    <row r="257" spans="1:24" s="101" customFormat="1" ht="12.75" hidden="1">
      <c r="A257" s="101">
        <v>1848</v>
      </c>
      <c r="B257" s="101">
        <v>109.95999908447266</v>
      </c>
      <c r="C257" s="101">
        <v>90.45999908447266</v>
      </c>
      <c r="D257" s="101">
        <v>9.426652908325195</v>
      </c>
      <c r="E257" s="101">
        <v>10.308655738830566</v>
      </c>
      <c r="F257" s="101">
        <v>15.426382669330504</v>
      </c>
      <c r="G257" s="101" t="s">
        <v>56</v>
      </c>
      <c r="H257" s="101">
        <v>-3.5318474449316</v>
      </c>
      <c r="I257" s="101">
        <v>38.92815163954106</v>
      </c>
      <c r="J257" s="101" t="s">
        <v>62</v>
      </c>
      <c r="K257" s="101">
        <v>0.44782325074620766</v>
      </c>
      <c r="L257" s="101">
        <v>0.19303536134109991</v>
      </c>
      <c r="M257" s="101">
        <v>0.10601606380331668</v>
      </c>
      <c r="N257" s="101">
        <v>0.0228084549616806</v>
      </c>
      <c r="O257" s="101">
        <v>0.01798538894202179</v>
      </c>
      <c r="P257" s="101">
        <v>0.0055376066985017925</v>
      </c>
      <c r="Q257" s="101">
        <v>0.002189220982769702</v>
      </c>
      <c r="R257" s="101">
        <v>0.0003511006738923603</v>
      </c>
      <c r="S257" s="101">
        <v>0.00023596175299659197</v>
      </c>
      <c r="T257" s="101">
        <v>8.147215087331259E-05</v>
      </c>
      <c r="U257" s="101">
        <v>4.787653608869858E-05</v>
      </c>
      <c r="V257" s="101">
        <v>1.3036532028511367E-05</v>
      </c>
      <c r="W257" s="101">
        <v>1.4711375561892358E-05</v>
      </c>
      <c r="X257" s="101">
        <v>67.5</v>
      </c>
    </row>
    <row r="258" spans="1:24" s="101" customFormat="1" ht="12.75" hidden="1">
      <c r="A258" s="101">
        <v>1744</v>
      </c>
      <c r="B258" s="101">
        <v>78.58000183105469</v>
      </c>
      <c r="C258" s="101">
        <v>84.9800033569336</v>
      </c>
      <c r="D258" s="101">
        <v>9.293880462646484</v>
      </c>
      <c r="E258" s="101">
        <v>10.047510147094727</v>
      </c>
      <c r="F258" s="101">
        <v>7.001474991472284</v>
      </c>
      <c r="G258" s="101" t="s">
        <v>57</v>
      </c>
      <c r="H258" s="101">
        <v>6.816839153100496</v>
      </c>
      <c r="I258" s="101">
        <v>17.896840984155183</v>
      </c>
      <c r="J258" s="101" t="s">
        <v>60</v>
      </c>
      <c r="K258" s="101">
        <v>-0.44690532838992547</v>
      </c>
      <c r="L258" s="101">
        <v>0.0010499848754389925</v>
      </c>
      <c r="M258" s="101">
        <v>0.10571478246481054</v>
      </c>
      <c r="N258" s="101">
        <v>0.00023563344436074559</v>
      </c>
      <c r="O258" s="101">
        <v>-0.01795989729969422</v>
      </c>
      <c r="P258" s="101">
        <v>0.00012022951894336623</v>
      </c>
      <c r="Q258" s="101">
        <v>0.002177920121557453</v>
      </c>
      <c r="R258" s="101">
        <v>1.8941712802541445E-05</v>
      </c>
      <c r="S258" s="101">
        <v>-0.0002359374557108371</v>
      </c>
      <c r="T258" s="101">
        <v>8.567967796610427E-06</v>
      </c>
      <c r="U258" s="101">
        <v>4.709427678044087E-05</v>
      </c>
      <c r="V258" s="101">
        <v>1.4908367557525998E-06</v>
      </c>
      <c r="W258" s="101">
        <v>-1.4694730487824745E-05</v>
      </c>
      <c r="X258" s="101">
        <v>67.5</v>
      </c>
    </row>
    <row r="259" spans="1:24" s="101" customFormat="1" ht="12.75" hidden="1">
      <c r="A259" s="101">
        <v>1735</v>
      </c>
      <c r="B259" s="101">
        <v>95.87999725341797</v>
      </c>
      <c r="C259" s="101">
        <v>91.87999725341797</v>
      </c>
      <c r="D259" s="101">
        <v>9.109630584716797</v>
      </c>
      <c r="E259" s="101">
        <v>9.60853099822998</v>
      </c>
      <c r="F259" s="101">
        <v>9.21843535948644</v>
      </c>
      <c r="G259" s="101" t="s">
        <v>58</v>
      </c>
      <c r="H259" s="101">
        <v>-4.322163737473971</v>
      </c>
      <c r="I259" s="101">
        <v>24.057833515943997</v>
      </c>
      <c r="J259" s="101" t="s">
        <v>61</v>
      </c>
      <c r="K259" s="101">
        <v>-0.028658181477435943</v>
      </c>
      <c r="L259" s="101">
        <v>0.19303250570784797</v>
      </c>
      <c r="M259" s="101">
        <v>-0.007986898820361982</v>
      </c>
      <c r="N259" s="101">
        <v>0.02280723776828117</v>
      </c>
      <c r="O259" s="101">
        <v>-0.0009572378911408948</v>
      </c>
      <c r="P259" s="101">
        <v>0.00553630136553878</v>
      </c>
      <c r="Q259" s="101">
        <v>-0.0002221541255847106</v>
      </c>
      <c r="R259" s="101">
        <v>0.0003505893534090497</v>
      </c>
      <c r="S259" s="101">
        <v>3.3861290467823207E-06</v>
      </c>
      <c r="T259" s="101">
        <v>8.102037580609002E-05</v>
      </c>
      <c r="U259" s="101">
        <v>-8.619269248589775E-06</v>
      </c>
      <c r="V259" s="101">
        <v>1.2951006644199507E-05</v>
      </c>
      <c r="W259" s="101">
        <v>6.996190486526305E-07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5.540090976365388</v>
      </c>
      <c r="G260" s="102"/>
      <c r="H260" s="102"/>
      <c r="I260" s="115"/>
      <c r="J260" s="115" t="s">
        <v>158</v>
      </c>
      <c r="K260" s="102">
        <f>AVERAGE(K258,K253,K248,K243,K238,K233)</f>
        <v>-0.4167742499344694</v>
      </c>
      <c r="L260" s="102">
        <f>AVERAGE(L258,L253,L248,L243,L238,L233)</f>
        <v>0.0007974780942828761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16.76569270880846</v>
      </c>
      <c r="G261" s="102"/>
      <c r="H261" s="102"/>
      <c r="I261" s="115"/>
      <c r="J261" s="115" t="s">
        <v>159</v>
      </c>
      <c r="K261" s="102">
        <f>AVERAGE(K259,K254,K249,K244,K239,K234)</f>
        <v>0.2697357308312062</v>
      </c>
      <c r="L261" s="102">
        <f>AVERAGE(L259,L254,L249,L244,L239,L234)</f>
        <v>0.14659093487176575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0.2604839062090433</v>
      </c>
      <c r="L262" s="102">
        <f>ABS(L260/$H$33)</f>
        <v>0.002215216928563545</v>
      </c>
      <c r="M262" s="115" t="s">
        <v>111</v>
      </c>
      <c r="N262" s="102">
        <f>K262+L262+L263+K263</f>
        <v>0.5075773954047367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0.15325893797227627</v>
      </c>
      <c r="L263" s="102">
        <f>ABS(L261/$H$34)</f>
        <v>0.09161933429485358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2005-02-17T09:37:31Z</dcterms:modified>
  <cp:category/>
  <cp:version/>
  <cp:contentType/>
  <cp:contentStatus/>
</cp:coreProperties>
</file>