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<sst xmlns="http://schemas.openxmlformats.org/spreadsheetml/2006/main" count="204" uniqueCount="98">
  <si>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10/01/2006       09:00:43</t>
  </si>
  <si>
    <t>LISSNER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</si>
  <si>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</si>
  <si>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</si>
  <si>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</si>
  <si>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</si>
  <si>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</si>
  <si>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</si>
  <si>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</si>
  <si>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</si>
  <si>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</si>
  <si>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</si>
  <si>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</si>
  <si>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</si>
  <si>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</si>
  <si>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</si>
  <si>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</si>
  <si>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</si>
  <si>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</si>
  <si>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</si>
  <si>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</si>
  <si>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</si>
  <si>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</si>
  <si>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</si>
  <si>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</si>
  <si>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</si>
  <si>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</si>
  <si>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</si>
  <si>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</si>
  <si>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</si>
  <si>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</si>
  <si>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</si>
  <si>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</si>
  <si>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</si>
  <si>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</si>
  <si>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</si>
  <si>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</si>
  <si>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</si>
  <si>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</si>
  <si>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</si>
  <si>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</si>
  <si>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</si>
  <si>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</si>
  <si>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</si>
  <si>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</si>
  <si>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</si>
  <si>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</si>
  <si>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</si>
  <si>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</si>
  <si>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</si>
  <si>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</si>
  <si>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</si>
  <si>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</si>
  <si>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</si>
  <si>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HCMQAP492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</si>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</sst>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102167"/>
        <c:axId val="51592912"/>
      </c:lineChart>
      <c:catAx>
        <c:axId val="281021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92912"/>
        <c:crosses val="autoZero"/>
        <c:auto val="1"/>
        <c:lblOffset val="100"/>
        <c:noMultiLvlLbl val="0"/>
      </c:catAx>
      <c:valAx>
        <c:axId val="51592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021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54</v>
      </c>
      <c r="E1" s="1" t="s">
        <v>2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1">
        <v>-0.002272</v>
      </c>
      <c r="C4" s="12">
        <v>-0.00376</v>
      </c>
      <c r="D4" s="12">
        <v>-0.003758</v>
      </c>
      <c r="E4" s="12">
        <v>-0.003759</v>
      </c>
      <c r="F4" s="24">
        <v>-0.002077</v>
      </c>
      <c r="G4" s="34">
        <v>-0.011718</v>
      </c>
    </row>
    <row r="5" spans="1:7" ht="12.75" thickBot="1">
      <c r="A5" s="44" t="s">
        <v>12</v>
      </c>
      <c r="B5" s="45">
        <v>3.769523</v>
      </c>
      <c r="C5" s="46">
        <v>2.350645</v>
      </c>
      <c r="D5" s="46">
        <v>-0.298897</v>
      </c>
      <c r="E5" s="46">
        <v>-1.35595</v>
      </c>
      <c r="F5" s="47">
        <v>-5.43654</v>
      </c>
      <c r="G5" s="48">
        <v>7.743389</v>
      </c>
    </row>
    <row r="6" spans="1:7" ht="12.75" thickTop="1">
      <c r="A6" s="6" t="s">
        <v>13</v>
      </c>
      <c r="B6" s="39">
        <v>-33.49677</v>
      </c>
      <c r="C6" s="40">
        <v>-12.0879</v>
      </c>
      <c r="D6" s="40">
        <v>-22.71795</v>
      </c>
      <c r="E6" s="40">
        <v>143.3726</v>
      </c>
      <c r="F6" s="41">
        <v>-159.8793</v>
      </c>
      <c r="G6" s="42">
        <v>0.004358814</v>
      </c>
    </row>
    <row r="7" spans="1:7" ht="12">
      <c r="A7" s="20" t="s">
        <v>14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15</v>
      </c>
      <c r="B8" s="29">
        <v>-3.651274</v>
      </c>
      <c r="C8" s="13">
        <v>-2.887443</v>
      </c>
      <c r="D8" s="13">
        <v>-0.4978661</v>
      </c>
      <c r="E8" s="13">
        <v>-1.355934</v>
      </c>
      <c r="F8" s="25">
        <v>-3.189435</v>
      </c>
      <c r="G8" s="35">
        <v>-2.095474</v>
      </c>
    </row>
    <row r="9" spans="1:7" ht="12">
      <c r="A9" s="20" t="s">
        <v>16</v>
      </c>
      <c r="B9" s="29">
        <v>-0.9276436</v>
      </c>
      <c r="C9" s="13">
        <v>0.1460309</v>
      </c>
      <c r="D9" s="13">
        <v>-0.1289221</v>
      </c>
      <c r="E9" s="13">
        <v>-0.3012487</v>
      </c>
      <c r="F9" s="25">
        <v>-0.9609461</v>
      </c>
      <c r="G9" s="35">
        <v>-0.330892</v>
      </c>
    </row>
    <row r="10" spans="1:7" ht="12">
      <c r="A10" s="20" t="s">
        <v>17</v>
      </c>
      <c r="B10" s="29">
        <v>-0.9500292</v>
      </c>
      <c r="C10" s="13">
        <v>0.355675</v>
      </c>
      <c r="D10" s="13">
        <v>-0.5872477</v>
      </c>
      <c r="E10" s="13">
        <v>0.2009077</v>
      </c>
      <c r="F10" s="25">
        <v>-1.12481</v>
      </c>
      <c r="G10" s="35">
        <v>-0.2948778</v>
      </c>
    </row>
    <row r="11" spans="1:7" ht="12">
      <c r="A11" s="21" t="s">
        <v>18</v>
      </c>
      <c r="B11" s="31">
        <v>3.370563</v>
      </c>
      <c r="C11" s="15">
        <v>2.080159</v>
      </c>
      <c r="D11" s="15">
        <v>2.553507</v>
      </c>
      <c r="E11" s="15">
        <v>1.757631</v>
      </c>
      <c r="F11" s="27">
        <v>13.6783</v>
      </c>
      <c r="G11" s="37">
        <v>3.845253</v>
      </c>
    </row>
    <row r="12" spans="1:7" ht="12">
      <c r="A12" s="20" t="s">
        <v>19</v>
      </c>
      <c r="B12" s="29">
        <v>0.01553335</v>
      </c>
      <c r="C12" s="13">
        <v>-0.1601354</v>
      </c>
      <c r="D12" s="13">
        <v>-0.01485326</v>
      </c>
      <c r="E12" s="13">
        <v>0.1510872</v>
      </c>
      <c r="F12" s="25">
        <v>-0.06639724</v>
      </c>
      <c r="G12" s="35">
        <v>-0.01232696</v>
      </c>
    </row>
    <row r="13" spans="1:7" ht="12">
      <c r="A13" s="20" t="s">
        <v>20</v>
      </c>
      <c r="B13" s="29">
        <v>0.01017874</v>
      </c>
      <c r="C13" s="13">
        <v>-0.07237604</v>
      </c>
      <c r="D13" s="13">
        <v>-0.05892302</v>
      </c>
      <c r="E13" s="13">
        <v>-0.00846471</v>
      </c>
      <c r="F13" s="25">
        <v>-0.06863592</v>
      </c>
      <c r="G13" s="35">
        <v>-0.04125638</v>
      </c>
    </row>
    <row r="14" spans="1:7" ht="12">
      <c r="A14" s="20" t="s">
        <v>21</v>
      </c>
      <c r="B14" s="29">
        <v>-0.2424045</v>
      </c>
      <c r="C14" s="13">
        <v>0.009311795</v>
      </c>
      <c r="D14" s="13">
        <v>-0.001159435</v>
      </c>
      <c r="E14" s="13">
        <v>-0.009096662</v>
      </c>
      <c r="F14" s="25">
        <v>0.1824147</v>
      </c>
      <c r="G14" s="35">
        <v>-0.01122603</v>
      </c>
    </row>
    <row r="15" spans="1:7" ht="12">
      <c r="A15" s="21" t="s">
        <v>22</v>
      </c>
      <c r="B15" s="31">
        <v>-0.3614859</v>
      </c>
      <c r="C15" s="15">
        <v>-0.1496088</v>
      </c>
      <c r="D15" s="15">
        <v>-0.1055463</v>
      </c>
      <c r="E15" s="15">
        <v>-0.1313315</v>
      </c>
      <c r="F15" s="27">
        <v>-0.3988688</v>
      </c>
      <c r="G15" s="37">
        <v>-0.1985455</v>
      </c>
    </row>
    <row r="16" spans="1:7" ht="12">
      <c r="A16" s="20" t="s">
        <v>23</v>
      </c>
      <c r="B16" s="29">
        <v>0.04346905</v>
      </c>
      <c r="C16" s="13">
        <v>-0.03424715</v>
      </c>
      <c r="D16" s="13">
        <v>-0.01791868</v>
      </c>
      <c r="E16" s="13">
        <v>-0.005792377</v>
      </c>
      <c r="F16" s="25">
        <v>-0.04058259</v>
      </c>
      <c r="G16" s="35">
        <v>-0.01301649</v>
      </c>
    </row>
    <row r="17" spans="1:7" ht="12">
      <c r="A17" s="20" t="s">
        <v>24</v>
      </c>
      <c r="B17" s="29">
        <v>-0.03182415</v>
      </c>
      <c r="C17" s="13">
        <v>-0.02223518</v>
      </c>
      <c r="D17" s="13">
        <v>-0.02815581</v>
      </c>
      <c r="E17" s="13">
        <v>-0.03646351</v>
      </c>
      <c r="F17" s="25">
        <v>-0.03324206</v>
      </c>
      <c r="G17" s="35">
        <v>-0.02993861</v>
      </c>
    </row>
    <row r="18" spans="1:7" ht="12">
      <c r="A18" s="20" t="s">
        <v>25</v>
      </c>
      <c r="B18" s="29">
        <v>0.007386514</v>
      </c>
      <c r="C18" s="13">
        <v>0.02307674</v>
      </c>
      <c r="D18" s="13">
        <v>0.03584584</v>
      </c>
      <c r="E18" s="13">
        <v>-0.01499052</v>
      </c>
      <c r="F18" s="25">
        <v>0.02074582</v>
      </c>
      <c r="G18" s="35">
        <v>0.01439109</v>
      </c>
    </row>
    <row r="19" spans="1:7" ht="12">
      <c r="A19" s="21" t="s">
        <v>26</v>
      </c>
      <c r="B19" s="31">
        <v>-0.2241165</v>
      </c>
      <c r="C19" s="15">
        <v>-0.201454</v>
      </c>
      <c r="D19" s="15">
        <v>-0.2159761</v>
      </c>
      <c r="E19" s="15">
        <v>-0.2013014</v>
      </c>
      <c r="F19" s="27">
        <v>-0.1473481</v>
      </c>
      <c r="G19" s="37">
        <v>-0.2010143</v>
      </c>
    </row>
    <row r="20" spans="1:7" ht="12.75" thickBot="1">
      <c r="A20" s="44" t="s">
        <v>27</v>
      </c>
      <c r="B20" s="45">
        <v>0.002367749</v>
      </c>
      <c r="C20" s="46">
        <v>-0.003075157</v>
      </c>
      <c r="D20" s="46">
        <v>-0.0002076454</v>
      </c>
      <c r="E20" s="46">
        <v>-0.003526409</v>
      </c>
      <c r="F20" s="47">
        <v>-0.006770842</v>
      </c>
      <c r="G20" s="48">
        <v>-0.002193623</v>
      </c>
    </row>
    <row r="21" spans="1:7" ht="12.75" thickTop="1">
      <c r="A21" s="6" t="s">
        <v>28</v>
      </c>
      <c r="B21" s="39">
        <v>16.32953</v>
      </c>
      <c r="C21" s="40">
        <v>50.09708</v>
      </c>
      <c r="D21" s="40">
        <v>-58.60136</v>
      </c>
      <c r="E21" s="40">
        <v>28.05167</v>
      </c>
      <c r="F21" s="41">
        <v>-53.28511</v>
      </c>
      <c r="G21" s="43">
        <v>0.003725853</v>
      </c>
    </row>
    <row r="22" spans="1:7" ht="12">
      <c r="A22" s="20" t="s">
        <v>29</v>
      </c>
      <c r="B22" s="29">
        <v>75.39189</v>
      </c>
      <c r="C22" s="13">
        <v>47.01324</v>
      </c>
      <c r="D22" s="13">
        <v>-5.977933</v>
      </c>
      <c r="E22" s="13">
        <v>-27.11907</v>
      </c>
      <c r="F22" s="25">
        <v>-108.7351</v>
      </c>
      <c r="G22" s="36">
        <v>0</v>
      </c>
    </row>
    <row r="23" spans="1:7" ht="12">
      <c r="A23" s="20" t="s">
        <v>30</v>
      </c>
      <c r="B23" s="29">
        <v>0.6188582</v>
      </c>
      <c r="C23" s="13">
        <v>-0.1806956</v>
      </c>
      <c r="D23" s="13">
        <v>0.4870497</v>
      </c>
      <c r="E23" s="13">
        <v>-1.626408</v>
      </c>
      <c r="F23" s="25">
        <v>4.636273</v>
      </c>
      <c r="G23" s="35">
        <v>0.3884021</v>
      </c>
    </row>
    <row r="24" spans="1:7" ht="12">
      <c r="A24" s="20" t="s">
        <v>31</v>
      </c>
      <c r="B24" s="29">
        <v>1.530032</v>
      </c>
      <c r="C24" s="13">
        <v>1.729544</v>
      </c>
      <c r="D24" s="13">
        <v>-2.813653</v>
      </c>
      <c r="E24" s="13">
        <v>-1.507826</v>
      </c>
      <c r="F24" s="25">
        <v>1.71422</v>
      </c>
      <c r="G24" s="35">
        <v>-0.173009</v>
      </c>
    </row>
    <row r="25" spans="1:7" ht="12">
      <c r="A25" s="20" t="s">
        <v>32</v>
      </c>
      <c r="B25" s="29">
        <v>-0.5929838</v>
      </c>
      <c r="C25" s="13">
        <v>-0.09986212</v>
      </c>
      <c r="D25" s="13">
        <v>0.3414792</v>
      </c>
      <c r="E25" s="13">
        <v>-0.5216644</v>
      </c>
      <c r="F25" s="25">
        <v>-2.530791</v>
      </c>
      <c r="G25" s="35">
        <v>-0.4899396</v>
      </c>
    </row>
    <row r="26" spans="1:7" ht="12">
      <c r="A26" s="21" t="s">
        <v>33</v>
      </c>
      <c r="B26" s="31">
        <v>0.2267033</v>
      </c>
      <c r="C26" s="15">
        <v>0.03872675</v>
      </c>
      <c r="D26" s="15">
        <v>0.09073518</v>
      </c>
      <c r="E26" s="15">
        <v>0.4681073</v>
      </c>
      <c r="F26" s="27">
        <v>1.118909</v>
      </c>
      <c r="G26" s="37">
        <v>0.3255672</v>
      </c>
    </row>
    <row r="27" spans="1:7" ht="12">
      <c r="A27" s="20" t="s">
        <v>34</v>
      </c>
      <c r="B27" s="29">
        <v>-0.1897835</v>
      </c>
      <c r="C27" s="13">
        <v>0.1600976</v>
      </c>
      <c r="D27" s="13">
        <v>-0.06650212</v>
      </c>
      <c r="E27" s="13">
        <v>0.07826698</v>
      </c>
      <c r="F27" s="25">
        <v>0.2056613</v>
      </c>
      <c r="G27" s="35">
        <v>0.04110231</v>
      </c>
    </row>
    <row r="28" spans="1:7" ht="12">
      <c r="A28" s="20" t="s">
        <v>35</v>
      </c>
      <c r="B28" s="29">
        <v>0.03133291</v>
      </c>
      <c r="C28" s="13">
        <v>0.06190956</v>
      </c>
      <c r="D28" s="13">
        <v>-0.371427</v>
      </c>
      <c r="E28" s="13">
        <v>-0.3842702</v>
      </c>
      <c r="F28" s="25">
        <v>-0.09001628</v>
      </c>
      <c r="G28" s="35">
        <v>-0.1742885</v>
      </c>
    </row>
    <row r="29" spans="1:7" ht="12">
      <c r="A29" s="20" t="s">
        <v>36</v>
      </c>
      <c r="B29" s="29">
        <v>-0.05604188</v>
      </c>
      <c r="C29" s="13">
        <v>-0.001121589</v>
      </c>
      <c r="D29" s="13">
        <v>-0.001275183</v>
      </c>
      <c r="E29" s="13">
        <v>0.0751513</v>
      </c>
      <c r="F29" s="25">
        <v>-0.03601106</v>
      </c>
      <c r="G29" s="35">
        <v>0.004570076</v>
      </c>
    </row>
    <row r="30" spans="1:7" ht="12">
      <c r="A30" s="21" t="s">
        <v>37</v>
      </c>
      <c r="B30" s="31">
        <v>0.03091322</v>
      </c>
      <c r="C30" s="15">
        <v>0.01737229</v>
      </c>
      <c r="D30" s="15">
        <v>0.04496468</v>
      </c>
      <c r="E30" s="15">
        <v>0.04169806</v>
      </c>
      <c r="F30" s="27">
        <v>0.3118755</v>
      </c>
      <c r="G30" s="37">
        <v>0.07095179</v>
      </c>
    </row>
    <row r="31" spans="1:7" ht="12">
      <c r="A31" s="20" t="s">
        <v>38</v>
      </c>
      <c r="B31" s="29">
        <v>-0.03306179</v>
      </c>
      <c r="C31" s="13">
        <v>-0.04382759</v>
      </c>
      <c r="D31" s="13">
        <v>-0.04209662</v>
      </c>
      <c r="E31" s="13">
        <v>-0.00512457</v>
      </c>
      <c r="F31" s="25">
        <v>0.03961637</v>
      </c>
      <c r="G31" s="35">
        <v>-0.02144712</v>
      </c>
    </row>
    <row r="32" spans="1:7" ht="12">
      <c r="A32" s="20" t="s">
        <v>39</v>
      </c>
      <c r="B32" s="29">
        <v>0.0185555</v>
      </c>
      <c r="C32" s="13">
        <v>0.01508453</v>
      </c>
      <c r="D32" s="13">
        <v>-0.01634347</v>
      </c>
      <c r="E32" s="13">
        <v>-0.022527</v>
      </c>
      <c r="F32" s="25">
        <v>-0.004153454</v>
      </c>
      <c r="G32" s="35">
        <v>-0.003577033</v>
      </c>
    </row>
    <row r="33" spans="1:7" ht="12">
      <c r="A33" s="20" t="s">
        <v>40</v>
      </c>
      <c r="B33" s="29">
        <v>0.0791803</v>
      </c>
      <c r="C33" s="13">
        <v>0.08165367</v>
      </c>
      <c r="D33" s="13">
        <v>0.0980757</v>
      </c>
      <c r="E33" s="13">
        <v>0.0876524</v>
      </c>
      <c r="F33" s="25">
        <v>0.06601843</v>
      </c>
      <c r="G33" s="35">
        <v>0.08461036</v>
      </c>
    </row>
    <row r="34" spans="1:7" ht="12">
      <c r="A34" s="21" t="s">
        <v>41</v>
      </c>
      <c r="B34" s="31">
        <v>-0.0128263</v>
      </c>
      <c r="C34" s="15">
        <v>-0.00730661</v>
      </c>
      <c r="D34" s="15">
        <v>0.004869242</v>
      </c>
      <c r="E34" s="15">
        <v>0.01027518</v>
      </c>
      <c r="F34" s="27">
        <v>-0.01044557</v>
      </c>
      <c r="G34" s="37">
        <v>-0.001387386</v>
      </c>
    </row>
    <row r="35" spans="1:7" ht="12.75" thickBot="1">
      <c r="A35" s="22" t="s">
        <v>42</v>
      </c>
      <c r="B35" s="32">
        <v>0.0001515885</v>
      </c>
      <c r="C35" s="16">
        <v>-0.005994626</v>
      </c>
      <c r="D35" s="16">
        <v>-0.001943028</v>
      </c>
      <c r="E35" s="16">
        <v>-0.00402031</v>
      </c>
      <c r="F35" s="28">
        <v>0.0001231446</v>
      </c>
      <c r="G35" s="38">
        <v>-0.002838942</v>
      </c>
    </row>
    <row r="36" spans="1:7" ht="12">
      <c r="A36" s="4" t="s">
        <v>43</v>
      </c>
      <c r="B36" s="3">
        <v>20.22705</v>
      </c>
      <c r="C36" s="3">
        <v>20.2301</v>
      </c>
      <c r="D36" s="3">
        <v>20.23926</v>
      </c>
      <c r="E36" s="3">
        <v>20.24536</v>
      </c>
      <c r="F36" s="3">
        <v>20.25757</v>
      </c>
      <c r="G36" s="3"/>
    </row>
    <row r="37" spans="1:6" ht="12">
      <c r="A37" s="4" t="s">
        <v>44</v>
      </c>
      <c r="B37" s="2">
        <v>0.2237956</v>
      </c>
      <c r="C37" s="2">
        <v>0.1683553</v>
      </c>
      <c r="D37" s="2">
        <v>0.1439412</v>
      </c>
      <c r="E37" s="2">
        <v>0.1393636</v>
      </c>
      <c r="F37" s="2">
        <v>0.126648</v>
      </c>
    </row>
    <row r="38" spans="1:7" ht="12">
      <c r="A38" s="4" t="s">
        <v>52</v>
      </c>
      <c r="B38" s="2">
        <v>5.673199E-05</v>
      </c>
      <c r="C38" s="2">
        <v>2.014859E-05</v>
      </c>
      <c r="D38" s="2">
        <v>3.856095E-05</v>
      </c>
      <c r="E38" s="2">
        <v>-0.0002436022</v>
      </c>
      <c r="F38" s="2">
        <v>0.0002707779</v>
      </c>
      <c r="G38" s="2">
        <v>0.0001960004</v>
      </c>
    </row>
    <row r="39" spans="1:7" ht="12.75" thickBot="1">
      <c r="A39" s="4" t="s">
        <v>53</v>
      </c>
      <c r="B39" s="2">
        <v>-2.818792E-05</v>
      </c>
      <c r="C39" s="2">
        <v>-8.525976E-05</v>
      </c>
      <c r="D39" s="2">
        <v>9.964537E-05</v>
      </c>
      <c r="E39" s="2">
        <v>-4.834847E-05</v>
      </c>
      <c r="F39" s="2">
        <v>9.3529E-05</v>
      </c>
      <c r="G39" s="2">
        <v>0.0007948075</v>
      </c>
    </row>
    <row r="40" spans="2:7" ht="12.75" thickBot="1">
      <c r="B40" s="7" t="s">
        <v>45</v>
      </c>
      <c r="C40" s="18">
        <v>-0.003759</v>
      </c>
      <c r="D40" s="17" t="s">
        <v>46</v>
      </c>
      <c r="E40" s="18">
        <v>3.117139</v>
      </c>
      <c r="F40" s="17" t="s">
        <v>47</v>
      </c>
      <c r="G40" s="8">
        <v>55.109494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54</v>
      </c>
      <c r="D1" t="s">
        <v>2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0.002272</v>
      </c>
      <c r="C4">
        <v>0.00376</v>
      </c>
      <c r="D4">
        <v>0.003758</v>
      </c>
      <c r="E4">
        <v>0.003759</v>
      </c>
      <c r="F4">
        <v>0.002077</v>
      </c>
      <c r="G4">
        <v>0.011718</v>
      </c>
    </row>
    <row r="5" spans="1:7" ht="12.75">
      <c r="A5" t="s">
        <v>12</v>
      </c>
      <c r="B5">
        <v>3.769523</v>
      </c>
      <c r="C5">
        <v>2.350645</v>
      </c>
      <c r="D5">
        <v>-0.298897</v>
      </c>
      <c r="E5">
        <v>-1.35595</v>
      </c>
      <c r="F5">
        <v>-5.43654</v>
      </c>
      <c r="G5">
        <v>7.743389</v>
      </c>
    </row>
    <row r="6" spans="1:7" ht="12.75">
      <c r="A6" t="s">
        <v>13</v>
      </c>
      <c r="B6" s="49">
        <v>-33.49677</v>
      </c>
      <c r="C6" s="49">
        <v>-12.0879</v>
      </c>
      <c r="D6" s="49">
        <v>-22.71795</v>
      </c>
      <c r="E6" s="49">
        <v>143.3726</v>
      </c>
      <c r="F6" s="49">
        <v>-159.8793</v>
      </c>
      <c r="G6" s="49">
        <v>0.004358814</v>
      </c>
    </row>
    <row r="7" spans="1:7" ht="12.75">
      <c r="A7" t="s">
        <v>14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15</v>
      </c>
      <c r="B8" s="49">
        <v>-3.651274</v>
      </c>
      <c r="C8" s="49">
        <v>-2.887443</v>
      </c>
      <c r="D8" s="49">
        <v>-0.4978661</v>
      </c>
      <c r="E8" s="49">
        <v>-1.355934</v>
      </c>
      <c r="F8" s="49">
        <v>-3.189435</v>
      </c>
      <c r="G8" s="49">
        <v>-2.095474</v>
      </c>
    </row>
    <row r="9" spans="1:7" ht="12.75">
      <c r="A9" t="s">
        <v>16</v>
      </c>
      <c r="B9" s="49">
        <v>-0.9276436</v>
      </c>
      <c r="C9" s="49">
        <v>0.1460309</v>
      </c>
      <c r="D9" s="49">
        <v>-0.1289221</v>
      </c>
      <c r="E9" s="49">
        <v>-0.3012487</v>
      </c>
      <c r="F9" s="49">
        <v>-0.9609461</v>
      </c>
      <c r="G9" s="49">
        <v>-0.330892</v>
      </c>
    </row>
    <row r="10" spans="1:7" ht="12.75">
      <c r="A10" t="s">
        <v>17</v>
      </c>
      <c r="B10" s="49">
        <v>-0.9500292</v>
      </c>
      <c r="C10" s="49">
        <v>0.355675</v>
      </c>
      <c r="D10" s="49">
        <v>-0.5872477</v>
      </c>
      <c r="E10" s="49">
        <v>0.2009077</v>
      </c>
      <c r="F10" s="49">
        <v>-1.12481</v>
      </c>
      <c r="G10" s="49">
        <v>-0.2948778</v>
      </c>
    </row>
    <row r="11" spans="1:7" ht="12.75">
      <c r="A11" t="s">
        <v>18</v>
      </c>
      <c r="B11" s="49">
        <v>3.370563</v>
      </c>
      <c r="C11" s="49">
        <v>2.080159</v>
      </c>
      <c r="D11" s="49">
        <v>2.553507</v>
      </c>
      <c r="E11" s="49">
        <v>1.757631</v>
      </c>
      <c r="F11" s="49">
        <v>13.6783</v>
      </c>
      <c r="G11" s="49">
        <v>3.845253</v>
      </c>
    </row>
    <row r="12" spans="1:7" ht="12.75">
      <c r="A12" t="s">
        <v>19</v>
      </c>
      <c r="B12" s="49">
        <v>0.01553335</v>
      </c>
      <c r="C12" s="49">
        <v>-0.1601354</v>
      </c>
      <c r="D12" s="49">
        <v>-0.01485326</v>
      </c>
      <c r="E12" s="49">
        <v>0.1510872</v>
      </c>
      <c r="F12" s="49">
        <v>-0.06639724</v>
      </c>
      <c r="G12" s="49">
        <v>-0.01232696</v>
      </c>
    </row>
    <row r="13" spans="1:7" ht="12.75">
      <c r="A13" t="s">
        <v>20</v>
      </c>
      <c r="B13" s="49">
        <v>0.01017874</v>
      </c>
      <c r="C13" s="49">
        <v>-0.07237604</v>
      </c>
      <c r="D13" s="49">
        <v>-0.05892302</v>
      </c>
      <c r="E13" s="49">
        <v>-0.00846471</v>
      </c>
      <c r="F13" s="49">
        <v>-0.06863592</v>
      </c>
      <c r="G13" s="49">
        <v>-0.04125638</v>
      </c>
    </row>
    <row r="14" spans="1:7" ht="12.75">
      <c r="A14" t="s">
        <v>21</v>
      </c>
      <c r="B14" s="49">
        <v>-0.2424045</v>
      </c>
      <c r="C14" s="49">
        <v>0.009311795</v>
      </c>
      <c r="D14" s="49">
        <v>-0.001159435</v>
      </c>
      <c r="E14" s="49">
        <v>-0.009096662</v>
      </c>
      <c r="F14" s="49">
        <v>0.1824147</v>
      </c>
      <c r="G14" s="49">
        <v>-0.01122603</v>
      </c>
    </row>
    <row r="15" spans="1:7" ht="12.75">
      <c r="A15" t="s">
        <v>22</v>
      </c>
      <c r="B15" s="49">
        <v>-0.3614859</v>
      </c>
      <c r="C15" s="49">
        <v>-0.1496088</v>
      </c>
      <c r="D15" s="49">
        <v>-0.1055463</v>
      </c>
      <c r="E15" s="49">
        <v>-0.1313315</v>
      </c>
      <c r="F15" s="49">
        <v>-0.3988688</v>
      </c>
      <c r="G15" s="49">
        <v>-0.1985455</v>
      </c>
    </row>
    <row r="16" spans="1:7" ht="12.75">
      <c r="A16" t="s">
        <v>23</v>
      </c>
      <c r="B16" s="49">
        <v>0.04346905</v>
      </c>
      <c r="C16" s="49">
        <v>-0.03424715</v>
      </c>
      <c r="D16" s="49">
        <v>-0.01791868</v>
      </c>
      <c r="E16" s="49">
        <v>-0.005792377</v>
      </c>
      <c r="F16" s="49">
        <v>-0.04058259</v>
      </c>
      <c r="G16" s="49">
        <v>-0.01301649</v>
      </c>
    </row>
    <row r="17" spans="1:7" ht="12.75">
      <c r="A17" t="s">
        <v>24</v>
      </c>
      <c r="B17" s="49">
        <v>-0.03182415</v>
      </c>
      <c r="C17" s="49">
        <v>-0.02223518</v>
      </c>
      <c r="D17" s="49">
        <v>-0.02815581</v>
      </c>
      <c r="E17" s="49">
        <v>-0.03646351</v>
      </c>
      <c r="F17" s="49">
        <v>-0.03324206</v>
      </c>
      <c r="G17" s="49">
        <v>-0.02993861</v>
      </c>
    </row>
    <row r="18" spans="1:7" ht="12.75">
      <c r="A18" t="s">
        <v>25</v>
      </c>
      <c r="B18" s="49">
        <v>0.007386514</v>
      </c>
      <c r="C18" s="49">
        <v>0.02307674</v>
      </c>
      <c r="D18" s="49">
        <v>0.03584584</v>
      </c>
      <c r="E18" s="49">
        <v>-0.01499052</v>
      </c>
      <c r="F18" s="49">
        <v>0.02074582</v>
      </c>
      <c r="G18" s="49">
        <v>0.01439109</v>
      </c>
    </row>
    <row r="19" spans="1:7" ht="12.75">
      <c r="A19" t="s">
        <v>26</v>
      </c>
      <c r="B19" s="49">
        <v>-0.2241165</v>
      </c>
      <c r="C19" s="49">
        <v>-0.201454</v>
      </c>
      <c r="D19" s="49">
        <v>-0.2159761</v>
      </c>
      <c r="E19" s="49">
        <v>-0.2013014</v>
      </c>
      <c r="F19" s="49">
        <v>-0.1473481</v>
      </c>
      <c r="G19" s="49">
        <v>-0.2010143</v>
      </c>
    </row>
    <row r="20" spans="1:7" ht="12.75">
      <c r="A20" t="s">
        <v>27</v>
      </c>
      <c r="B20" s="49">
        <v>0.002367749</v>
      </c>
      <c r="C20" s="49">
        <v>-0.003075157</v>
      </c>
      <c r="D20" s="49">
        <v>-0.0002076454</v>
      </c>
      <c r="E20" s="49">
        <v>-0.003526409</v>
      </c>
      <c r="F20" s="49">
        <v>-0.006770842</v>
      </c>
      <c r="G20" s="49">
        <v>-0.002193623</v>
      </c>
    </row>
    <row r="21" spans="1:7" ht="12.75">
      <c r="A21" t="s">
        <v>28</v>
      </c>
      <c r="B21" s="49">
        <v>16.32953</v>
      </c>
      <c r="C21" s="49">
        <v>50.09708</v>
      </c>
      <c r="D21" s="49">
        <v>-58.60136</v>
      </c>
      <c r="E21" s="49">
        <v>28.05167</v>
      </c>
      <c r="F21" s="49">
        <v>-53.28511</v>
      </c>
      <c r="G21" s="49">
        <v>0.003725853</v>
      </c>
    </row>
    <row r="22" spans="1:7" ht="12.75">
      <c r="A22" t="s">
        <v>29</v>
      </c>
      <c r="B22" s="49">
        <v>75.39189</v>
      </c>
      <c r="C22" s="49">
        <v>47.01324</v>
      </c>
      <c r="D22" s="49">
        <v>-5.977933</v>
      </c>
      <c r="E22" s="49">
        <v>-27.11907</v>
      </c>
      <c r="F22" s="49">
        <v>-108.7351</v>
      </c>
      <c r="G22" s="49">
        <v>0</v>
      </c>
    </row>
    <row r="23" spans="1:7" ht="12.75">
      <c r="A23" t="s">
        <v>30</v>
      </c>
      <c r="B23" s="49">
        <v>0.6188582</v>
      </c>
      <c r="C23" s="49">
        <v>-0.1806956</v>
      </c>
      <c r="D23" s="49">
        <v>0.4870497</v>
      </c>
      <c r="E23" s="49">
        <v>-1.626408</v>
      </c>
      <c r="F23" s="49">
        <v>4.636273</v>
      </c>
      <c r="G23" s="49">
        <v>0.3884021</v>
      </c>
    </row>
    <row r="24" spans="1:7" ht="12.75">
      <c r="A24" t="s">
        <v>31</v>
      </c>
      <c r="B24" s="49">
        <v>1.530032</v>
      </c>
      <c r="C24" s="49">
        <v>1.729544</v>
      </c>
      <c r="D24" s="49">
        <v>-2.813653</v>
      </c>
      <c r="E24" s="49">
        <v>-1.507826</v>
      </c>
      <c r="F24" s="49">
        <v>1.71422</v>
      </c>
      <c r="G24" s="49">
        <v>-0.173009</v>
      </c>
    </row>
    <row r="25" spans="1:7" ht="12.75">
      <c r="A25" t="s">
        <v>32</v>
      </c>
      <c r="B25" s="49">
        <v>-0.5929838</v>
      </c>
      <c r="C25" s="49">
        <v>-0.09986212</v>
      </c>
      <c r="D25" s="49">
        <v>0.3414792</v>
      </c>
      <c r="E25" s="49">
        <v>-0.5216644</v>
      </c>
      <c r="F25" s="49">
        <v>-2.530791</v>
      </c>
      <c r="G25" s="49">
        <v>-0.4899396</v>
      </c>
    </row>
    <row r="26" spans="1:7" ht="12.75">
      <c r="A26" t="s">
        <v>33</v>
      </c>
      <c r="B26" s="49">
        <v>0.2267033</v>
      </c>
      <c r="C26" s="49">
        <v>0.03872675</v>
      </c>
      <c r="D26" s="49">
        <v>0.09073518</v>
      </c>
      <c r="E26" s="49">
        <v>0.4681073</v>
      </c>
      <c r="F26" s="49">
        <v>1.118909</v>
      </c>
      <c r="G26" s="49">
        <v>0.3255672</v>
      </c>
    </row>
    <row r="27" spans="1:7" ht="12.75">
      <c r="A27" t="s">
        <v>34</v>
      </c>
      <c r="B27" s="49">
        <v>-0.1897835</v>
      </c>
      <c r="C27" s="49">
        <v>0.1600976</v>
      </c>
      <c r="D27" s="49">
        <v>-0.06650212</v>
      </c>
      <c r="E27" s="49">
        <v>0.07826698</v>
      </c>
      <c r="F27" s="49">
        <v>0.2056613</v>
      </c>
      <c r="G27" s="49">
        <v>0.04110231</v>
      </c>
    </row>
    <row r="28" spans="1:7" ht="12.75">
      <c r="A28" t="s">
        <v>35</v>
      </c>
      <c r="B28" s="49">
        <v>0.03133291</v>
      </c>
      <c r="C28" s="49">
        <v>0.06190956</v>
      </c>
      <c r="D28" s="49">
        <v>-0.371427</v>
      </c>
      <c r="E28" s="49">
        <v>-0.3842702</v>
      </c>
      <c r="F28" s="49">
        <v>-0.09001628</v>
      </c>
      <c r="G28" s="49">
        <v>-0.1742885</v>
      </c>
    </row>
    <row r="29" spans="1:7" ht="12.75">
      <c r="A29" t="s">
        <v>36</v>
      </c>
      <c r="B29" s="49">
        <v>-0.05604188</v>
      </c>
      <c r="C29" s="49">
        <v>-0.001121589</v>
      </c>
      <c r="D29" s="49">
        <v>-0.001275183</v>
      </c>
      <c r="E29" s="49">
        <v>0.0751513</v>
      </c>
      <c r="F29" s="49">
        <v>-0.03601106</v>
      </c>
      <c r="G29" s="49">
        <v>0.004570076</v>
      </c>
    </row>
    <row r="30" spans="1:7" ht="12.75">
      <c r="A30" t="s">
        <v>37</v>
      </c>
      <c r="B30" s="49">
        <v>0.03091322</v>
      </c>
      <c r="C30" s="49">
        <v>0.01737229</v>
      </c>
      <c r="D30" s="49">
        <v>0.04496468</v>
      </c>
      <c r="E30" s="49">
        <v>0.04169806</v>
      </c>
      <c r="F30" s="49">
        <v>0.3118755</v>
      </c>
      <c r="G30" s="49">
        <v>0.07095179</v>
      </c>
    </row>
    <row r="31" spans="1:7" ht="12.75">
      <c r="A31" t="s">
        <v>38</v>
      </c>
      <c r="B31" s="49">
        <v>-0.03306179</v>
      </c>
      <c r="C31" s="49">
        <v>-0.04382759</v>
      </c>
      <c r="D31" s="49">
        <v>-0.04209662</v>
      </c>
      <c r="E31" s="49">
        <v>-0.00512457</v>
      </c>
      <c r="F31" s="49">
        <v>0.03961637</v>
      </c>
      <c r="G31" s="49">
        <v>-0.02144712</v>
      </c>
    </row>
    <row r="32" spans="1:7" ht="12.75">
      <c r="A32" t="s">
        <v>39</v>
      </c>
      <c r="B32" s="49">
        <v>0.0185555</v>
      </c>
      <c r="C32" s="49">
        <v>0.01508453</v>
      </c>
      <c r="D32" s="49">
        <v>-0.01634347</v>
      </c>
      <c r="E32" s="49">
        <v>-0.022527</v>
      </c>
      <c r="F32" s="49">
        <v>-0.004153454</v>
      </c>
      <c r="G32" s="49">
        <v>-0.003577033</v>
      </c>
    </row>
    <row r="33" spans="1:7" ht="12.75">
      <c r="A33" t="s">
        <v>40</v>
      </c>
      <c r="B33" s="49">
        <v>0.0791803</v>
      </c>
      <c r="C33" s="49">
        <v>0.08165367</v>
      </c>
      <c r="D33" s="49">
        <v>0.0980757</v>
      </c>
      <c r="E33" s="49">
        <v>0.0876524</v>
      </c>
      <c r="F33" s="49">
        <v>0.06601843</v>
      </c>
      <c r="G33" s="49">
        <v>0.08461036</v>
      </c>
    </row>
    <row r="34" spans="1:7" ht="12.75">
      <c r="A34" t="s">
        <v>41</v>
      </c>
      <c r="B34" s="49">
        <v>-0.0128263</v>
      </c>
      <c r="C34" s="49">
        <v>-0.00730661</v>
      </c>
      <c r="D34" s="49">
        <v>0.004869242</v>
      </c>
      <c r="E34" s="49">
        <v>0.01027518</v>
      </c>
      <c r="F34" s="49">
        <v>-0.01044557</v>
      </c>
      <c r="G34" s="49">
        <v>-0.001387386</v>
      </c>
    </row>
    <row r="35" spans="1:7" ht="12.75">
      <c r="A35" t="s">
        <v>42</v>
      </c>
      <c r="B35" s="49">
        <v>0.0001515885</v>
      </c>
      <c r="C35" s="49">
        <v>-0.005994626</v>
      </c>
      <c r="D35" s="49">
        <v>-0.001943028</v>
      </c>
      <c r="E35" s="49">
        <v>-0.00402031</v>
      </c>
      <c r="F35" s="49">
        <v>0.0001231446</v>
      </c>
      <c r="G35" s="49">
        <v>-0.002838942</v>
      </c>
    </row>
    <row r="36" spans="1:6" ht="12.75">
      <c r="A36" t="s">
        <v>43</v>
      </c>
      <c r="B36" s="49">
        <v>20.22705</v>
      </c>
      <c r="C36" s="49">
        <v>20.2301</v>
      </c>
      <c r="D36" s="49">
        <v>20.23926</v>
      </c>
      <c r="E36" s="49">
        <v>20.24536</v>
      </c>
      <c r="F36" s="49">
        <v>20.25757</v>
      </c>
    </row>
    <row r="37" spans="1:6" ht="12.75">
      <c r="A37" t="s">
        <v>44</v>
      </c>
      <c r="B37" s="49">
        <v>0.2237956</v>
      </c>
      <c r="C37" s="49">
        <v>0.1683553</v>
      </c>
      <c r="D37" s="49">
        <v>0.1439412</v>
      </c>
      <c r="E37" s="49">
        <v>0.1393636</v>
      </c>
      <c r="F37" s="49">
        <v>0.126648</v>
      </c>
    </row>
    <row r="38" spans="1:7" ht="12.75">
      <c r="A38" t="s">
        <v>55</v>
      </c>
      <c r="B38" s="49">
        <v>5.673199E-05</v>
      </c>
      <c r="C38" s="49">
        <v>2.014859E-05</v>
      </c>
      <c r="D38" s="49">
        <v>3.856095E-05</v>
      </c>
      <c r="E38" s="49">
        <v>-0.0002436022</v>
      </c>
      <c r="F38" s="49">
        <v>0.0002707779</v>
      </c>
      <c r="G38" s="49">
        <v>0.0001960004</v>
      </c>
    </row>
    <row r="39" spans="1:7" ht="12.75">
      <c r="A39" t="s">
        <v>56</v>
      </c>
      <c r="B39" s="49">
        <v>-2.818792E-05</v>
      </c>
      <c r="C39" s="49">
        <v>-8.525976E-05</v>
      </c>
      <c r="D39" s="49">
        <v>9.964537E-05</v>
      </c>
      <c r="E39" s="49">
        <v>-4.834847E-05</v>
      </c>
      <c r="F39" s="49">
        <v>9.3529E-05</v>
      </c>
      <c r="G39" s="49">
        <v>0.0007948075</v>
      </c>
    </row>
    <row r="40" spans="2:7" ht="12.75">
      <c r="B40" t="s">
        <v>45</v>
      </c>
      <c r="C40">
        <v>-0.003759</v>
      </c>
      <c r="D40" t="s">
        <v>46</v>
      </c>
      <c r="E40">
        <v>3.117139</v>
      </c>
      <c r="F40" t="s">
        <v>47</v>
      </c>
      <c r="G40">
        <v>55.109494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5.6731994987084975E-05</v>
      </c>
      <c r="C50">
        <f>-0.017/(C7*C7+C22*C22)*(C21*C22+C6*C7)</f>
        <v>2.014859623900473E-05</v>
      </c>
      <c r="D50">
        <f>-0.017/(D7*D7+D22*D22)*(D21*D22+D6*D7)</f>
        <v>3.8560947669337884E-05</v>
      </c>
      <c r="E50">
        <f>-0.017/(E7*E7+E22*E22)*(E21*E22+E6*E7)</f>
        <v>-0.00024360230345717954</v>
      </c>
      <c r="F50">
        <f>-0.017/(F7*F7+F22*F22)*(F21*F22+F6*F7)</f>
        <v>0.0002707778215663861</v>
      </c>
      <c r="G50">
        <f>(B50*B$4+C50*C$4+D50*D$4+E50*E$4+F50*F$4)/SUM(B$4:F$4)</f>
        <v>-2.3868344371352056E-07</v>
      </c>
    </row>
    <row r="51" spans="1:7" ht="12.75">
      <c r="A51" t="s">
        <v>59</v>
      </c>
      <c r="B51">
        <f>-0.017/(B7*B7+B22*B22)*(B21*B7-B6*B22)</f>
        <v>-2.8187914232554688E-05</v>
      </c>
      <c r="C51">
        <f>-0.017/(C7*C7+C22*C22)*(C21*C7-C6*C22)</f>
        <v>-8.525976107906475E-05</v>
      </c>
      <c r="D51">
        <f>-0.017/(D7*D7+D22*D22)*(D21*D7-D6*D22)</f>
        <v>9.964536347615838E-05</v>
      </c>
      <c r="E51">
        <f>-0.017/(E7*E7+E22*E22)*(E21*E7-E6*E22)</f>
        <v>-4.834846579196166E-05</v>
      </c>
      <c r="F51">
        <f>-0.017/(F7*F7+F22*F22)*(F21*F7-F6*F22)</f>
        <v>9.352899235058032E-05</v>
      </c>
      <c r="G51">
        <f>(B51*B$4+C51*C$4+D51*D$4+E51*E$4+F51*F$4)/SUM(B$4:F$4)</f>
        <v>1.5138022206110764E-07</v>
      </c>
    </row>
    <row r="58" ht="12.75">
      <c r="A58" t="s">
        <v>61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9999.977682383953</v>
      </c>
      <c r="C62">
        <f>C7+(2/0.017)*(C8*C50-C23*C51)</f>
        <v>9999.99134306037</v>
      </c>
      <c r="D62">
        <f>D7+(2/0.017)*(D8*D50-D23*D51)</f>
        <v>9999.992031713762</v>
      </c>
      <c r="E62">
        <f>E7+(2/0.017)*(E8*E50-E23*E51)</f>
        <v>10000.029608742845</v>
      </c>
      <c r="F62">
        <f>F7+(2/0.017)*(F8*F50-F23*F51)</f>
        <v>9999.847381858437</v>
      </c>
    </row>
    <row r="63" spans="1:6" ht="12.75">
      <c r="A63" t="s">
        <v>67</v>
      </c>
      <c r="B63">
        <f>B8+(3/0.017)*(B9*B50-B24*B51)</f>
        <v>-3.6529502343428124</v>
      </c>
      <c r="C63">
        <f>C8+(3/0.017)*(C9*C50-C24*C51)</f>
        <v>-2.8609013248485446</v>
      </c>
      <c r="D63">
        <f>D8+(3/0.017)*(D9*D50-D24*D51)</f>
        <v>-0.4492667851418949</v>
      </c>
      <c r="E63">
        <f>E8+(3/0.017)*(E9*E50-E24*E51)</f>
        <v>-1.3558486229201911</v>
      </c>
      <c r="F63">
        <f>F8+(3/0.017)*(F9*F50-F24*F51)</f>
        <v>-3.2636465578002225</v>
      </c>
    </row>
    <row r="64" spans="1:6" ht="12.75">
      <c r="A64" t="s">
        <v>68</v>
      </c>
      <c r="B64">
        <f>B9+(4/0.017)*(B10*B50-B25*B51)</f>
        <v>-0.9442581948959244</v>
      </c>
      <c r="C64">
        <f>C9+(4/0.017)*(C10*C50-C25*C51)</f>
        <v>0.14571375446476684</v>
      </c>
      <c r="D64">
        <f>D9+(4/0.017)*(D10*D50-D25*D51)</f>
        <v>-0.14225660513698515</v>
      </c>
      <c r="E64">
        <f>E9+(4/0.017)*(E10*E50-E25*E51)</f>
        <v>-0.31869887691778076</v>
      </c>
      <c r="F64">
        <f>F9+(4/0.017)*(F10*F50-F25*F51)</f>
        <v>-0.9769158104461575</v>
      </c>
    </row>
    <row r="65" spans="1:6" ht="12.75">
      <c r="A65" t="s">
        <v>69</v>
      </c>
      <c r="B65">
        <f>B10+(5/0.017)*(B11*B50-B26*B51)</f>
        <v>-0.8919088892952085</v>
      </c>
      <c r="C65">
        <f>C10+(5/0.017)*(C11*C50-C26*C51)</f>
        <v>0.3689732697812649</v>
      </c>
      <c r="D65">
        <f>D10+(5/0.017)*(D11*D50-D26*D51)</f>
        <v>-0.5609464324090844</v>
      </c>
      <c r="E65">
        <f>E10+(5/0.017)*(E11*E50-E26*E51)</f>
        <v>0.08163396751566812</v>
      </c>
      <c r="F65">
        <f>F10+(5/0.017)*(F11*F50-F26*F51)</f>
        <v>-0.06624239840308732</v>
      </c>
    </row>
    <row r="66" spans="1:6" ht="12.75">
      <c r="A66" t="s">
        <v>70</v>
      </c>
      <c r="B66">
        <f>B11+(6/0.017)*(B12*B50-B27*B51)</f>
        <v>3.3689859306753807</v>
      </c>
      <c r="C66">
        <f>C11+(6/0.017)*(C12*C50-C27*C51)</f>
        <v>2.0838378398613506</v>
      </c>
      <c r="D66">
        <f>D11+(6/0.017)*(D12*D50-D27*D51)</f>
        <v>2.555643660754502</v>
      </c>
      <c r="E66">
        <f>E11+(6/0.017)*(E12*E50-E27*E51)</f>
        <v>1.7459764935749205</v>
      </c>
      <c r="F66">
        <f>F11+(6/0.017)*(F12*F50-F27*F51)</f>
        <v>13.66516557853186</v>
      </c>
    </row>
    <row r="67" spans="1:6" ht="12.75">
      <c r="A67" t="s">
        <v>71</v>
      </c>
      <c r="B67">
        <f>B12+(7/0.017)*(B13*B50-B28*B51)</f>
        <v>0.01613480219086696</v>
      </c>
      <c r="C67">
        <f>C12+(7/0.017)*(C13*C50-C28*C51)</f>
        <v>-0.15856240995250567</v>
      </c>
      <c r="D67">
        <f>D12+(7/0.017)*(D13*D50-D28*D51)</f>
        <v>-0.0005490272644801137</v>
      </c>
      <c r="E67">
        <f>E12+(7/0.017)*(E13*E50-E28*E51)</f>
        <v>0.1442861433906875</v>
      </c>
      <c r="F67">
        <f>F12+(7/0.017)*(F13*F50-F28*F51)</f>
        <v>-0.07058322062039996</v>
      </c>
    </row>
    <row r="68" spans="1:6" ht="12.75">
      <c r="A68" t="s">
        <v>72</v>
      </c>
      <c r="B68">
        <f>B13+(8/0.017)*(B14*B50-B29*B51)</f>
        <v>0.0029637778420150774</v>
      </c>
      <c r="C68">
        <f>C13+(8/0.017)*(C14*C50-C29*C51)</f>
        <v>-0.07233274908821342</v>
      </c>
      <c r="D68">
        <f>D13+(8/0.017)*(D14*D50-D29*D51)</f>
        <v>-0.05888426368885994</v>
      </c>
      <c r="E68">
        <f>E13+(8/0.017)*(E14*E50-E29*E51)</f>
        <v>-0.005712042765062192</v>
      </c>
      <c r="F68">
        <f>F13+(8/0.017)*(F14*F50-F29*F51)</f>
        <v>-0.04380677494448841</v>
      </c>
    </row>
    <row r="69" spans="1:6" ht="12.75">
      <c r="A69" t="s">
        <v>73</v>
      </c>
      <c r="B69">
        <f>B14+(9/0.017)*(B15*B50-B30*B51)</f>
        <v>-0.25280026080318874</v>
      </c>
      <c r="C69">
        <f>C14+(9/0.017)*(C15*C50-C30*C51)</f>
        <v>0.008500074406361642</v>
      </c>
      <c r="D69">
        <f>D14+(9/0.017)*(D15*D50-D30*D51)</f>
        <v>-0.005686163535213675</v>
      </c>
      <c r="E69">
        <f>E14+(9/0.017)*(E15*E50-E30*E51)</f>
        <v>0.00890794025269939</v>
      </c>
      <c r="F69">
        <f>F14+(9/0.017)*(F15*F50-F30*F51)</f>
        <v>0.10979305093660663</v>
      </c>
    </row>
    <row r="70" spans="1:6" ht="12.75">
      <c r="A70" t="s">
        <v>74</v>
      </c>
      <c r="B70">
        <f>B15+(10/0.017)*(B16*B50-B31*B51)</f>
        <v>-0.36058346292600085</v>
      </c>
      <c r="C70">
        <f>C15+(10/0.017)*(C16*C50-C31*C51)</f>
        <v>-0.15221277755868107</v>
      </c>
      <c r="D70">
        <f>D15+(10/0.017)*(D16*D50-D31*D51)</f>
        <v>-0.10348525781221522</v>
      </c>
      <c r="E70">
        <f>E15+(10/0.017)*(E16*E50-E31*E51)</f>
        <v>-0.1306472227750889</v>
      </c>
      <c r="F70">
        <f>F15+(10/0.017)*(F16*F50-F31*F51)</f>
        <v>-0.40751241440024094</v>
      </c>
    </row>
    <row r="71" spans="1:6" ht="12.75">
      <c r="A71" t="s">
        <v>75</v>
      </c>
      <c r="B71">
        <f>B16+(11/0.017)*(B17*B50-B32*B51)</f>
        <v>0.04263925744511843</v>
      </c>
      <c r="C71">
        <f>C16+(11/0.017)*(C17*C50-C32*C51)</f>
        <v>-0.03370485274374398</v>
      </c>
      <c r="D71">
        <f>D16+(11/0.017)*(D17*D50-D32*D51)</f>
        <v>-0.0175674329871322</v>
      </c>
      <c r="E71">
        <f>E16+(11/0.017)*(E17*E50-E32*E51)</f>
        <v>-0.0007495569687281075</v>
      </c>
      <c r="F71">
        <f>F16+(11/0.017)*(F17*F50-F32*F51)</f>
        <v>-0.04615554214480181</v>
      </c>
    </row>
    <row r="72" spans="1:6" ht="12.75">
      <c r="A72" t="s">
        <v>76</v>
      </c>
      <c r="B72">
        <f>B17+(12/0.017)*(B18*B50-B33*B51)</f>
        <v>-0.02995287057845084</v>
      </c>
      <c r="C72">
        <f>C17+(12/0.017)*(C18*C50-C33*C51)</f>
        <v>-0.01699277789726968</v>
      </c>
      <c r="D72">
        <f>D17+(12/0.017)*(D18*D50-D33*D51)</f>
        <v>-0.034078543563017795</v>
      </c>
      <c r="E72">
        <f>E17+(12/0.017)*(E18*E50-E33*E51)</f>
        <v>-0.03089439169529111</v>
      </c>
      <c r="F72">
        <f>F17+(12/0.017)*(F18*F50-F33*F51)</f>
        <v>-0.03363532773288867</v>
      </c>
    </row>
    <row r="73" spans="1:6" ht="12.75">
      <c r="A73" t="s">
        <v>77</v>
      </c>
      <c r="B73">
        <f>B18+(13/0.017)*(B19*B50-B34*B51)</f>
        <v>-0.0026128740226454457</v>
      </c>
      <c r="C73">
        <f>C18+(13/0.017)*(C19*C50-C34*C51)</f>
        <v>0.019496406077341485</v>
      </c>
      <c r="D73">
        <f>D18+(13/0.017)*(D19*D50-D34*D51)</f>
        <v>0.029106150222039773</v>
      </c>
      <c r="E73">
        <f>E18+(13/0.017)*(E19*E50-E34*E51)</f>
        <v>0.022888630643093363</v>
      </c>
      <c r="F73">
        <f>F18+(13/0.017)*(F19*F50-F34*F51)</f>
        <v>-0.009017782389008314</v>
      </c>
    </row>
    <row r="74" spans="1:6" ht="12.75">
      <c r="A74" t="s">
        <v>78</v>
      </c>
      <c r="B74">
        <f>B19+(14/0.017)*(B20*B50-B35*B51)</f>
        <v>-0.22400235875102972</v>
      </c>
      <c r="C74">
        <f>C19+(14/0.017)*(C20*C50-C35*C51)</f>
        <v>-0.2019259321577624</v>
      </c>
      <c r="D74">
        <f>D19+(14/0.017)*(D20*D50-D35*D51)</f>
        <v>-0.21582324740055198</v>
      </c>
      <c r="E74">
        <f>E19+(14/0.017)*(E20*E50-E35*E51)</f>
        <v>-0.20075402838308606</v>
      </c>
      <c r="F74">
        <f>F19+(14/0.017)*(F20*F50-F35*F51)</f>
        <v>-0.1488674388307025</v>
      </c>
    </row>
    <row r="75" spans="1:6" ht="12.75">
      <c r="A75" t="s">
        <v>79</v>
      </c>
      <c r="B75" s="49">
        <f>B20</f>
        <v>0.002367749</v>
      </c>
      <c r="C75" s="49">
        <f>C20</f>
        <v>-0.003075157</v>
      </c>
      <c r="D75" s="49">
        <f>D20</f>
        <v>-0.0002076454</v>
      </c>
      <c r="E75" s="49">
        <f>E20</f>
        <v>-0.003526409</v>
      </c>
      <c r="F75" s="49">
        <f>F20</f>
        <v>-0.006770842</v>
      </c>
    </row>
    <row r="78" ht="12.75">
      <c r="A78" t="s">
        <v>61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75.40812892454726</v>
      </c>
      <c r="C82">
        <f>C22+(2/0.017)*(C8*C51+C23*C50)</f>
        <v>47.04177434560269</v>
      </c>
      <c r="D82">
        <f>D22+(2/0.017)*(D8*D51+D23*D50)</f>
        <v>-5.981559935353282</v>
      </c>
      <c r="E82">
        <f>E22+(2/0.017)*(E8*E51+E23*E50)</f>
        <v>-27.064745992496903</v>
      </c>
      <c r="F82">
        <f>F22+(2/0.017)*(F8*F51+F23*F50)</f>
        <v>-108.62250055748125</v>
      </c>
    </row>
    <row r="83" spans="1:6" ht="12.75">
      <c r="A83" t="s">
        <v>82</v>
      </c>
      <c r="B83">
        <f>B23+(3/0.017)*(B9*B51+B24*B50)</f>
        <v>0.6387905716451632</v>
      </c>
      <c r="C83">
        <f>C23+(3/0.017)*(C9*C51+C24*C50)</f>
        <v>-0.17674313104304135</v>
      </c>
      <c r="D83">
        <f>D23+(3/0.017)*(D9*D51+D24*D50)</f>
        <v>0.46563612077518496</v>
      </c>
      <c r="E83">
        <f>E23+(3/0.017)*(E9*E51+E24*E50)</f>
        <v>-1.559018329538921</v>
      </c>
      <c r="F83">
        <f>F23+(3/0.017)*(F9*F51+F24*F50)</f>
        <v>4.702325312385173</v>
      </c>
    </row>
    <row r="84" spans="1:6" ht="12.75">
      <c r="A84" t="s">
        <v>83</v>
      </c>
      <c r="B84">
        <f>B24+(4/0.017)*(B10*B51+B25*B50)</f>
        <v>1.528417455915059</v>
      </c>
      <c r="C84">
        <f>C24+(4/0.017)*(C10*C51+C25*C50)</f>
        <v>1.721935330104177</v>
      </c>
      <c r="D84">
        <f>D24+(4/0.017)*(D10*D51+D25*D50)</f>
        <v>-2.8243232938719225</v>
      </c>
      <c r="E84">
        <f>E24+(4/0.017)*(E10*E51+E25*E50)</f>
        <v>-1.4802106893151024</v>
      </c>
      <c r="F84">
        <f>F24+(4/0.017)*(F10*F51+F25*F50)</f>
        <v>1.5282236659516066</v>
      </c>
    </row>
    <row r="85" spans="1:6" ht="12.75">
      <c r="A85" t="s">
        <v>84</v>
      </c>
      <c r="B85">
        <f>B25+(5/0.017)*(B11*B51+B26*B50)</f>
        <v>-0.6171449206706666</v>
      </c>
      <c r="C85">
        <f>C25+(5/0.017)*(C11*C51+C26*C50)</f>
        <v>-0.15179552285207865</v>
      </c>
      <c r="D85">
        <f>D25+(5/0.017)*(D11*D51+D26*D50)</f>
        <v>0.41734507284754785</v>
      </c>
      <c r="E85">
        <f>E25+(5/0.017)*(E11*E51+E26*E50)</f>
        <v>-0.5801969820069154</v>
      </c>
      <c r="F85">
        <f>F25+(5/0.017)*(F11*F51+F26*F50)</f>
        <v>-2.0654106007000097</v>
      </c>
    </row>
    <row r="86" spans="1:6" ht="12.75">
      <c r="A86" t="s">
        <v>85</v>
      </c>
      <c r="B86">
        <f>B26+(6/0.017)*(B12*B51+B27*B50)</f>
        <v>0.2227487178912321</v>
      </c>
      <c r="C86">
        <f>C26+(6/0.017)*(C12*C51+C27*C50)</f>
        <v>0.04468399041607087</v>
      </c>
      <c r="D86">
        <f>D26+(6/0.017)*(D12*D51+D27*D50)</f>
        <v>0.08930772943739085</v>
      </c>
      <c r="E86">
        <f>E26+(6/0.017)*(E12*E51+E27*E50)</f>
        <v>0.4587999408470211</v>
      </c>
      <c r="F86">
        <f>F26+(6/0.017)*(F12*F51+F27*F50)</f>
        <v>1.136371983003218</v>
      </c>
    </row>
    <row r="87" spans="1:6" ht="12.75">
      <c r="A87" t="s">
        <v>86</v>
      </c>
      <c r="B87">
        <f>B27+(7/0.017)*(B13*B51+B28*B50)</f>
        <v>-0.18916969839408546</v>
      </c>
      <c r="C87">
        <f>C27+(7/0.017)*(C13*C51+C28*C50)</f>
        <v>0.163152134249539</v>
      </c>
      <c r="D87">
        <f>D27+(7/0.017)*(D13*D51+D28*D50)</f>
        <v>-0.0748172894108791</v>
      </c>
      <c r="E87">
        <f>E27+(7/0.017)*(E13*E51+E28*E50)</f>
        <v>0.1169804230166338</v>
      </c>
      <c r="F87">
        <f>F27+(7/0.017)*(F13*F51+F28*F50)</f>
        <v>0.19298147503035562</v>
      </c>
    </row>
    <row r="88" spans="1:6" ht="12.75">
      <c r="A88" t="s">
        <v>87</v>
      </c>
      <c r="B88">
        <f>B28+(8/0.017)*(B14*B51+B29*B50)</f>
        <v>0.033052208635462814</v>
      </c>
      <c r="C88">
        <f>C28+(8/0.017)*(C14*C51+C29*C50)</f>
        <v>0.06152531535961208</v>
      </c>
      <c r="D88">
        <f>D28+(8/0.017)*(D14*D51+D29*D50)</f>
        <v>-0.37150450804091</v>
      </c>
      <c r="E88">
        <f>E28+(8/0.017)*(E14*E51+E29*E50)</f>
        <v>-0.3926783035935405</v>
      </c>
      <c r="F88">
        <f>F28+(8/0.017)*(F14*F51+F29*F50)</f>
        <v>-0.08657624861090024</v>
      </c>
    </row>
    <row r="89" spans="1:6" ht="12.75">
      <c r="A89" t="s">
        <v>88</v>
      </c>
      <c r="B89">
        <f>B29+(9/0.017)*(B15*B51+B30*B50)</f>
        <v>-0.04971895531247221</v>
      </c>
      <c r="C89">
        <f>C29+(9/0.017)*(C15*C51+C30*C50)</f>
        <v>0.005816689835443666</v>
      </c>
      <c r="D89">
        <f>D29+(9/0.017)*(D15*D51+D30*D50)</f>
        <v>-0.005925175281855069</v>
      </c>
      <c r="E89">
        <f>E29+(9/0.017)*(E15*E51+E30*E50)</f>
        <v>0.07313526456618541</v>
      </c>
      <c r="F89">
        <f>F29+(9/0.017)*(F15*F51+F30*F50)</f>
        <v>-0.011052910358083486</v>
      </c>
    </row>
    <row r="90" spans="1:6" ht="12.75">
      <c r="A90" t="s">
        <v>89</v>
      </c>
      <c r="B90">
        <f>B30+(10/0.017)*(B16*B51+B31*B50)</f>
        <v>0.029089124024873715</v>
      </c>
      <c r="C90">
        <f>C30+(10/0.017)*(C16*C51+C31*C50)</f>
        <v>0.018570430830353087</v>
      </c>
      <c r="D90">
        <f>D30+(10/0.017)*(D16*D51+D31*D50)</f>
        <v>0.042959504151477076</v>
      </c>
      <c r="E90">
        <f>E30+(10/0.017)*(E16*E51+E31*E50)</f>
        <v>0.04259712446909777</v>
      </c>
      <c r="F90">
        <f>F30+(10/0.017)*(F16*F51+F31*F50)</f>
        <v>0.315952903304289</v>
      </c>
    </row>
    <row r="91" spans="1:6" ht="12.75">
      <c r="A91" t="s">
        <v>90</v>
      </c>
      <c r="B91">
        <f>B31+(11/0.017)*(B17*B51+B32*B50)</f>
        <v>-0.03180018903642501</v>
      </c>
      <c r="C91">
        <f>C31+(11/0.017)*(C17*C51+C32*C50)</f>
        <v>-0.04240425584549843</v>
      </c>
      <c r="D91">
        <f>D31+(11/0.017)*(D17*D51+D32*D50)</f>
        <v>-0.044319794808295974</v>
      </c>
      <c r="E91">
        <f>E31+(11/0.017)*(E17*E51+E32*E50)</f>
        <v>-0.00043301574031958355</v>
      </c>
      <c r="F91">
        <f>F31+(11/0.017)*(F17*F51+F32*F50)</f>
        <v>0.036876878493112296</v>
      </c>
    </row>
    <row r="92" spans="1:6" ht="12.75">
      <c r="A92" t="s">
        <v>91</v>
      </c>
      <c r="B92">
        <f>B32+(12/0.017)*(B18*B51+B33*B50)</f>
        <v>0.021579391265576224</v>
      </c>
      <c r="C92">
        <f>C32+(12/0.017)*(C18*C51+C33*C50)</f>
        <v>0.014857016698385343</v>
      </c>
      <c r="D92">
        <f>D32+(12/0.017)*(D18*D51+D33*D50)</f>
        <v>-0.011152577982652775</v>
      </c>
      <c r="E92">
        <f>E32+(12/0.017)*(E18*E51+E33*E50)</f>
        <v>-0.037087629105971555</v>
      </c>
      <c r="F92">
        <f>F32+(12/0.017)*(F18*F51+F33*F50)</f>
        <v>0.0098347782108608</v>
      </c>
    </row>
    <row r="93" spans="1:6" ht="12.75">
      <c r="A93" t="s">
        <v>92</v>
      </c>
      <c r="B93">
        <f>B33+(13/0.017)*(B19*B51+B34*B50)</f>
        <v>0.08345478801213925</v>
      </c>
      <c r="C93">
        <f>C33+(13/0.017)*(C19*C51+C34*C50)</f>
        <v>0.09467561856808991</v>
      </c>
      <c r="D93">
        <f>D33+(13/0.017)*(D19*D51+D34*D50)</f>
        <v>0.08176203487004394</v>
      </c>
      <c r="E93">
        <f>E33+(13/0.017)*(E19*E51+E34*E50)</f>
        <v>0.09318088425643406</v>
      </c>
      <c r="F93">
        <f>F33+(13/0.017)*(F19*F51+F34*F50)</f>
        <v>0.053316857994347495</v>
      </c>
    </row>
    <row r="94" spans="1:6" ht="12.75">
      <c r="A94" t="s">
        <v>93</v>
      </c>
      <c r="B94">
        <f>B34+(14/0.017)*(B20*B51+B35*B50)</f>
        <v>-0.012874181636941038</v>
      </c>
      <c r="C94">
        <f>C34+(14/0.017)*(C20*C51+C35*C50)</f>
        <v>-0.007190159768757716</v>
      </c>
      <c r="D94">
        <f>D34+(14/0.017)*(D20*D51+D35*D50)</f>
        <v>0.004790499492153356</v>
      </c>
      <c r="E94">
        <f>E34+(14/0.017)*(E20*E51+E35*E50)</f>
        <v>0.011222117963602153</v>
      </c>
      <c r="F94">
        <f>F34+(14/0.017)*(F20*F51+F35*F50)</f>
        <v>-0.010939626049611207</v>
      </c>
    </row>
    <row r="95" spans="1:6" ht="12.75">
      <c r="A95" t="s">
        <v>94</v>
      </c>
      <c r="B95" s="49">
        <f>B35</f>
        <v>0.0001515885</v>
      </c>
      <c r="C95" s="49">
        <f>C35</f>
        <v>-0.005994626</v>
      </c>
      <c r="D95" s="49">
        <f>D35</f>
        <v>-0.001943028</v>
      </c>
      <c r="E95" s="49">
        <f>E35</f>
        <v>-0.00402031</v>
      </c>
      <c r="F95" s="49">
        <f>F35</f>
        <v>0.0001231446</v>
      </c>
    </row>
    <row r="98" ht="12.75">
      <c r="A98" t="s">
        <v>62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-3.652958386875084</v>
      </c>
      <c r="C103">
        <f>C63*10000/C62</f>
        <v>-2.8609038015156942</v>
      </c>
      <c r="D103">
        <f>D63*10000/D62</f>
        <v>-0.4492671431308143</v>
      </c>
      <c r="E103">
        <f>E63*10000/E62</f>
        <v>-1.3558446084347562</v>
      </c>
      <c r="F103">
        <f>F63*10000/F62</f>
        <v>-3.2636963677276496</v>
      </c>
      <c r="G103">
        <f>AVERAGE(C103:E103)</f>
        <v>-1.5553385176937546</v>
      </c>
      <c r="H103">
        <f>STDEV(C103:E103)</f>
        <v>1.2181322620676407</v>
      </c>
      <c r="I103">
        <f>(B103*B4+C103*C4+D103*D4+E103*E4+F103*F4)/SUM(B4:F4)</f>
        <v>-2.0875581026136807</v>
      </c>
      <c r="K103">
        <f>(LN(H103)+LN(H123))/2-LN(K114*K115^3)</f>
        <v>-3.7628779478898595</v>
      </c>
    </row>
    <row r="104" spans="1:11" ht="12.75">
      <c r="A104" t="s">
        <v>68</v>
      </c>
      <c r="B104">
        <f>B64*10000/B62</f>
        <v>-0.944260302259812</v>
      </c>
      <c r="C104">
        <f>C64*10000/C62</f>
        <v>0.1457138806083936</v>
      </c>
      <c r="D104">
        <f>D64*10000/D62</f>
        <v>-0.14225671849121038</v>
      </c>
      <c r="E104">
        <f>E64*10000/E62</f>
        <v>-0.31869793329326557</v>
      </c>
      <c r="F104">
        <f>F64*10000/F62</f>
        <v>-0.9769307201812524</v>
      </c>
      <c r="G104">
        <f>AVERAGE(C104:E104)</f>
        <v>-0.10508025705869412</v>
      </c>
      <c r="H104">
        <f>STDEV(C104:E104)</f>
        <v>0.23442728123309342</v>
      </c>
      <c r="I104">
        <f>(B104*B4+C104*C4+D104*D4+E104*E4+F104*F4)/SUM(B4:F4)</f>
        <v>-0.3429634327916643</v>
      </c>
      <c r="K104">
        <f>(LN(H104)+LN(H124))/2-LN(K114*K115^4)</f>
        <v>-3.5884180124835257</v>
      </c>
    </row>
    <row r="105" spans="1:11" ht="12.75">
      <c r="A105" t="s">
        <v>69</v>
      </c>
      <c r="B105">
        <f>B65*10000/B62</f>
        <v>-0.8919108798276648</v>
      </c>
      <c r="C105">
        <f>C65*10000/C62</f>
        <v>0.36897358919947354</v>
      </c>
      <c r="D105">
        <f>D65*10000/D62</f>
        <v>-0.5609468793876142</v>
      </c>
      <c r="E105">
        <f>E65*10000/E62</f>
        <v>0.08163372580846863</v>
      </c>
      <c r="F105">
        <f>F65*10000/F62</f>
        <v>-0.06624340939769063</v>
      </c>
      <c r="G105">
        <f>AVERAGE(C105:E105)</f>
        <v>-0.03677985479322402</v>
      </c>
      <c r="H105">
        <f>STDEV(C105:E105)</f>
        <v>0.47613480394473623</v>
      </c>
      <c r="I105">
        <f>(B105*B4+C105*C4+D105*D4+E105*E4+F105*F4)/SUM(B4:F4)</f>
        <v>-0.16497155908883004</v>
      </c>
      <c r="K105">
        <f>(LN(H105)+LN(H125))/2-LN(K114*K115^5)</f>
        <v>-3.4131033589721778</v>
      </c>
    </row>
    <row r="106" spans="1:11" ht="12.75">
      <c r="A106" t="s">
        <v>70</v>
      </c>
      <c r="B106">
        <f>B66*10000/B62</f>
        <v>3.368993449465608</v>
      </c>
      <c r="C106">
        <f>C66*10000/C62</f>
        <v>2.08383964382875</v>
      </c>
      <c r="D106">
        <f>D66*10000/D62</f>
        <v>2.555645697166146</v>
      </c>
      <c r="E106">
        <f>E66*10000/E62</f>
        <v>1.7459713239733259</v>
      </c>
      <c r="F106">
        <f>F66*10000/F62</f>
        <v>13.665374136932314</v>
      </c>
      <c r="G106">
        <f>AVERAGE(C106:E106)</f>
        <v>2.1284855549894073</v>
      </c>
      <c r="H106">
        <f>STDEV(C106:E106)</f>
        <v>0.406679346277653</v>
      </c>
      <c r="I106">
        <f>(B106*B4+C106*C4+D106*D4+E106*E4+F106*F4)/SUM(B4:F4)</f>
        <v>3.8423009725557713</v>
      </c>
      <c r="K106">
        <f>(LN(H106)+LN(H126))/2-LN(K114*K115^6)</f>
        <v>-3.295208168763672</v>
      </c>
    </row>
    <row r="107" spans="1:11" ht="12.75">
      <c r="A107" t="s">
        <v>71</v>
      </c>
      <c r="B107">
        <f>B67*10000/B62</f>
        <v>0.016134838199979355</v>
      </c>
      <c r="C107">
        <f>C67*10000/C62</f>
        <v>-0.15856254721914553</v>
      </c>
      <c r="D107">
        <f>D67*10000/D62</f>
        <v>-0.0005490277019611019</v>
      </c>
      <c r="E107">
        <f>E67*10000/E62</f>
        <v>0.14428571617882083</v>
      </c>
      <c r="F107">
        <f>F67*10000/F62</f>
        <v>-0.07058429786483632</v>
      </c>
      <c r="G107">
        <f>AVERAGE(C107:E107)</f>
        <v>-0.004941952914095271</v>
      </c>
      <c r="H107">
        <f>STDEV(C107:E107)</f>
        <v>0.15147191490415163</v>
      </c>
      <c r="I107">
        <f>(B107*B4+C107*C4+D107*D4+E107*E4+F107*F4)/SUM(B4:F4)</f>
        <v>-0.010612674440463422</v>
      </c>
      <c r="K107">
        <f>(LN(H107)+LN(H127))/2-LN(K114*K115^7)</f>
        <v>-3.4919489577542207</v>
      </c>
    </row>
    <row r="108" spans="1:9" ht="12.75">
      <c r="A108" t="s">
        <v>72</v>
      </c>
      <c r="B108">
        <f>B68*10000/B62</f>
        <v>0.002963784456475432</v>
      </c>
      <c r="C108">
        <f>C68*10000/C62</f>
        <v>-0.07233281170629184</v>
      </c>
      <c r="D108">
        <f>D68*10000/D62</f>
        <v>-0.058884310609564124</v>
      </c>
      <c r="E108">
        <f>E68*10000/E62</f>
        <v>-0.005712025852471733</v>
      </c>
      <c r="F108">
        <f>F68*10000/F62</f>
        <v>-0.04380744352555016</v>
      </c>
      <c r="G108">
        <f>AVERAGE(C108:E108)</f>
        <v>-0.04564304938944257</v>
      </c>
      <c r="H108">
        <f>STDEV(C108:E108)</f>
        <v>0.03522897282024783</v>
      </c>
      <c r="I108">
        <f>(B108*B4+C108*C4+D108*D4+E108*E4+F108*F4)/SUM(B4:F4)</f>
        <v>-0.03833255205319954</v>
      </c>
    </row>
    <row r="109" spans="1:9" ht="12.75">
      <c r="A109" t="s">
        <v>73</v>
      </c>
      <c r="B109">
        <f>B69*10000/B62</f>
        <v>-0.2528008249943636</v>
      </c>
      <c r="C109">
        <f>C69*10000/C62</f>
        <v>0.008500081764831111</v>
      </c>
      <c r="D109">
        <f>D69*10000/D62</f>
        <v>-0.005686168066115149</v>
      </c>
      <c r="E109">
        <f>E69*10000/E62</f>
        <v>0.008907913877486262</v>
      </c>
      <c r="F109">
        <f>F69*10000/F62</f>
        <v>0.10979472660331938</v>
      </c>
      <c r="G109">
        <f>AVERAGE(C109:E109)</f>
        <v>0.003907275858734075</v>
      </c>
      <c r="H109">
        <f>STDEV(C109:E109)</f>
        <v>0.008310668235012636</v>
      </c>
      <c r="I109">
        <f>(B109*B4+C109*C4+D109*D4+E109*E4+F109*F4)/SUM(B4:F4)</f>
        <v>-0.019342332722598537</v>
      </c>
    </row>
    <row r="110" spans="1:11" ht="12.75">
      <c r="A110" t="s">
        <v>74</v>
      </c>
      <c r="B110">
        <f>B70*10000/B62</f>
        <v>-0.3605842676641247</v>
      </c>
      <c r="C110">
        <f>C70*10000/C62</f>
        <v>-0.15221290932847775</v>
      </c>
      <c r="D110">
        <f>D70*10000/D62</f>
        <v>-0.10348534027229649</v>
      </c>
      <c r="E110">
        <f>E70*10000/E62</f>
        <v>-0.13064683594623197</v>
      </c>
      <c r="F110">
        <f>F70*10000/F62</f>
        <v>-0.40751863387389636</v>
      </c>
      <c r="G110">
        <f>AVERAGE(C110:E110)</f>
        <v>-0.1287816951823354</v>
      </c>
      <c r="H110">
        <f>STDEV(C110:E110)</f>
        <v>0.024417269689363082</v>
      </c>
      <c r="I110">
        <f>(B110*B4+C110*C4+D110*D4+E110*E4+F110*F4)/SUM(B4:F4)</f>
        <v>-0.19953817757770553</v>
      </c>
      <c r="K110">
        <f>EXP(AVERAGE(K103:K107))</f>
        <v>0.029887609299534636</v>
      </c>
    </row>
    <row r="111" spans="1:9" ht="12.75">
      <c r="A111" t="s">
        <v>75</v>
      </c>
      <c r="B111">
        <f>B71*10000/B62</f>
        <v>0.042639352605988425</v>
      </c>
      <c r="C111">
        <f>C71*10000/C62</f>
        <v>-0.03370488192185678</v>
      </c>
      <c r="D111">
        <f>D71*10000/D62</f>
        <v>-0.017567446985376805</v>
      </c>
      <c r="E111">
        <f>E71*10000/E62</f>
        <v>-0.0007495547493907252</v>
      </c>
      <c r="F111">
        <f>F71*10000/F62</f>
        <v>-0.046156246572859154</v>
      </c>
      <c r="G111">
        <f>AVERAGE(C111:E111)</f>
        <v>-0.017340627885541436</v>
      </c>
      <c r="H111">
        <f>STDEV(C111:E111)</f>
        <v>0.016478834377440275</v>
      </c>
      <c r="I111">
        <f>(B111*B4+C111*C4+D111*D4+E111*E4+F111*F4)/SUM(B4:F4)</f>
        <v>-0.012450807187457441</v>
      </c>
    </row>
    <row r="112" spans="1:9" ht="12.75">
      <c r="A112" t="s">
        <v>76</v>
      </c>
      <c r="B112">
        <f>B72*10000/B62</f>
        <v>-0.02995293742626653</v>
      </c>
      <c r="C112">
        <f>C72*10000/C62</f>
        <v>-0.016992792607827652</v>
      </c>
      <c r="D112">
        <f>D72*10000/D62</f>
        <v>-0.0340785707177984</v>
      </c>
      <c r="E112">
        <f>E72*10000/E62</f>
        <v>-0.030894300221152044</v>
      </c>
      <c r="F112">
        <f>F72*10000/F62</f>
        <v>-0.03363584107684418</v>
      </c>
      <c r="G112">
        <f>AVERAGE(C112:E112)</f>
        <v>-0.02732188784892603</v>
      </c>
      <c r="H112">
        <f>STDEV(C112:E112)</f>
        <v>0.009085843440414002</v>
      </c>
      <c r="I112">
        <f>(B112*B4+C112*C4+D112*D4+E112*E4+F112*F4)/SUM(B4:F4)</f>
        <v>-0.028542593065615754</v>
      </c>
    </row>
    <row r="113" spans="1:9" ht="12.75">
      <c r="A113" t="s">
        <v>77</v>
      </c>
      <c r="B113">
        <f>B73*10000/B62</f>
        <v>-0.0026128798539703816</v>
      </c>
      <c r="C113">
        <f>C73*10000/C62</f>
        <v>0.019496422955277138</v>
      </c>
      <c r="D113">
        <f>D73*10000/D62</f>
        <v>0.029106173414671883</v>
      </c>
      <c r="E113">
        <f>E73*10000/E62</f>
        <v>0.022888562872936145</v>
      </c>
      <c r="F113">
        <f>F73*10000/F62</f>
        <v>-0.009017920018827718</v>
      </c>
      <c r="G113">
        <f>AVERAGE(C113:E113)</f>
        <v>0.023830386414295055</v>
      </c>
      <c r="H113">
        <f>STDEV(C113:E113)</f>
        <v>0.00487361258824014</v>
      </c>
      <c r="I113">
        <f>(B113*B4+C113*C4+D113*D4+E113*E4+F113*F4)/SUM(B4:F4)</f>
        <v>0.015618774794331249</v>
      </c>
    </row>
    <row r="114" spans="1:11" ht="12.75">
      <c r="A114" t="s">
        <v>78</v>
      </c>
      <c r="B114">
        <f>B74*10000/B62</f>
        <v>-0.22400285867200903</v>
      </c>
      <c r="C114">
        <f>C74*10000/C62</f>
        <v>-0.20192610696397417</v>
      </c>
      <c r="D114">
        <f>D74*10000/D62</f>
        <v>-0.2158234193748302</v>
      </c>
      <c r="E114">
        <f>E74*10000/E62</f>
        <v>-0.2007534339774059</v>
      </c>
      <c r="F114">
        <f>F74*10000/F62</f>
        <v>-0.14886971085256304</v>
      </c>
      <c r="G114">
        <f>AVERAGE(C114:E114)</f>
        <v>-0.20616765343873675</v>
      </c>
      <c r="H114">
        <f>STDEV(C114:E114)</f>
        <v>0.008382669762243038</v>
      </c>
      <c r="I114">
        <f>(B114*B4+C114*C4+D114*D4+E114*E4+F114*F4)/SUM(B4:F4)</f>
        <v>-0.2011439661371945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0.002367754284263101</v>
      </c>
      <c r="C115">
        <f>C75*10000/C62</f>
        <v>-0.0030751596621471544</v>
      </c>
      <c r="D115">
        <f>D75*10000/D62</f>
        <v>-0.00020764556545793016</v>
      </c>
      <c r="E115">
        <f>E75*10000/E62</f>
        <v>-0.00352639855877719</v>
      </c>
      <c r="F115">
        <f>F75*10000/F62</f>
        <v>-0.006770945336909395</v>
      </c>
      <c r="G115">
        <f>AVERAGE(C115:E115)</f>
        <v>-0.002269734595460758</v>
      </c>
      <c r="H115">
        <f>STDEV(C115:E115)</f>
        <v>0.001800017364138878</v>
      </c>
      <c r="I115">
        <f>(B115*B4+C115*C4+D115*D4+E115*E4+F115*F4)/SUM(B4:F4)</f>
        <v>-0.0021939319261501796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75.40829721788965</v>
      </c>
      <c r="C122">
        <f>C82*10000/C62</f>
        <v>47.041815069418</v>
      </c>
      <c r="D122">
        <f>D82*10000/D62</f>
        <v>-5.981564701635251</v>
      </c>
      <c r="E122">
        <f>E82*10000/E62</f>
        <v>-27.064665857423744</v>
      </c>
      <c r="F122">
        <f>F82*10000/F62</f>
        <v>-108.624158359199</v>
      </c>
      <c r="G122">
        <f>AVERAGE(C122:E122)</f>
        <v>4.665194836786335</v>
      </c>
      <c r="H122">
        <f>STDEV(C122:E122)</f>
        <v>38.18321287348431</v>
      </c>
      <c r="I122">
        <f>(B122*B4+C122*C4+D122*D4+E122*E4+F122*F4)/SUM(B4:F4)</f>
        <v>-0.10382056052735564</v>
      </c>
    </row>
    <row r="123" spans="1:9" ht="12.75">
      <c r="A123" t="s">
        <v>82</v>
      </c>
      <c r="B123">
        <f>B83*10000/B62</f>
        <v>0.6387919972766161</v>
      </c>
      <c r="C123">
        <f>C83*10000/C62</f>
        <v>-0.17674328404863535</v>
      </c>
      <c r="D123">
        <f>D83*10000/D62</f>
        <v>0.46563649180766986</v>
      </c>
      <c r="E123">
        <f>E83*10000/E62</f>
        <v>-1.5590137134953075</v>
      </c>
      <c r="F123">
        <f>F83*10000/F62</f>
        <v>4.702397079495489</v>
      </c>
      <c r="G123">
        <f>AVERAGE(C123:E123)</f>
        <v>-0.423373501912091</v>
      </c>
      <c r="H123">
        <f>STDEV(C123:E123)</f>
        <v>1.0346119860753977</v>
      </c>
      <c r="I123">
        <f>(B123*B4+C123*C4+D123*D4+E123*E4+F123*F4)/SUM(B4:F4)</f>
        <v>0.412337693017157</v>
      </c>
    </row>
    <row r="124" spans="1:9" ht="12.75">
      <c r="A124" t="s">
        <v>83</v>
      </c>
      <c r="B124">
        <f>B84*10000/B62</f>
        <v>1.5284208669860657</v>
      </c>
      <c r="C124">
        <f>C84*10000/C62</f>
        <v>1.7219368207744874</v>
      </c>
      <c r="D124">
        <f>D84*10000/D62</f>
        <v>-2.8243255443753594</v>
      </c>
      <c r="E124">
        <f>E84*10000/E62</f>
        <v>-1.4802063066103133</v>
      </c>
      <c r="F124">
        <f>F84*10000/F62</f>
        <v>1.5282469897731494</v>
      </c>
      <c r="G124">
        <f>AVERAGE(C124:E124)</f>
        <v>-0.8608650100703951</v>
      </c>
      <c r="H124">
        <f>STDEV(C124:E124)</f>
        <v>2.3355541321909628</v>
      </c>
      <c r="I124">
        <f>(B124*B4+C124*C4+D124*D4+E124*E4+F124*F4)/SUM(B4:F4)</f>
        <v>-0.1956154645237119</v>
      </c>
    </row>
    <row r="125" spans="1:9" ht="12.75">
      <c r="A125" t="s">
        <v>84</v>
      </c>
      <c r="B125">
        <f>B85*10000/B62</f>
        <v>-0.6171462979940789</v>
      </c>
      <c r="C125">
        <f>C85*10000/C62</f>
        <v>-0.15179565426066016</v>
      </c>
      <c r="D125">
        <f>D85*10000/D62</f>
        <v>0.41734540540031284</v>
      </c>
      <c r="E125">
        <f>E85*10000/E62</f>
        <v>-0.5801952641216779</v>
      </c>
      <c r="F125">
        <f>F85*10000/F62</f>
        <v>-2.065442123093843</v>
      </c>
      <c r="G125">
        <f>AVERAGE(C125:E125)</f>
        <v>-0.10488183766067506</v>
      </c>
      <c r="H125">
        <f>STDEV(C125:E125)</f>
        <v>0.50042234810066</v>
      </c>
      <c r="I125">
        <f>(B125*B4+C125*C4+D125*D4+E125*E4+F125*F4)/SUM(B4:F4)</f>
        <v>-0.43999752355481586</v>
      </c>
    </row>
    <row r="126" spans="1:9" ht="12.75">
      <c r="A126" t="s">
        <v>85</v>
      </c>
      <c r="B126">
        <f>B86*10000/B62</f>
        <v>0.22274921501437764</v>
      </c>
      <c r="C126">
        <f>C86*10000/C62</f>
        <v>0.04468402909876511</v>
      </c>
      <c r="D126">
        <f>D86*10000/D62</f>
        <v>0.08930780060040269</v>
      </c>
      <c r="E126">
        <f>E86*10000/E62</f>
        <v>0.4587985824020967</v>
      </c>
      <c r="F126">
        <f>F86*10000/F62</f>
        <v>1.1363893263659262</v>
      </c>
      <c r="G126">
        <f>AVERAGE(C126:E126)</f>
        <v>0.19759680403375482</v>
      </c>
      <c r="H126">
        <f>STDEV(C126:E126)</f>
        <v>0.22730507476263234</v>
      </c>
      <c r="I126">
        <f>(B126*B4+C126*C4+D126*D4+E126*E4+F126*F4)/SUM(B4:F4)</f>
        <v>0.3260349022585336</v>
      </c>
    </row>
    <row r="127" spans="1:9" ht="12.75">
      <c r="A127" t="s">
        <v>86</v>
      </c>
      <c r="B127">
        <f>B87*10000/B62</f>
        <v>-0.18917012057669733</v>
      </c>
      <c r="C127">
        <f>C87*10000/C62</f>
        <v>0.16315227548947894</v>
      </c>
      <c r="D127">
        <f>D87*10000/D62</f>
        <v>-0.07481734902748437</v>
      </c>
      <c r="E127">
        <f>E87*10000/E62</f>
        <v>0.11698007665333306</v>
      </c>
      <c r="F127">
        <f>F87*10000/F62</f>
        <v>0.19298442032271365</v>
      </c>
      <c r="G127">
        <f>AVERAGE(C127:E127)</f>
        <v>0.06843833437177588</v>
      </c>
      <c r="H127">
        <f>STDEV(C127:E127)</f>
        <v>0.12619275377763559</v>
      </c>
      <c r="I127">
        <f>(B127*B4+C127*C4+D127*D4+E127*E4+F127*F4)/SUM(B4:F4)</f>
        <v>0.047552233034369215</v>
      </c>
    </row>
    <row r="128" spans="1:9" ht="12.75">
      <c r="A128" t="s">
        <v>87</v>
      </c>
      <c r="B128">
        <f>B88*10000/B62</f>
        <v>0.03305228240027762</v>
      </c>
      <c r="C128">
        <f>C88*10000/C62</f>
        <v>0.061525368621752265</v>
      </c>
      <c r="D128">
        <f>D88*10000/D62</f>
        <v>-0.37150480406657177</v>
      </c>
      <c r="E128">
        <f>E88*10000/E62</f>
        <v>-0.39267714092589184</v>
      </c>
      <c r="F128">
        <f>F88*10000/F62</f>
        <v>-0.0865775699416828</v>
      </c>
      <c r="G128">
        <f>AVERAGE(C128:E128)</f>
        <v>-0.2342188587902371</v>
      </c>
      <c r="H128">
        <f>STDEV(C128:E128)</f>
        <v>0.25634069711549323</v>
      </c>
      <c r="I128">
        <f>(B128*B4+C128*C4+D128*D4+E128*E4+F128*F4)/SUM(B4:F4)</f>
        <v>-0.17570586634841034</v>
      </c>
    </row>
    <row r="129" spans="1:9" ht="12.75">
      <c r="A129" t="s">
        <v>88</v>
      </c>
      <c r="B129">
        <f>B89*10000/B62</f>
        <v>-0.04971906627357534</v>
      </c>
      <c r="C129">
        <f>C89*10000/C62</f>
        <v>0.0058166948709213</v>
      </c>
      <c r="D129">
        <f>D89*10000/D62</f>
        <v>-0.0059251800032080965</v>
      </c>
      <c r="E129">
        <f>E89*10000/E62</f>
        <v>0.07313504802250242</v>
      </c>
      <c r="F129">
        <f>F89*10000/F62</f>
        <v>-0.011053079048121773</v>
      </c>
      <c r="G129">
        <f>AVERAGE(C129:E129)</f>
        <v>0.024342187630071874</v>
      </c>
      <c r="H129">
        <f>STDEV(C129:E129)</f>
        <v>0.042661754832007806</v>
      </c>
      <c r="I129">
        <f>(B129*B4+C129*C4+D129*D4+E129*E4+F129*F4)/SUM(B4:F4)</f>
        <v>0.008869808525706043</v>
      </c>
    </row>
    <row r="130" spans="1:9" ht="12.75">
      <c r="A130" t="s">
        <v>89</v>
      </c>
      <c r="B130">
        <f>B90*10000/B62</f>
        <v>0.029089188945008716</v>
      </c>
      <c r="C130">
        <f>C90*10000/C62</f>
        <v>0.018570446906676863</v>
      </c>
      <c r="D130">
        <f>D90*10000/D62</f>
        <v>0.042959538382866924</v>
      </c>
      <c r="E130">
        <f>E90*10000/E62</f>
        <v>0.042596998344740775</v>
      </c>
      <c r="F130">
        <f>F90*10000/F62</f>
        <v>0.31595772539237515</v>
      </c>
      <c r="G130">
        <f>AVERAGE(C130:E130)</f>
        <v>0.03470899454476152</v>
      </c>
      <c r="H130">
        <f>STDEV(C130:E130)</f>
        <v>0.013977567696844</v>
      </c>
      <c r="I130">
        <f>(B130*B4+C130*C4+D130*D4+E130*E4+F130*F4)/SUM(B4:F4)</f>
        <v>0.07127376009937428</v>
      </c>
    </row>
    <row r="131" spans="1:9" ht="12.75">
      <c r="A131" t="s">
        <v>90</v>
      </c>
      <c r="B131">
        <f>B91*10000/B62</f>
        <v>-0.03180026000702431</v>
      </c>
      <c r="C131">
        <f>C91*10000/C62</f>
        <v>-0.0424042925546385</v>
      </c>
      <c r="D131">
        <f>D91*10000/D62</f>
        <v>-0.044319830123605214</v>
      </c>
      <c r="E131">
        <f>E91*10000/E62</f>
        <v>-0.00043301445821820943</v>
      </c>
      <c r="F131">
        <f>F91*10000/F62</f>
        <v>0.036877441309768125</v>
      </c>
      <c r="G131">
        <f>AVERAGE(C131:E131)</f>
        <v>-0.029052379045487308</v>
      </c>
      <c r="H131">
        <f>STDEV(C131:E131)</f>
        <v>0.024803595365970744</v>
      </c>
      <c r="I131">
        <f>(B131*B4+C131*C4+D131*D4+E131*E4+F131*F4)/SUM(B4:F4)</f>
        <v>-0.020688436458080262</v>
      </c>
    </row>
    <row r="132" spans="1:9" ht="12.75">
      <c r="A132" t="s">
        <v>91</v>
      </c>
      <c r="B132">
        <f>B92*10000/B62</f>
        <v>0.021579439425740584</v>
      </c>
      <c r="C132">
        <f>C92*10000/C62</f>
        <v>0.01485702956002614</v>
      </c>
      <c r="D132">
        <f>D92*10000/D62</f>
        <v>-0.011152586869353222</v>
      </c>
      <c r="E132">
        <f>E92*10000/E62</f>
        <v>-0.0370875192944894</v>
      </c>
      <c r="F132">
        <f>F92*10000/F62</f>
        <v>0.009834928309708904</v>
      </c>
      <c r="G132">
        <f>AVERAGE(C132:E132)</f>
        <v>-0.01112769220127216</v>
      </c>
      <c r="H132">
        <f>STDEV(C132:E132)</f>
        <v>0.025972283375420846</v>
      </c>
      <c r="I132">
        <f>(B132*B4+C132*C4+D132*D4+E132*E4+F132*F4)/SUM(B4:F4)</f>
        <v>-0.0035841125600133607</v>
      </c>
    </row>
    <row r="133" spans="1:9" ht="12.75">
      <c r="A133" t="s">
        <v>92</v>
      </c>
      <c r="B133">
        <f>B93*10000/B62</f>
        <v>0.08345497426374654</v>
      </c>
      <c r="C133">
        <f>C93*10000/C62</f>
        <v>0.0946757005282723</v>
      </c>
      <c r="D133">
        <f>D93*10000/D62</f>
        <v>0.08176210002042558</v>
      </c>
      <c r="E133">
        <f>E93*10000/E62</f>
        <v>0.09318060836036694</v>
      </c>
      <c r="F133">
        <f>F93*10000/F62</f>
        <v>0.05331767171874451</v>
      </c>
      <c r="G133">
        <f>AVERAGE(C133:E133)</f>
        <v>0.08987280296968829</v>
      </c>
      <c r="H133">
        <f>STDEV(C133:E133)</f>
        <v>0.00706374206041082</v>
      </c>
      <c r="I133">
        <f>(B133*B4+C133*C4+D133*D4+E133*E4+F133*F4)/SUM(B4:F4)</f>
        <v>0.08408159595397076</v>
      </c>
    </row>
    <row r="134" spans="1:9" ht="12.75">
      <c r="A134" t="s">
        <v>93</v>
      </c>
      <c r="B134">
        <f>B94*10000/B62</f>
        <v>-0.01287421036910943</v>
      </c>
      <c r="C134">
        <f>C94*10000/C62</f>
        <v>-0.0071901659932410095</v>
      </c>
      <c r="D134">
        <f>D94*10000/D62</f>
        <v>0.0047905033093635155</v>
      </c>
      <c r="E134">
        <f>E94*10000/E62</f>
        <v>0.011222084736420038</v>
      </c>
      <c r="F134">
        <f>F94*10000/F62</f>
        <v>-0.010939793010699044</v>
      </c>
      <c r="G134">
        <f>AVERAGE(C134:E134)</f>
        <v>0.0029408073508475144</v>
      </c>
      <c r="H134">
        <f>STDEV(C134:E134)</f>
        <v>0.009344451593709968</v>
      </c>
      <c r="I134">
        <f>(B134*B4+C134*C4+D134*D4+E134*E4+F134*F4)/SUM(B4:F4)</f>
        <v>-0.0012044446573424876</v>
      </c>
    </row>
    <row r="135" spans="1:9" ht="12.75">
      <c r="A135" t="s">
        <v>94</v>
      </c>
      <c r="B135">
        <f>B95*10000/B62</f>
        <v>0.00015158883831014905</v>
      </c>
      <c r="C135">
        <f>C95*10000/C62</f>
        <v>-0.005994631189516032</v>
      </c>
      <c r="D135">
        <f>D95*10000/D62</f>
        <v>-0.001943029548261561</v>
      </c>
      <c r="E135">
        <f>E95*10000/E62</f>
        <v>-0.004020298096402751</v>
      </c>
      <c r="F135">
        <f>F95*10000/F62</f>
        <v>0.00012314647943868317</v>
      </c>
      <c r="G135">
        <f>AVERAGE(C135:E135)</f>
        <v>-0.003985986278060114</v>
      </c>
      <c r="H135">
        <f>STDEV(C135:E135)</f>
        <v>0.0020260187414020796</v>
      </c>
      <c r="I135">
        <f>(B135*B4+C135*C4+D135*D4+E135*E4+F135*F4)/SUM(B4:F4)</f>
        <v>-0.002838463700300164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2006-01-10T10:42:33Z</cp:lastPrinted>
  <dcterms:created xsi:type="dcterms:W3CDTF">2006-01-10T10:42:33Z</dcterms:created>
  <dcterms:modified xsi:type="dcterms:W3CDTF">2006-01-10T11:01:17Z</dcterms:modified>
  <cp:category/>
  <cp:version/>
  <cp:contentType/>
  <cp:contentStatus/>
</cp:coreProperties>
</file>