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<sst xmlns="http://schemas.openxmlformats.org/spreadsheetml/2006/main" count="204" uniqueCount="98">
  <si>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23/06/2005       13:58:31</t>
  </si>
  <si>
    <t>LISSNER</t>
  </si>
  <si>
    <t>HCMQAP594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</si>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</sst>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276301"/>
        <c:axId val="56486710"/>
      </c:lineChart>
      <c:catAx>
        <c:axId val="62763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486710"/>
        <c:crosses val="autoZero"/>
        <c:auto val="1"/>
        <c:lblOffset val="100"/>
        <c:noMultiLvlLbl val="0"/>
      </c:catAx>
      <c:valAx>
        <c:axId val="56486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7630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-0.002268</v>
      </c>
      <c r="C4" s="12">
        <v>-0.003767</v>
      </c>
      <c r="D4" s="12">
        <v>-0.003765</v>
      </c>
      <c r="E4" s="12">
        <v>-0.003766</v>
      </c>
      <c r="F4" s="24">
        <v>-0.002083</v>
      </c>
      <c r="G4" s="34">
        <v>-0.011735</v>
      </c>
    </row>
    <row r="5" spans="1:7" ht="12.75" thickBot="1">
      <c r="A5" s="44" t="s">
        <v>13</v>
      </c>
      <c r="B5" s="45">
        <v>-2.053981</v>
      </c>
      <c r="C5" s="46">
        <v>-0.003422</v>
      </c>
      <c r="D5" s="46">
        <v>0.870315</v>
      </c>
      <c r="E5" s="46">
        <v>0.768746</v>
      </c>
      <c r="F5" s="47">
        <v>-0.757673</v>
      </c>
      <c r="G5" s="48">
        <v>7.284661</v>
      </c>
    </row>
    <row r="6" spans="1:7" ht="12.75" thickTop="1">
      <c r="A6" s="6" t="s">
        <v>14</v>
      </c>
      <c r="B6" s="39">
        <v>-46.14379</v>
      </c>
      <c r="C6" s="40">
        <v>75.33845</v>
      </c>
      <c r="D6" s="40">
        <v>18.33446</v>
      </c>
      <c r="E6" s="40">
        <v>33.66701</v>
      </c>
      <c r="F6" s="41">
        <v>-179.995</v>
      </c>
      <c r="G6" s="42">
        <v>0.003046161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-2.457867</v>
      </c>
      <c r="C8" s="13">
        <v>-2.224926</v>
      </c>
      <c r="D8" s="13">
        <v>-2.54439</v>
      </c>
      <c r="E8" s="13">
        <v>-2.420124</v>
      </c>
      <c r="F8" s="25">
        <v>-1.513289</v>
      </c>
      <c r="G8" s="35">
        <v>-2.287803</v>
      </c>
    </row>
    <row r="9" spans="1:7" ht="12">
      <c r="A9" s="20" t="s">
        <v>17</v>
      </c>
      <c r="B9" s="29">
        <v>1.75775</v>
      </c>
      <c r="C9" s="13">
        <v>0.7282673</v>
      </c>
      <c r="D9" s="13">
        <v>-0.4319706</v>
      </c>
      <c r="E9" s="13">
        <v>-0.3862136</v>
      </c>
      <c r="F9" s="25">
        <v>-1.806287</v>
      </c>
      <c r="G9" s="35">
        <v>-0.00724426</v>
      </c>
    </row>
    <row r="10" spans="1:7" ht="12">
      <c r="A10" s="20" t="s">
        <v>18</v>
      </c>
      <c r="B10" s="29">
        <v>-0.1015345</v>
      </c>
      <c r="C10" s="13">
        <v>0.5328426</v>
      </c>
      <c r="D10" s="13">
        <v>1.149223</v>
      </c>
      <c r="E10" s="13">
        <v>0.2554025</v>
      </c>
      <c r="F10" s="25">
        <v>-1.578138</v>
      </c>
      <c r="G10" s="35">
        <v>0.2414146</v>
      </c>
    </row>
    <row r="11" spans="1:7" ht="12">
      <c r="A11" s="21" t="s">
        <v>19</v>
      </c>
      <c r="B11" s="31">
        <v>3.011117</v>
      </c>
      <c r="C11" s="15">
        <v>1.857913</v>
      </c>
      <c r="D11" s="15">
        <v>1.751916</v>
      </c>
      <c r="E11" s="15">
        <v>1.382489</v>
      </c>
      <c r="F11" s="27">
        <v>13.11839</v>
      </c>
      <c r="G11" s="37">
        <v>3.383954</v>
      </c>
    </row>
    <row r="12" spans="1:7" ht="12">
      <c r="A12" s="20" t="s">
        <v>20</v>
      </c>
      <c r="B12" s="29">
        <v>0.2444224</v>
      </c>
      <c r="C12" s="13">
        <v>0.3088325</v>
      </c>
      <c r="D12" s="13">
        <v>0.07221405</v>
      </c>
      <c r="E12" s="13">
        <v>-0.04334312</v>
      </c>
      <c r="F12" s="25">
        <v>-0.03919518</v>
      </c>
      <c r="G12" s="35">
        <v>0.1114928</v>
      </c>
    </row>
    <row r="13" spans="1:7" ht="12">
      <c r="A13" s="20" t="s">
        <v>21</v>
      </c>
      <c r="B13" s="29">
        <v>-0.09552861</v>
      </c>
      <c r="C13" s="13">
        <v>0.1341232</v>
      </c>
      <c r="D13" s="13">
        <v>-0.08492604</v>
      </c>
      <c r="E13" s="13">
        <v>-0.01169191</v>
      </c>
      <c r="F13" s="25">
        <v>-0.1676718</v>
      </c>
      <c r="G13" s="35">
        <v>-0.0271253</v>
      </c>
    </row>
    <row r="14" spans="1:7" ht="12">
      <c r="A14" s="20" t="s">
        <v>22</v>
      </c>
      <c r="B14" s="29">
        <v>-0.002590812</v>
      </c>
      <c r="C14" s="13">
        <v>0.06959643</v>
      </c>
      <c r="D14" s="13">
        <v>0.09174777</v>
      </c>
      <c r="E14" s="13">
        <v>-0.02397254</v>
      </c>
      <c r="F14" s="25">
        <v>0.1376824</v>
      </c>
      <c r="G14" s="35">
        <v>0.05100811</v>
      </c>
    </row>
    <row r="15" spans="1:7" ht="12">
      <c r="A15" s="21" t="s">
        <v>23</v>
      </c>
      <c r="B15" s="31">
        <v>-0.3473492</v>
      </c>
      <c r="C15" s="15">
        <v>-0.07789514</v>
      </c>
      <c r="D15" s="15">
        <v>-0.07988881</v>
      </c>
      <c r="E15" s="15">
        <v>-0.1110464</v>
      </c>
      <c r="F15" s="27">
        <v>-0.4840195</v>
      </c>
      <c r="G15" s="37">
        <v>-0.1794688</v>
      </c>
    </row>
    <row r="16" spans="1:7" ht="12">
      <c r="A16" s="20" t="s">
        <v>24</v>
      </c>
      <c r="B16" s="29">
        <v>0.01598969</v>
      </c>
      <c r="C16" s="13">
        <v>0.01004464</v>
      </c>
      <c r="D16" s="13">
        <v>-0.004469626</v>
      </c>
      <c r="E16" s="13">
        <v>-0.01314411</v>
      </c>
      <c r="F16" s="25">
        <v>-0.02001675</v>
      </c>
      <c r="G16" s="35">
        <v>-0.002167446</v>
      </c>
    </row>
    <row r="17" spans="1:7" ht="12">
      <c r="A17" s="20" t="s">
        <v>25</v>
      </c>
      <c r="B17" s="29">
        <v>-0.02190759</v>
      </c>
      <c r="C17" s="13">
        <v>-0.02922137</v>
      </c>
      <c r="D17" s="13">
        <v>-0.02866355</v>
      </c>
      <c r="E17" s="13">
        <v>-0.03152726</v>
      </c>
      <c r="F17" s="25">
        <v>-0.01120498</v>
      </c>
      <c r="G17" s="35">
        <v>-0.02618545</v>
      </c>
    </row>
    <row r="18" spans="1:7" ht="12">
      <c r="A18" s="20" t="s">
        <v>26</v>
      </c>
      <c r="B18" s="29">
        <v>0.02788959</v>
      </c>
      <c r="C18" s="13">
        <v>-0.01495844</v>
      </c>
      <c r="D18" s="13">
        <v>-0.00118982</v>
      </c>
      <c r="E18" s="13">
        <v>0.0106604</v>
      </c>
      <c r="F18" s="25">
        <v>0.01370017</v>
      </c>
      <c r="G18" s="35">
        <v>0.004539919</v>
      </c>
    </row>
    <row r="19" spans="1:7" ht="12">
      <c r="A19" s="21" t="s">
        <v>27</v>
      </c>
      <c r="B19" s="31">
        <v>-0.2241797</v>
      </c>
      <c r="C19" s="15">
        <v>-0.200414</v>
      </c>
      <c r="D19" s="15">
        <v>-0.2008816</v>
      </c>
      <c r="E19" s="15">
        <v>-0.2028478</v>
      </c>
      <c r="F19" s="27">
        <v>-0.1565174</v>
      </c>
      <c r="G19" s="37">
        <v>-0.198714</v>
      </c>
    </row>
    <row r="20" spans="1:7" ht="12.75" thickBot="1">
      <c r="A20" s="44" t="s">
        <v>28</v>
      </c>
      <c r="B20" s="45">
        <v>-0.004643467</v>
      </c>
      <c r="C20" s="46">
        <v>-0.009518639</v>
      </c>
      <c r="D20" s="46">
        <v>-0.008996732</v>
      </c>
      <c r="E20" s="46">
        <v>-0.009379972</v>
      </c>
      <c r="F20" s="47">
        <v>-0.002360724</v>
      </c>
      <c r="G20" s="48">
        <v>-0.007700797</v>
      </c>
    </row>
    <row r="21" spans="1:7" ht="12.75" thickTop="1">
      <c r="A21" s="6" t="s">
        <v>29</v>
      </c>
      <c r="B21" s="39">
        <v>23.65828</v>
      </c>
      <c r="C21" s="40">
        <v>9.410582</v>
      </c>
      <c r="D21" s="40">
        <v>14.91438</v>
      </c>
      <c r="E21" s="40">
        <v>15.32349</v>
      </c>
      <c r="F21" s="41">
        <v>-97.40631</v>
      </c>
      <c r="G21" s="43">
        <v>0.004528303</v>
      </c>
    </row>
    <row r="22" spans="1:7" ht="12">
      <c r="A22" s="20" t="s">
        <v>30</v>
      </c>
      <c r="B22" s="29">
        <v>-41.07986</v>
      </c>
      <c r="C22" s="13">
        <v>-0.06844677</v>
      </c>
      <c r="D22" s="13">
        <v>17.40633</v>
      </c>
      <c r="E22" s="13">
        <v>15.37494</v>
      </c>
      <c r="F22" s="25">
        <v>-15.15348</v>
      </c>
      <c r="G22" s="36">
        <v>0</v>
      </c>
    </row>
    <row r="23" spans="1:7" ht="12">
      <c r="A23" s="20" t="s">
        <v>31</v>
      </c>
      <c r="B23" s="29">
        <v>1.087108</v>
      </c>
      <c r="C23" s="13">
        <v>-0.8163924</v>
      </c>
      <c r="D23" s="13">
        <v>1.839004</v>
      </c>
      <c r="E23" s="13">
        <v>-0.07729587</v>
      </c>
      <c r="F23" s="25">
        <v>2.197679</v>
      </c>
      <c r="G23" s="35">
        <v>0.6773107</v>
      </c>
    </row>
    <row r="24" spans="1:7" ht="12">
      <c r="A24" s="20" t="s">
        <v>32</v>
      </c>
      <c r="B24" s="29">
        <v>0.6693958</v>
      </c>
      <c r="C24" s="13">
        <v>2.633653</v>
      </c>
      <c r="D24" s="13">
        <v>-0.4052998</v>
      </c>
      <c r="E24" s="13">
        <v>-2.286855</v>
      </c>
      <c r="F24" s="25">
        <v>1.964048</v>
      </c>
      <c r="G24" s="35">
        <v>0.3445286</v>
      </c>
    </row>
    <row r="25" spans="1:7" ht="12">
      <c r="A25" s="20" t="s">
        <v>33</v>
      </c>
      <c r="B25" s="29">
        <v>0.2414203</v>
      </c>
      <c r="C25" s="13">
        <v>0.152556</v>
      </c>
      <c r="D25" s="13">
        <v>1.370027</v>
      </c>
      <c r="E25" s="13">
        <v>0.4241252</v>
      </c>
      <c r="F25" s="25">
        <v>-2.316328</v>
      </c>
      <c r="G25" s="35">
        <v>0.1950524</v>
      </c>
    </row>
    <row r="26" spans="1:7" ht="12">
      <c r="A26" s="21" t="s">
        <v>34</v>
      </c>
      <c r="B26" s="31">
        <v>0.6671435</v>
      </c>
      <c r="C26" s="15">
        <v>0.6681675</v>
      </c>
      <c r="D26" s="15">
        <v>0.8090945</v>
      </c>
      <c r="E26" s="15">
        <v>-0.1090192</v>
      </c>
      <c r="F26" s="27">
        <v>1.315126</v>
      </c>
      <c r="G26" s="37">
        <v>0.6010838</v>
      </c>
    </row>
    <row r="27" spans="1:7" ht="12">
      <c r="A27" s="20" t="s">
        <v>35</v>
      </c>
      <c r="B27" s="29">
        <v>0.0764419</v>
      </c>
      <c r="C27" s="13">
        <v>-0.3865634</v>
      </c>
      <c r="D27" s="13">
        <v>-0.01755522</v>
      </c>
      <c r="E27" s="13">
        <v>-0.1389629</v>
      </c>
      <c r="F27" s="25">
        <v>0.3304442</v>
      </c>
      <c r="G27" s="35">
        <v>-0.07565646</v>
      </c>
    </row>
    <row r="28" spans="1:7" ht="12">
      <c r="A28" s="20" t="s">
        <v>36</v>
      </c>
      <c r="B28" s="29">
        <v>0.2044245</v>
      </c>
      <c r="C28" s="13">
        <v>0.5347202</v>
      </c>
      <c r="D28" s="13">
        <v>-0.1031054</v>
      </c>
      <c r="E28" s="13">
        <v>-0.08084258</v>
      </c>
      <c r="F28" s="25">
        <v>0.05208919</v>
      </c>
      <c r="G28" s="35">
        <v>0.121019</v>
      </c>
    </row>
    <row r="29" spans="1:7" ht="12">
      <c r="A29" s="20" t="s">
        <v>37</v>
      </c>
      <c r="B29" s="29">
        <v>-0.1192375</v>
      </c>
      <c r="C29" s="13">
        <v>-0.03180755</v>
      </c>
      <c r="D29" s="13">
        <v>0.01233059</v>
      </c>
      <c r="E29" s="13">
        <v>-0.0703082</v>
      </c>
      <c r="F29" s="25">
        <v>-0.1022121</v>
      </c>
      <c r="G29" s="35">
        <v>-0.05249616</v>
      </c>
    </row>
    <row r="30" spans="1:7" ht="12">
      <c r="A30" s="21" t="s">
        <v>38</v>
      </c>
      <c r="B30" s="31">
        <v>0.2715655</v>
      </c>
      <c r="C30" s="15">
        <v>0.1609839</v>
      </c>
      <c r="D30" s="15">
        <v>0.09825643</v>
      </c>
      <c r="E30" s="15">
        <v>-0.01182678</v>
      </c>
      <c r="F30" s="27">
        <v>0.08500924</v>
      </c>
      <c r="G30" s="37">
        <v>0.1102071</v>
      </c>
    </row>
    <row r="31" spans="1:7" ht="12">
      <c r="A31" s="20" t="s">
        <v>39</v>
      </c>
      <c r="B31" s="29">
        <v>-0.04052468</v>
      </c>
      <c r="C31" s="13">
        <v>-0.0009972694</v>
      </c>
      <c r="D31" s="13">
        <v>-0.02112854</v>
      </c>
      <c r="E31" s="13">
        <v>-0.001256016</v>
      </c>
      <c r="F31" s="25">
        <v>0.04632995</v>
      </c>
      <c r="G31" s="35">
        <v>-0.005331565</v>
      </c>
    </row>
    <row r="32" spans="1:7" ht="12">
      <c r="A32" s="20" t="s">
        <v>40</v>
      </c>
      <c r="B32" s="29">
        <v>0.04246436</v>
      </c>
      <c r="C32" s="13">
        <v>0.07088997</v>
      </c>
      <c r="D32" s="13">
        <v>-0.005452203</v>
      </c>
      <c r="E32" s="13">
        <v>0.003677923</v>
      </c>
      <c r="F32" s="25">
        <v>0.002920036</v>
      </c>
      <c r="G32" s="35">
        <v>0.02317995</v>
      </c>
    </row>
    <row r="33" spans="1:7" ht="12">
      <c r="A33" s="20" t="s">
        <v>41</v>
      </c>
      <c r="B33" s="29">
        <v>0.06804335</v>
      </c>
      <c r="C33" s="13">
        <v>0.06260696</v>
      </c>
      <c r="D33" s="13">
        <v>0.06448768</v>
      </c>
      <c r="E33" s="13">
        <v>0.06421973</v>
      </c>
      <c r="F33" s="25">
        <v>0.08556164</v>
      </c>
      <c r="G33" s="35">
        <v>0.06729116</v>
      </c>
    </row>
    <row r="34" spans="1:7" ht="12">
      <c r="A34" s="21" t="s">
        <v>42</v>
      </c>
      <c r="B34" s="31">
        <v>0.02854028</v>
      </c>
      <c r="C34" s="15">
        <v>0.01695565</v>
      </c>
      <c r="D34" s="15">
        <v>0.0108326</v>
      </c>
      <c r="E34" s="15">
        <v>0.00485857</v>
      </c>
      <c r="F34" s="27">
        <v>-0.04564139</v>
      </c>
      <c r="G34" s="37">
        <v>0.005904182</v>
      </c>
    </row>
    <row r="35" spans="1:7" ht="12.75" thickBot="1">
      <c r="A35" s="22" t="s">
        <v>43</v>
      </c>
      <c r="B35" s="32">
        <v>-0.003968322</v>
      </c>
      <c r="C35" s="16">
        <v>0.01129975</v>
      </c>
      <c r="D35" s="16">
        <v>0.006165436</v>
      </c>
      <c r="E35" s="16">
        <v>0.006341577</v>
      </c>
      <c r="F35" s="28">
        <v>0.002294592</v>
      </c>
      <c r="G35" s="38">
        <v>0.005459289</v>
      </c>
    </row>
    <row r="36" spans="1:7" ht="12">
      <c r="A36" s="4" t="s">
        <v>44</v>
      </c>
      <c r="B36" s="3">
        <v>28.81165</v>
      </c>
      <c r="C36" s="3">
        <v>28.8208</v>
      </c>
      <c r="D36" s="3">
        <v>28.83911</v>
      </c>
      <c r="E36" s="3">
        <v>28.84827</v>
      </c>
      <c r="F36" s="3">
        <v>28.86658</v>
      </c>
      <c r="G36" s="3"/>
    </row>
    <row r="37" spans="1:6" ht="12">
      <c r="A37" s="4" t="s">
        <v>45</v>
      </c>
      <c r="B37" s="2">
        <v>0.27771</v>
      </c>
      <c r="C37" s="2">
        <v>0.2085368</v>
      </c>
      <c r="D37" s="2">
        <v>0.1485189</v>
      </c>
      <c r="E37" s="2">
        <v>0.1149495</v>
      </c>
      <c r="F37" s="2">
        <v>0.1052856</v>
      </c>
    </row>
    <row r="38" spans="1:7" ht="12">
      <c r="A38" s="4" t="s">
        <v>53</v>
      </c>
      <c r="B38" s="2">
        <v>7.860834E-05</v>
      </c>
      <c r="C38" s="2">
        <v>-0.0001280753</v>
      </c>
      <c r="D38" s="2">
        <v>-3.121262E-05</v>
      </c>
      <c r="E38" s="2">
        <v>-5.727383E-05</v>
      </c>
      <c r="F38" s="2">
        <v>0.0003057399</v>
      </c>
      <c r="G38" s="2">
        <v>0.0001227288</v>
      </c>
    </row>
    <row r="39" spans="1:7" ht="12.75" thickBot="1">
      <c r="A39" s="4" t="s">
        <v>54</v>
      </c>
      <c r="B39" s="2">
        <v>-3.989615E-05</v>
      </c>
      <c r="C39" s="2">
        <v>-1.599887E-05</v>
      </c>
      <c r="D39" s="2">
        <v>-2.530011E-05</v>
      </c>
      <c r="E39" s="2">
        <v>-2.596187E-05</v>
      </c>
      <c r="F39" s="2">
        <v>0.000166054</v>
      </c>
      <c r="G39" s="2">
        <v>0.0007693134</v>
      </c>
    </row>
    <row r="40" spans="2:7" ht="12.75" thickBot="1">
      <c r="B40" s="7" t="s">
        <v>46</v>
      </c>
      <c r="C40" s="18">
        <v>-0.003766</v>
      </c>
      <c r="D40" s="17" t="s">
        <v>47</v>
      </c>
      <c r="E40" s="18">
        <v>3.116097</v>
      </c>
      <c r="F40" s="17" t="s">
        <v>48</v>
      </c>
      <c r="G40" s="8">
        <v>55.18925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12.508</v>
      </c>
      <c r="C43" s="1">
        <v>12.508</v>
      </c>
      <c r="D43" s="1">
        <v>12.508</v>
      </c>
      <c r="E43" s="1">
        <v>12.508</v>
      </c>
      <c r="F43" s="1">
        <v>12.508</v>
      </c>
      <c r="G43" s="1">
        <v>12.508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0.002268</v>
      </c>
      <c r="C4">
        <v>0.003767</v>
      </c>
      <c r="D4">
        <v>0.003765</v>
      </c>
      <c r="E4">
        <v>0.003766</v>
      </c>
      <c r="F4">
        <v>0.002083</v>
      </c>
      <c r="G4">
        <v>0.011735</v>
      </c>
    </row>
    <row r="5" spans="1:7" ht="12.75">
      <c r="A5" t="s">
        <v>13</v>
      </c>
      <c r="B5">
        <v>-2.053981</v>
      </c>
      <c r="C5">
        <v>-0.003422</v>
      </c>
      <c r="D5">
        <v>0.870315</v>
      </c>
      <c r="E5">
        <v>0.768746</v>
      </c>
      <c r="F5">
        <v>-0.757673</v>
      </c>
      <c r="G5">
        <v>7.284661</v>
      </c>
    </row>
    <row r="6" spans="1:7" ht="12.75">
      <c r="A6" t="s">
        <v>14</v>
      </c>
      <c r="B6" s="49">
        <v>-46.14379</v>
      </c>
      <c r="C6" s="49">
        <v>75.33845</v>
      </c>
      <c r="D6" s="49">
        <v>18.33446</v>
      </c>
      <c r="E6" s="49">
        <v>33.66701</v>
      </c>
      <c r="F6" s="49">
        <v>-179.995</v>
      </c>
      <c r="G6" s="49">
        <v>0.003046161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-2.457867</v>
      </c>
      <c r="C8" s="49">
        <v>-2.224926</v>
      </c>
      <c r="D8" s="49">
        <v>-2.54439</v>
      </c>
      <c r="E8" s="49">
        <v>-2.420124</v>
      </c>
      <c r="F8" s="49">
        <v>-1.513289</v>
      </c>
      <c r="G8" s="49">
        <v>-2.287803</v>
      </c>
    </row>
    <row r="9" spans="1:7" ht="12.75">
      <c r="A9" t="s">
        <v>17</v>
      </c>
      <c r="B9" s="49">
        <v>1.75775</v>
      </c>
      <c r="C9" s="49">
        <v>0.7282673</v>
      </c>
      <c r="D9" s="49">
        <v>-0.4319706</v>
      </c>
      <c r="E9" s="49">
        <v>-0.3862136</v>
      </c>
      <c r="F9" s="49">
        <v>-1.806287</v>
      </c>
      <c r="G9" s="49">
        <v>-0.00724426</v>
      </c>
    </row>
    <row r="10" spans="1:7" ht="12.75">
      <c r="A10" t="s">
        <v>18</v>
      </c>
      <c r="B10" s="49">
        <v>-0.1015345</v>
      </c>
      <c r="C10" s="49">
        <v>0.5328426</v>
      </c>
      <c r="D10" s="49">
        <v>1.149223</v>
      </c>
      <c r="E10" s="49">
        <v>0.2554025</v>
      </c>
      <c r="F10" s="49">
        <v>-1.578138</v>
      </c>
      <c r="G10" s="49">
        <v>0.2414146</v>
      </c>
    </row>
    <row r="11" spans="1:7" ht="12.75">
      <c r="A11" t="s">
        <v>19</v>
      </c>
      <c r="B11" s="49">
        <v>3.011117</v>
      </c>
      <c r="C11" s="49">
        <v>1.857913</v>
      </c>
      <c r="D11" s="49">
        <v>1.751916</v>
      </c>
      <c r="E11" s="49">
        <v>1.382489</v>
      </c>
      <c r="F11" s="49">
        <v>13.11839</v>
      </c>
      <c r="G11" s="49">
        <v>3.383954</v>
      </c>
    </row>
    <row r="12" spans="1:7" ht="12.75">
      <c r="A12" t="s">
        <v>20</v>
      </c>
      <c r="B12" s="49">
        <v>0.2444224</v>
      </c>
      <c r="C12" s="49">
        <v>0.3088325</v>
      </c>
      <c r="D12" s="49">
        <v>0.07221405</v>
      </c>
      <c r="E12" s="49">
        <v>-0.04334312</v>
      </c>
      <c r="F12" s="49">
        <v>-0.03919518</v>
      </c>
      <c r="G12" s="49">
        <v>0.1114928</v>
      </c>
    </row>
    <row r="13" spans="1:7" ht="12.75">
      <c r="A13" t="s">
        <v>21</v>
      </c>
      <c r="B13" s="49">
        <v>-0.09552861</v>
      </c>
      <c r="C13" s="49">
        <v>0.1341232</v>
      </c>
      <c r="D13" s="49">
        <v>-0.08492604</v>
      </c>
      <c r="E13" s="49">
        <v>-0.01169191</v>
      </c>
      <c r="F13" s="49">
        <v>-0.1676718</v>
      </c>
      <c r="G13" s="49">
        <v>-0.0271253</v>
      </c>
    </row>
    <row r="14" spans="1:7" ht="12.75">
      <c r="A14" t="s">
        <v>22</v>
      </c>
      <c r="B14" s="49">
        <v>-0.002590812</v>
      </c>
      <c r="C14" s="49">
        <v>0.06959643</v>
      </c>
      <c r="D14" s="49">
        <v>0.09174777</v>
      </c>
      <c r="E14" s="49">
        <v>-0.02397254</v>
      </c>
      <c r="F14" s="49">
        <v>0.1376824</v>
      </c>
      <c r="G14" s="49">
        <v>0.05100811</v>
      </c>
    </row>
    <row r="15" spans="1:7" ht="12.75">
      <c r="A15" t="s">
        <v>23</v>
      </c>
      <c r="B15" s="49">
        <v>-0.3473492</v>
      </c>
      <c r="C15" s="49">
        <v>-0.07789514</v>
      </c>
      <c r="D15" s="49">
        <v>-0.07988881</v>
      </c>
      <c r="E15" s="49">
        <v>-0.1110464</v>
      </c>
      <c r="F15" s="49">
        <v>-0.4840195</v>
      </c>
      <c r="G15" s="49">
        <v>-0.1794688</v>
      </c>
    </row>
    <row r="16" spans="1:7" ht="12.75">
      <c r="A16" t="s">
        <v>24</v>
      </c>
      <c r="B16" s="49">
        <v>0.01598969</v>
      </c>
      <c r="C16" s="49">
        <v>0.01004464</v>
      </c>
      <c r="D16" s="49">
        <v>-0.004469626</v>
      </c>
      <c r="E16" s="49">
        <v>-0.01314411</v>
      </c>
      <c r="F16" s="49">
        <v>-0.02001675</v>
      </c>
      <c r="G16" s="49">
        <v>-0.002167446</v>
      </c>
    </row>
    <row r="17" spans="1:7" ht="12.75">
      <c r="A17" t="s">
        <v>25</v>
      </c>
      <c r="B17" s="49">
        <v>-0.02190759</v>
      </c>
      <c r="C17" s="49">
        <v>-0.02922137</v>
      </c>
      <c r="D17" s="49">
        <v>-0.02866355</v>
      </c>
      <c r="E17" s="49">
        <v>-0.03152726</v>
      </c>
      <c r="F17" s="49">
        <v>-0.01120498</v>
      </c>
      <c r="G17" s="49">
        <v>-0.02618545</v>
      </c>
    </row>
    <row r="18" spans="1:7" ht="12.75">
      <c r="A18" t="s">
        <v>26</v>
      </c>
      <c r="B18" s="49">
        <v>0.02788959</v>
      </c>
      <c r="C18" s="49">
        <v>-0.01495844</v>
      </c>
      <c r="D18" s="49">
        <v>-0.00118982</v>
      </c>
      <c r="E18" s="49">
        <v>0.0106604</v>
      </c>
      <c r="F18" s="49">
        <v>0.01370017</v>
      </c>
      <c r="G18" s="49">
        <v>0.004539919</v>
      </c>
    </row>
    <row r="19" spans="1:7" ht="12.75">
      <c r="A19" t="s">
        <v>27</v>
      </c>
      <c r="B19" s="49">
        <v>-0.2241797</v>
      </c>
      <c r="C19" s="49">
        <v>-0.200414</v>
      </c>
      <c r="D19" s="49">
        <v>-0.2008816</v>
      </c>
      <c r="E19" s="49">
        <v>-0.2028478</v>
      </c>
      <c r="F19" s="49">
        <v>-0.1565174</v>
      </c>
      <c r="G19" s="49">
        <v>-0.198714</v>
      </c>
    </row>
    <row r="20" spans="1:7" ht="12.75">
      <c r="A20" t="s">
        <v>28</v>
      </c>
      <c r="B20" s="49">
        <v>-0.004643467</v>
      </c>
      <c r="C20" s="49">
        <v>-0.009518639</v>
      </c>
      <c r="D20" s="49">
        <v>-0.008996732</v>
      </c>
      <c r="E20" s="49">
        <v>-0.009379972</v>
      </c>
      <c r="F20" s="49">
        <v>-0.002360724</v>
      </c>
      <c r="G20" s="49">
        <v>-0.007700797</v>
      </c>
    </row>
    <row r="21" spans="1:7" ht="12.75">
      <c r="A21" t="s">
        <v>29</v>
      </c>
      <c r="B21" s="49">
        <v>23.65828</v>
      </c>
      <c r="C21" s="49">
        <v>9.410582</v>
      </c>
      <c r="D21" s="49">
        <v>14.91438</v>
      </c>
      <c r="E21" s="49">
        <v>15.32349</v>
      </c>
      <c r="F21" s="49">
        <v>-97.40631</v>
      </c>
      <c r="G21" s="49">
        <v>0.004528303</v>
      </c>
    </row>
    <row r="22" spans="1:7" ht="12.75">
      <c r="A22" t="s">
        <v>30</v>
      </c>
      <c r="B22" s="49">
        <v>-41.07986</v>
      </c>
      <c r="C22" s="49">
        <v>-0.06844677</v>
      </c>
      <c r="D22" s="49">
        <v>17.40633</v>
      </c>
      <c r="E22" s="49">
        <v>15.37494</v>
      </c>
      <c r="F22" s="49">
        <v>-15.15348</v>
      </c>
      <c r="G22" s="49">
        <v>0</v>
      </c>
    </row>
    <row r="23" spans="1:7" ht="12.75">
      <c r="A23" t="s">
        <v>31</v>
      </c>
      <c r="B23" s="49">
        <v>1.087108</v>
      </c>
      <c r="C23" s="49">
        <v>-0.8163924</v>
      </c>
      <c r="D23" s="49">
        <v>1.839004</v>
      </c>
      <c r="E23" s="49">
        <v>-0.07729587</v>
      </c>
      <c r="F23" s="49">
        <v>2.197679</v>
      </c>
      <c r="G23" s="49">
        <v>0.6773107</v>
      </c>
    </row>
    <row r="24" spans="1:7" ht="12.75">
      <c r="A24" t="s">
        <v>32</v>
      </c>
      <c r="B24" s="49">
        <v>0.6693958</v>
      </c>
      <c r="C24" s="49">
        <v>2.633653</v>
      </c>
      <c r="D24" s="49">
        <v>-0.4052998</v>
      </c>
      <c r="E24" s="49">
        <v>-2.286855</v>
      </c>
      <c r="F24" s="49">
        <v>1.964048</v>
      </c>
      <c r="G24" s="49">
        <v>0.3445286</v>
      </c>
    </row>
    <row r="25" spans="1:7" ht="12.75">
      <c r="A25" t="s">
        <v>33</v>
      </c>
      <c r="B25" s="49">
        <v>0.2414203</v>
      </c>
      <c r="C25" s="49">
        <v>0.152556</v>
      </c>
      <c r="D25" s="49">
        <v>1.370027</v>
      </c>
      <c r="E25" s="49">
        <v>0.4241252</v>
      </c>
      <c r="F25" s="49">
        <v>-2.316328</v>
      </c>
      <c r="G25" s="49">
        <v>0.1950524</v>
      </c>
    </row>
    <row r="26" spans="1:7" ht="12.75">
      <c r="A26" t="s">
        <v>34</v>
      </c>
      <c r="B26" s="49">
        <v>0.6671435</v>
      </c>
      <c r="C26" s="49">
        <v>0.6681675</v>
      </c>
      <c r="D26" s="49">
        <v>0.8090945</v>
      </c>
      <c r="E26" s="49">
        <v>-0.1090192</v>
      </c>
      <c r="F26" s="49">
        <v>1.315126</v>
      </c>
      <c r="G26" s="49">
        <v>0.6010838</v>
      </c>
    </row>
    <row r="27" spans="1:7" ht="12.75">
      <c r="A27" t="s">
        <v>35</v>
      </c>
      <c r="B27" s="49">
        <v>0.0764419</v>
      </c>
      <c r="C27" s="49">
        <v>-0.3865634</v>
      </c>
      <c r="D27" s="49">
        <v>-0.01755522</v>
      </c>
      <c r="E27" s="49">
        <v>-0.1389629</v>
      </c>
      <c r="F27" s="49">
        <v>0.3304442</v>
      </c>
      <c r="G27" s="49">
        <v>-0.07565646</v>
      </c>
    </row>
    <row r="28" spans="1:7" ht="12.75">
      <c r="A28" t="s">
        <v>36</v>
      </c>
      <c r="B28" s="49">
        <v>0.2044245</v>
      </c>
      <c r="C28" s="49">
        <v>0.5347202</v>
      </c>
      <c r="D28" s="49">
        <v>-0.1031054</v>
      </c>
      <c r="E28" s="49">
        <v>-0.08084258</v>
      </c>
      <c r="F28" s="49">
        <v>0.05208919</v>
      </c>
      <c r="G28" s="49">
        <v>0.121019</v>
      </c>
    </row>
    <row r="29" spans="1:7" ht="12.75">
      <c r="A29" t="s">
        <v>37</v>
      </c>
      <c r="B29" s="49">
        <v>-0.1192375</v>
      </c>
      <c r="C29" s="49">
        <v>-0.03180755</v>
      </c>
      <c r="D29" s="49">
        <v>0.01233059</v>
      </c>
      <c r="E29" s="49">
        <v>-0.0703082</v>
      </c>
      <c r="F29" s="49">
        <v>-0.1022121</v>
      </c>
      <c r="G29" s="49">
        <v>-0.05249616</v>
      </c>
    </row>
    <row r="30" spans="1:7" ht="12.75">
      <c r="A30" t="s">
        <v>38</v>
      </c>
      <c r="B30" s="49">
        <v>0.2715655</v>
      </c>
      <c r="C30" s="49">
        <v>0.1609839</v>
      </c>
      <c r="D30" s="49">
        <v>0.09825643</v>
      </c>
      <c r="E30" s="49">
        <v>-0.01182678</v>
      </c>
      <c r="F30" s="49">
        <v>0.08500924</v>
      </c>
      <c r="G30" s="49">
        <v>0.1102071</v>
      </c>
    </row>
    <row r="31" spans="1:7" ht="12.75">
      <c r="A31" t="s">
        <v>39</v>
      </c>
      <c r="B31" s="49">
        <v>-0.04052468</v>
      </c>
      <c r="C31" s="49">
        <v>-0.0009972694</v>
      </c>
      <c r="D31" s="49">
        <v>-0.02112854</v>
      </c>
      <c r="E31" s="49">
        <v>-0.001256016</v>
      </c>
      <c r="F31" s="49">
        <v>0.04632995</v>
      </c>
      <c r="G31" s="49">
        <v>-0.005331565</v>
      </c>
    </row>
    <row r="32" spans="1:7" ht="12.75">
      <c r="A32" t="s">
        <v>40</v>
      </c>
      <c r="B32" s="49">
        <v>0.04246436</v>
      </c>
      <c r="C32" s="49">
        <v>0.07088997</v>
      </c>
      <c r="D32" s="49">
        <v>-0.005452203</v>
      </c>
      <c r="E32" s="49">
        <v>0.003677923</v>
      </c>
      <c r="F32" s="49">
        <v>0.002920036</v>
      </c>
      <c r="G32" s="49">
        <v>0.02317995</v>
      </c>
    </row>
    <row r="33" spans="1:7" ht="12.75">
      <c r="A33" t="s">
        <v>41</v>
      </c>
      <c r="B33" s="49">
        <v>0.06804335</v>
      </c>
      <c r="C33" s="49">
        <v>0.06260696</v>
      </c>
      <c r="D33" s="49">
        <v>0.06448768</v>
      </c>
      <c r="E33" s="49">
        <v>0.06421973</v>
      </c>
      <c r="F33" s="49">
        <v>0.08556164</v>
      </c>
      <c r="G33" s="49">
        <v>0.06729116</v>
      </c>
    </row>
    <row r="34" spans="1:7" ht="12.75">
      <c r="A34" t="s">
        <v>42</v>
      </c>
      <c r="B34" s="49">
        <v>0.02854028</v>
      </c>
      <c r="C34" s="49">
        <v>0.01695565</v>
      </c>
      <c r="D34" s="49">
        <v>0.0108326</v>
      </c>
      <c r="E34" s="49">
        <v>0.00485857</v>
      </c>
      <c r="F34" s="49">
        <v>-0.04564139</v>
      </c>
      <c r="G34" s="49">
        <v>0.005904182</v>
      </c>
    </row>
    <row r="35" spans="1:7" ht="12.75">
      <c r="A35" t="s">
        <v>43</v>
      </c>
      <c r="B35" s="49">
        <v>-0.003968322</v>
      </c>
      <c r="C35" s="49">
        <v>0.01129975</v>
      </c>
      <c r="D35" s="49">
        <v>0.006165436</v>
      </c>
      <c r="E35" s="49">
        <v>0.006341577</v>
      </c>
      <c r="F35" s="49">
        <v>0.002294592</v>
      </c>
      <c r="G35" s="49">
        <v>0.005459289</v>
      </c>
    </row>
    <row r="36" spans="1:6" ht="12.75">
      <c r="A36" t="s">
        <v>44</v>
      </c>
      <c r="B36" s="49">
        <v>28.81165</v>
      </c>
      <c r="C36" s="49">
        <v>28.8208</v>
      </c>
      <c r="D36" s="49">
        <v>28.83911</v>
      </c>
      <c r="E36" s="49">
        <v>28.84827</v>
      </c>
      <c r="F36" s="49">
        <v>28.86658</v>
      </c>
    </row>
    <row r="37" spans="1:6" ht="12.75">
      <c r="A37" t="s">
        <v>45</v>
      </c>
      <c r="B37" s="49">
        <v>0.27771</v>
      </c>
      <c r="C37" s="49">
        <v>0.2085368</v>
      </c>
      <c r="D37" s="49">
        <v>0.1485189</v>
      </c>
      <c r="E37" s="49">
        <v>0.1149495</v>
      </c>
      <c r="F37" s="49">
        <v>0.1052856</v>
      </c>
    </row>
    <row r="38" spans="1:7" ht="12.75">
      <c r="A38" t="s">
        <v>55</v>
      </c>
      <c r="B38" s="49">
        <v>7.860834E-05</v>
      </c>
      <c r="C38" s="49">
        <v>-0.0001280753</v>
      </c>
      <c r="D38" s="49">
        <v>-3.121262E-05</v>
      </c>
      <c r="E38" s="49">
        <v>-5.727383E-05</v>
      </c>
      <c r="F38" s="49">
        <v>0.0003057399</v>
      </c>
      <c r="G38" s="49">
        <v>0.0001227288</v>
      </c>
    </row>
    <row r="39" spans="1:7" ht="12.75">
      <c r="A39" t="s">
        <v>56</v>
      </c>
      <c r="B39" s="49">
        <v>-3.989615E-05</v>
      </c>
      <c r="C39" s="49">
        <v>-1.599887E-05</v>
      </c>
      <c r="D39" s="49">
        <v>-2.530011E-05</v>
      </c>
      <c r="E39" s="49">
        <v>-2.596187E-05</v>
      </c>
      <c r="F39" s="49">
        <v>0.000166054</v>
      </c>
      <c r="G39" s="49">
        <v>0.0007693134</v>
      </c>
    </row>
    <row r="40" spans="2:7" ht="12.75">
      <c r="B40" t="s">
        <v>46</v>
      </c>
      <c r="C40">
        <v>-0.003766</v>
      </c>
      <c r="D40" t="s">
        <v>47</v>
      </c>
      <c r="E40">
        <v>3.116097</v>
      </c>
      <c r="F40" t="s">
        <v>48</v>
      </c>
      <c r="G40">
        <v>55.18925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12.508</v>
      </c>
      <c r="C44">
        <v>12.508</v>
      </c>
      <c r="D44">
        <v>12.508</v>
      </c>
      <c r="E44">
        <v>12.508</v>
      </c>
      <c r="F44">
        <v>12.508</v>
      </c>
      <c r="J44">
        <v>12.508</v>
      </c>
    </row>
    <row r="50" spans="1:7" ht="12.75">
      <c r="A50" t="s">
        <v>58</v>
      </c>
      <c r="B50">
        <f>-0.017/(B7*B7+B22*B22)*(B21*B22+B6*B7)</f>
        <v>7.860833584231951E-05</v>
      </c>
      <c r="C50">
        <f>-0.017/(C7*C7+C22*C22)*(C21*C22+C6*C7)</f>
        <v>-0.00012807525549292964</v>
      </c>
      <c r="D50">
        <f>-0.017/(D7*D7+D22*D22)*(D21*D22+D6*D7)</f>
        <v>-3.121262021730643E-05</v>
      </c>
      <c r="E50">
        <f>-0.017/(E7*E7+E22*E22)*(E21*E22+E6*E7)</f>
        <v>-5.727383322677228E-05</v>
      </c>
      <c r="F50">
        <f>-0.017/(F7*F7+F22*F22)*(F21*F22+F6*F7)</f>
        <v>0.0003057398703588067</v>
      </c>
      <c r="G50">
        <f>(B50*B$4+C50*C$4+D50*D$4+E50*E$4+F50*F$4)/SUM(B$4:F$4)</f>
        <v>-3.376591758411966E-08</v>
      </c>
    </row>
    <row r="51" spans="1:7" ht="12.75">
      <c r="A51" t="s">
        <v>59</v>
      </c>
      <c r="B51">
        <f>-0.017/(B7*B7+B22*B22)*(B21*B7-B6*B22)</f>
        <v>-3.989615405687646E-05</v>
      </c>
      <c r="C51">
        <f>-0.017/(C7*C7+C22*C22)*(C21*C7-C6*C22)</f>
        <v>-1.599886603375554E-05</v>
      </c>
      <c r="D51">
        <f>-0.017/(D7*D7+D22*D22)*(D21*D7-D6*D22)</f>
        <v>-2.5300116283233288E-05</v>
      </c>
      <c r="E51">
        <f>-0.017/(E7*E7+E22*E22)*(E21*E7-E6*E22)</f>
        <v>-2.596187482505684E-05</v>
      </c>
      <c r="F51">
        <f>-0.017/(F7*F7+F22*F22)*(F21*F7-F6*F22)</f>
        <v>0.0001660540293010685</v>
      </c>
      <c r="G51">
        <f>(B51*B$4+C51*C$4+D51*D$4+E51*E$4+F51*F$4)/SUM(B$4:F$4)</f>
        <v>1.3489544932171058E-07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9999.982372069842</v>
      </c>
      <c r="C62">
        <f>C7+(2/0.017)*(C8*C50-C23*C51)</f>
        <v>10000.031987836855</v>
      </c>
      <c r="D62">
        <f>D7+(2/0.017)*(D8*D50-D23*D51)</f>
        <v>10000.014816952213</v>
      </c>
      <c r="E62">
        <f>E7+(2/0.017)*(E8*E50-E23*E51)</f>
        <v>10000.01607094502</v>
      </c>
      <c r="F62">
        <f>F7+(2/0.017)*(F8*F50-F23*F51)</f>
        <v>9999.902634560502</v>
      </c>
    </row>
    <row r="63" spans="1:6" ht="12.75">
      <c r="A63" t="s">
        <v>67</v>
      </c>
      <c r="B63">
        <f>B8+(3/0.017)*(B9*B50-B24*B51)</f>
        <v>-2.4287705081843534</v>
      </c>
      <c r="C63">
        <f>C8+(3/0.017)*(C9*C50-C24*C51)</f>
        <v>-2.233950275115573</v>
      </c>
      <c r="D63">
        <f>D8+(3/0.017)*(D9*D50-D24*D51)</f>
        <v>-2.5438202113741286</v>
      </c>
      <c r="E63">
        <f>E8+(3/0.017)*(E9*E50-E24*E51)</f>
        <v>-2.426697725282955</v>
      </c>
      <c r="F63">
        <f>F8+(3/0.017)*(F9*F50-F24*F51)</f>
        <v>-1.6682993595326183</v>
      </c>
    </row>
    <row r="64" spans="1:6" ht="12.75">
      <c r="A64" t="s">
        <v>68</v>
      </c>
      <c r="B64">
        <f>B9+(4/0.017)*(B10*B50-B25*B51)</f>
        <v>1.7581383019778059</v>
      </c>
      <c r="C64">
        <f>C9+(4/0.017)*(C10*C50-C25*C51)</f>
        <v>0.7127841872645008</v>
      </c>
      <c r="D64">
        <f>D9+(4/0.017)*(D10*D50-D25*D51)</f>
        <v>-0.43225493379595864</v>
      </c>
      <c r="E64">
        <f>E9+(4/0.017)*(E10*E50-E25*E51)</f>
        <v>-0.38706461055015257</v>
      </c>
      <c r="F64">
        <f>F9+(4/0.017)*(F10*F50-F25*F51)</f>
        <v>-1.8293138493989225</v>
      </c>
    </row>
    <row r="65" spans="1:6" ht="12.75">
      <c r="A65" t="s">
        <v>69</v>
      </c>
      <c r="B65">
        <f>B10+(5/0.017)*(B11*B50-B26*B51)</f>
        <v>-0.02408880698512901</v>
      </c>
      <c r="C65">
        <f>C10+(5/0.017)*(C11*C50-C26*C51)</f>
        <v>0.4660006118123453</v>
      </c>
      <c r="D65">
        <f>D10+(5/0.017)*(D11*D50-D26*D51)</f>
        <v>1.1391607341686771</v>
      </c>
      <c r="E65">
        <f>E10+(5/0.017)*(E11*E50-E26*E51)</f>
        <v>0.23128168022124262</v>
      </c>
      <c r="F65">
        <f>F10+(5/0.017)*(F11*F50-F26*F51)</f>
        <v>-0.4627165627712737</v>
      </c>
    </row>
    <row r="66" spans="1:6" ht="12.75">
      <c r="A66" t="s">
        <v>70</v>
      </c>
      <c r="B66">
        <f>B11+(6/0.017)*(B12*B50-B27*B51)</f>
        <v>3.018974662091313</v>
      </c>
      <c r="C66">
        <f>C11+(6/0.017)*(C12*C50-C27*C51)</f>
        <v>1.8417700432733506</v>
      </c>
      <c r="D66">
        <f>D11+(6/0.017)*(D12*D50-D27*D51)</f>
        <v>1.7509637157090419</v>
      </c>
      <c r="E66">
        <f>E11+(6/0.017)*(E12*E50-E27*E51)</f>
        <v>1.3820918314863346</v>
      </c>
      <c r="F66">
        <f>F11+(6/0.017)*(F12*F50-F27*F51)</f>
        <v>13.094794075251391</v>
      </c>
    </row>
    <row r="67" spans="1:6" ht="12.75">
      <c r="A67" t="s">
        <v>71</v>
      </c>
      <c r="B67">
        <f>B12+(7/0.017)*(B13*B50-B28*B51)</f>
        <v>0.24468856729488178</v>
      </c>
      <c r="C67">
        <f>C12+(7/0.017)*(C13*C50-C28*C51)</f>
        <v>0.3052818750685115</v>
      </c>
      <c r="D67">
        <f>D12+(7/0.017)*(D13*D50-D28*D51)</f>
        <v>0.07223142055091492</v>
      </c>
      <c r="E67">
        <f>E12+(7/0.017)*(E13*E50-E28*E51)</f>
        <v>-0.04393160771019797</v>
      </c>
      <c r="F67">
        <f>F12+(7/0.017)*(F13*F50-F28*F51)</f>
        <v>-0.0638654752906763</v>
      </c>
    </row>
    <row r="68" spans="1:6" ht="12.75">
      <c r="A68" t="s">
        <v>72</v>
      </c>
      <c r="B68">
        <f>B13+(8/0.017)*(B14*B50-B29*B51)</f>
        <v>-0.09786309333607393</v>
      </c>
      <c r="C68">
        <f>C13+(8/0.017)*(C14*C50-C29*C51)</f>
        <v>0.12968909868943163</v>
      </c>
      <c r="D68">
        <f>D13+(8/0.017)*(D14*D50-D29*D51)</f>
        <v>-0.08612685079527242</v>
      </c>
      <c r="E68">
        <f>E13+(8/0.017)*(E14*E50-E29*E51)</f>
        <v>-0.011904772790396674</v>
      </c>
      <c r="F68">
        <f>F13+(8/0.017)*(F14*F50-F29*F51)</f>
        <v>-0.1398752210941115</v>
      </c>
    </row>
    <row r="69" spans="1:6" ht="12.75">
      <c r="A69" t="s">
        <v>73</v>
      </c>
      <c r="B69">
        <f>B14+(9/0.017)*(B15*B50-B30*B51)</f>
        <v>-0.01131028917015617</v>
      </c>
      <c r="C69">
        <f>C14+(9/0.017)*(C15*C50-C30*C51)</f>
        <v>0.07624160636833184</v>
      </c>
      <c r="D69">
        <f>D14+(9/0.017)*(D15*D50-D30*D51)</f>
        <v>0.09438394315979184</v>
      </c>
      <c r="E69">
        <f>E14+(9/0.017)*(E15*E50-E30*E51)</f>
        <v>-0.020768006558305317</v>
      </c>
      <c r="F69">
        <f>F14+(9/0.017)*(F15*F50-F30*F51)</f>
        <v>0.051864654464788024</v>
      </c>
    </row>
    <row r="70" spans="1:6" ht="12.75">
      <c r="A70" t="s">
        <v>74</v>
      </c>
      <c r="B70">
        <f>B15+(10/0.017)*(B16*B50-B31*B51)</f>
        <v>-0.3475608799734418</v>
      </c>
      <c r="C70">
        <f>C15+(10/0.017)*(C16*C50-C31*C51)</f>
        <v>-0.07866127236109687</v>
      </c>
      <c r="D70">
        <f>D15+(10/0.017)*(D16*D50-D31*D51)</f>
        <v>-0.08012118987061385</v>
      </c>
      <c r="E70">
        <f>E15+(10/0.017)*(E16*E50-E31*E51)</f>
        <v>-0.11062274998006819</v>
      </c>
      <c r="F70">
        <f>F15+(10/0.017)*(F16*F50-F31*F51)</f>
        <v>-0.4921449078969539</v>
      </c>
    </row>
    <row r="71" spans="1:6" ht="12.75">
      <c r="A71" t="s">
        <v>75</v>
      </c>
      <c r="B71">
        <f>B16+(11/0.017)*(B17*B50-B32*B51)</f>
        <v>0.015971601765822296</v>
      </c>
      <c r="C71">
        <f>C16+(11/0.017)*(C17*C50-C32*C51)</f>
        <v>0.013200147598792598</v>
      </c>
      <c r="D71">
        <f>D16+(11/0.017)*(D17*D50-D32*D51)</f>
        <v>-0.0039799816215511895</v>
      </c>
      <c r="E71">
        <f>E16+(11/0.017)*(E17*E50-E32*E51)</f>
        <v>-0.011913939359607521</v>
      </c>
      <c r="F71">
        <f>F16+(11/0.017)*(F17*F50-F32*F51)</f>
        <v>-0.022547198331579362</v>
      </c>
    </row>
    <row r="72" spans="1:6" ht="12.75">
      <c r="A72" t="s">
        <v>76</v>
      </c>
      <c r="B72">
        <f>B17+(12/0.017)*(B18*B50-B33*B51)</f>
        <v>-0.01844380960138549</v>
      </c>
      <c r="C72">
        <f>C17+(12/0.017)*(C18*C50-C33*C51)</f>
        <v>-0.027161996077226105</v>
      </c>
      <c r="D72">
        <f>D17+(12/0.017)*(D18*D50-D33*D51)</f>
        <v>-0.027485655974619133</v>
      </c>
      <c r="E72">
        <f>E17+(12/0.017)*(E18*E50-E33*E51)</f>
        <v>-0.030781352268356522</v>
      </c>
      <c r="F72">
        <f>F17+(12/0.017)*(F18*F50-F33*F51)</f>
        <v>-0.01827733308888037</v>
      </c>
    </row>
    <row r="73" spans="1:6" ht="12.75">
      <c r="A73" t="s">
        <v>77</v>
      </c>
      <c r="B73">
        <f>B18+(13/0.017)*(B19*B50-B34*B51)</f>
        <v>0.015284372670234555</v>
      </c>
      <c r="C73">
        <f>C18+(13/0.017)*(C19*C50-C34*C51)</f>
        <v>0.004877530032584013</v>
      </c>
      <c r="D73">
        <f>D18+(13/0.017)*(D19*D50-D34*D51)</f>
        <v>0.0038144972163664708</v>
      </c>
      <c r="E73">
        <f>E18+(13/0.017)*(E19*E50-E34*E51)</f>
        <v>0.01964111249995433</v>
      </c>
      <c r="F73">
        <f>F18+(13/0.017)*(F19*F50-F34*F51)</f>
        <v>-0.017098109255438115</v>
      </c>
    </row>
    <row r="74" spans="1:6" ht="12.75">
      <c r="A74" t="s">
        <v>78</v>
      </c>
      <c r="B74">
        <f>B19+(14/0.017)*(B20*B50-B35*B51)</f>
        <v>-0.2246106825876325</v>
      </c>
      <c r="C74">
        <f>C19+(14/0.017)*(C20*C50-C35*C51)</f>
        <v>-0.19926115327548893</v>
      </c>
      <c r="D74">
        <f>D19+(14/0.017)*(D20*D50-D35*D51)</f>
        <v>-0.20052188414259434</v>
      </c>
      <c r="E74">
        <f>E19+(14/0.017)*(E20*E50-E35*E51)</f>
        <v>-0.20226979255742697</v>
      </c>
      <c r="F74">
        <f>F19+(14/0.017)*(F20*F50-F35*F51)</f>
        <v>-0.15742558304451817</v>
      </c>
    </row>
    <row r="75" spans="1:6" ht="12.75">
      <c r="A75" t="s">
        <v>79</v>
      </c>
      <c r="B75" s="49">
        <f>B20</f>
        <v>-0.004643467</v>
      </c>
      <c r="C75" s="49">
        <f>C20</f>
        <v>-0.009518639</v>
      </c>
      <c r="D75" s="49">
        <f>D20</f>
        <v>-0.008996732</v>
      </c>
      <c r="E75" s="49">
        <f>E20</f>
        <v>-0.009379972</v>
      </c>
      <c r="F75" s="49">
        <f>F20</f>
        <v>-0.002360724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-41.05826997750068</v>
      </c>
      <c r="C82">
        <f>C22+(2/0.017)*(C8*C51+C23*C50)</f>
        <v>-0.0519578337386464</v>
      </c>
      <c r="D82">
        <f>D22+(2/0.017)*(D8*D51+D23*D50)</f>
        <v>17.407150379934095</v>
      </c>
      <c r="E82">
        <f>E22+(2/0.017)*(E8*E51+E23*E50)</f>
        <v>15.38285270436666</v>
      </c>
      <c r="F82">
        <f>F22+(2/0.017)*(F8*F51+F23*F50)</f>
        <v>-15.10399407569373</v>
      </c>
    </row>
    <row r="83" spans="1:6" ht="12.75">
      <c r="A83" t="s">
        <v>82</v>
      </c>
      <c r="B83">
        <f>B23+(3/0.017)*(B9*B51+B24*B50)</f>
        <v>1.0840184632466523</v>
      </c>
      <c r="C83">
        <f>C23+(3/0.017)*(C9*C51+C24*C50)</f>
        <v>-0.8779730879689739</v>
      </c>
      <c r="D83">
        <f>D23+(3/0.017)*(D9*D51+D24*D50)</f>
        <v>1.8431650662016157</v>
      </c>
      <c r="E83">
        <f>E23+(3/0.017)*(E9*E51+E24*E50)</f>
        <v>-0.05241284981951561</v>
      </c>
      <c r="F83">
        <f>F23+(3/0.017)*(F9*F51+F24*F50)</f>
        <v>2.250716625848412</v>
      </c>
    </row>
    <row r="84" spans="1:6" ht="12.75">
      <c r="A84" t="s">
        <v>83</v>
      </c>
      <c r="B84">
        <f>B24+(4/0.017)*(B10*B51+B25*B50)</f>
        <v>0.6748142668413274</v>
      </c>
      <c r="C84">
        <f>C24+(4/0.017)*(C10*C51+C25*C50)</f>
        <v>2.627049817399657</v>
      </c>
      <c r="D84">
        <f>D24+(4/0.017)*(D10*D51+D25*D50)</f>
        <v>-0.42220276658207573</v>
      </c>
      <c r="E84">
        <f>E24+(4/0.017)*(E10*E51+E25*E50)</f>
        <v>-2.294130765578136</v>
      </c>
      <c r="F84">
        <f>F24+(4/0.017)*(F10*F51+F25*F50)</f>
        <v>1.735753883265505</v>
      </c>
    </row>
    <row r="85" spans="1:6" ht="12.75">
      <c r="A85" t="s">
        <v>84</v>
      </c>
      <c r="B85">
        <f>B25+(5/0.017)*(B11*B51+B26*B50)</f>
        <v>0.22151178605521787</v>
      </c>
      <c r="C85">
        <f>C25+(5/0.017)*(C11*C51+C26*C50)</f>
        <v>0.11864416927531032</v>
      </c>
      <c r="D85">
        <f>D25+(5/0.017)*(D11*D51+D26*D50)</f>
        <v>1.3495629888626859</v>
      </c>
      <c r="E85">
        <f>E25+(5/0.017)*(E11*E51+E26*E50)</f>
        <v>0.4154051826806759</v>
      </c>
      <c r="F85">
        <f>F25+(5/0.017)*(F11*F51+F26*F50)</f>
        <v>-1.557372714650488</v>
      </c>
    </row>
    <row r="86" spans="1:6" ht="12.75">
      <c r="A86" t="s">
        <v>85</v>
      </c>
      <c r="B86">
        <f>B26+(6/0.017)*(B12*B51+B27*B50)</f>
        <v>0.6658226024078613</v>
      </c>
      <c r="C86">
        <f>C26+(6/0.017)*(C12*C51+C27*C50)</f>
        <v>0.6838974657970044</v>
      </c>
      <c r="D86">
        <f>D26+(6/0.017)*(D12*D51+D27*D50)</f>
        <v>0.8086430601949676</v>
      </c>
      <c r="E86">
        <f>E26+(6/0.017)*(E12*E51+E27*E50)</f>
        <v>-0.10581300942990257</v>
      </c>
      <c r="F86">
        <f>F26+(6/0.017)*(F12*F51+F27*F50)</f>
        <v>1.3484865115178726</v>
      </c>
    </row>
    <row r="87" spans="1:6" ht="12.75">
      <c r="A87" t="s">
        <v>86</v>
      </c>
      <c r="B87">
        <f>B27+(7/0.017)*(B13*B51+B28*B50)</f>
        <v>0.08462806807309309</v>
      </c>
      <c r="C87">
        <f>C27+(7/0.017)*(C13*C51+C28*C50)</f>
        <v>-0.4156464421992555</v>
      </c>
      <c r="D87">
        <f>D27+(7/0.017)*(D13*D51+D28*D50)</f>
        <v>-0.01534534949057671</v>
      </c>
      <c r="E87">
        <f>E27+(7/0.017)*(E13*E51+E28*E50)</f>
        <v>-0.13693137303300032</v>
      </c>
      <c r="F87">
        <f>F27+(7/0.017)*(F13*F51+F28*F50)</f>
        <v>0.3255372676148663</v>
      </c>
    </row>
    <row r="88" spans="1:6" ht="12.75">
      <c r="A88" t="s">
        <v>87</v>
      </c>
      <c r="B88">
        <f>B28+(8/0.017)*(B14*B51+B29*B50)</f>
        <v>0.20006228917161686</v>
      </c>
      <c r="C88">
        <f>C28+(8/0.017)*(C14*C51+C29*C50)</f>
        <v>0.5361132805331089</v>
      </c>
      <c r="D88">
        <f>D28+(8/0.017)*(D14*D51+D29*D50)</f>
        <v>-0.10437885848115419</v>
      </c>
      <c r="E88">
        <f>E28+(8/0.017)*(E14*E51+E29*E50)</f>
        <v>-0.07865472484517966</v>
      </c>
      <c r="F88">
        <f>F28+(8/0.017)*(F14*F51+F29*F50)</f>
        <v>0.04814208556740708</v>
      </c>
    </row>
    <row r="89" spans="1:6" ht="12.75">
      <c r="A89" t="s">
        <v>88</v>
      </c>
      <c r="B89">
        <f>B29+(9/0.017)*(B15*B51+B30*B50)</f>
        <v>-0.10059944805898341</v>
      </c>
      <c r="C89">
        <f>C29+(9/0.017)*(C15*C51+C30*C50)</f>
        <v>-0.04206321952463932</v>
      </c>
      <c r="D89">
        <f>D29+(9/0.017)*(D15*D51+D30*D50)</f>
        <v>0.011777013526063352</v>
      </c>
      <c r="E89">
        <f>E29+(9/0.017)*(E15*E51+E30*E50)</f>
        <v>-0.06842331530252199</v>
      </c>
      <c r="F89">
        <f>F29+(9/0.017)*(F15*F51+F30*F50)</f>
        <v>-0.1310029275273818</v>
      </c>
    </row>
    <row r="90" spans="1:6" ht="12.75">
      <c r="A90" t="s">
        <v>89</v>
      </c>
      <c r="B90">
        <f>B30+(10/0.017)*(B16*B51+B31*B50)</f>
        <v>0.26931637953476223</v>
      </c>
      <c r="C90">
        <f>C30+(10/0.017)*(C16*C51+C31*C50)</f>
        <v>0.1609645015785194</v>
      </c>
      <c r="D90">
        <f>D30+(10/0.017)*(D16*D51+D31*D50)</f>
        <v>0.09871087656018161</v>
      </c>
      <c r="E90">
        <f>E30+(10/0.017)*(E16*E51+E31*E50)</f>
        <v>-0.011583731417987686</v>
      </c>
      <c r="F90">
        <f>F30+(10/0.017)*(F16*F51+F31*F50)</f>
        <v>0.09138632877395167</v>
      </c>
    </row>
    <row r="91" spans="1:6" ht="12.75">
      <c r="A91" t="s">
        <v>90</v>
      </c>
      <c r="B91">
        <f>B31+(11/0.017)*(B17*B51+B32*B50)</f>
        <v>-0.03779921565667621</v>
      </c>
      <c r="C91">
        <f>C31+(11/0.017)*(C17*C51+C32*C50)</f>
        <v>-0.006569573199559791</v>
      </c>
      <c r="D91">
        <f>D31+(11/0.017)*(D17*D51+D32*D50)</f>
        <v>-0.020549183789032574</v>
      </c>
      <c r="E91">
        <f>E31+(11/0.017)*(E17*E51+E32*E50)</f>
        <v>-0.0008626960987696925</v>
      </c>
      <c r="F91">
        <f>F31+(11/0.017)*(F17*F51+F32*F50)</f>
        <v>0.04570368722701746</v>
      </c>
    </row>
    <row r="92" spans="1:6" ht="12.75">
      <c r="A92" t="s">
        <v>91</v>
      </c>
      <c r="B92">
        <f>B32+(12/0.017)*(B18*B51+B33*B50)</f>
        <v>0.04545453915017414</v>
      </c>
      <c r="C92">
        <f>C32+(12/0.017)*(C18*C51+C33*C50)</f>
        <v>0.06539885165646941</v>
      </c>
      <c r="D92">
        <f>D32+(12/0.017)*(D18*D51+D33*D50)</f>
        <v>-0.00685177491542052</v>
      </c>
      <c r="E92">
        <f>E32+(12/0.017)*(E18*E51+E33*E50)</f>
        <v>0.0008862471814540846</v>
      </c>
      <c r="F92">
        <f>F32+(12/0.017)*(F18*F51+F33*F50)</f>
        <v>0.02299149940133871</v>
      </c>
    </row>
    <row r="93" spans="1:6" ht="12.75">
      <c r="A93" t="s">
        <v>92</v>
      </c>
      <c r="B93">
        <f>B33+(13/0.017)*(B19*B51+B34*B50)</f>
        <v>0.07659842958339273</v>
      </c>
      <c r="C93">
        <f>C33+(13/0.017)*(C19*C51+C34*C50)</f>
        <v>0.06339827575937501</v>
      </c>
      <c r="D93">
        <f>D33+(13/0.017)*(D19*D51+D34*D50)</f>
        <v>0.06811560836012633</v>
      </c>
      <c r="E93">
        <f>E33+(13/0.017)*(E19*E51+E34*E50)</f>
        <v>0.06803411373147579</v>
      </c>
      <c r="F93">
        <f>F33+(13/0.017)*(F19*F51+F34*F50)</f>
        <v>0.05501566419792962</v>
      </c>
    </row>
    <row r="94" spans="1:6" ht="12.75">
      <c r="A94" t="s">
        <v>93</v>
      </c>
      <c r="B94">
        <f>B34+(14/0.017)*(B20*B51+B35*B50)</f>
        <v>0.028435949765174696</v>
      </c>
      <c r="C94">
        <f>C34+(14/0.017)*(C20*C51+C35*C50)</f>
        <v>0.015889236286294017</v>
      </c>
      <c r="D94">
        <f>D34+(14/0.017)*(D20*D51+D35*D50)</f>
        <v>0.010861570902822216</v>
      </c>
      <c r="E94">
        <f>E34+(14/0.017)*(E20*E51+E35*E50)</f>
        <v>0.004760006076239603</v>
      </c>
      <c r="F94">
        <f>F34+(14/0.017)*(F20*F51+F35*F50)</f>
        <v>-0.04538647427077996</v>
      </c>
    </row>
    <row r="95" spans="1:6" ht="12.75">
      <c r="A95" t="s">
        <v>94</v>
      </c>
      <c r="B95" s="49">
        <f>B35</f>
        <v>-0.003968322</v>
      </c>
      <c r="C95" s="49">
        <f>C35</f>
        <v>0.01129975</v>
      </c>
      <c r="D95" s="49">
        <f>D35</f>
        <v>0.006165436</v>
      </c>
      <c r="E95" s="49">
        <f>E35</f>
        <v>0.006341577</v>
      </c>
      <c r="F95" s="49">
        <f>F35</f>
        <v>0.002294592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-2.4287747896115897</v>
      </c>
      <c r="C103">
        <f>C63*10000/C62</f>
        <v>-2.2339431292147367</v>
      </c>
      <c r="D103">
        <f>D63*10000/D62</f>
        <v>-2.5438164422134624</v>
      </c>
      <c r="E103">
        <f>E63*10000/E62</f>
        <v>-2.4266938253566503</v>
      </c>
      <c r="F103">
        <f>F63*10000/F62</f>
        <v>-1.6683156031608108</v>
      </c>
      <c r="G103">
        <f>AVERAGE(C103:E103)</f>
        <v>-2.4014844655949497</v>
      </c>
      <c r="H103">
        <f>STDEV(C103:E103)</f>
        <v>0.1564672534171197</v>
      </c>
      <c r="I103">
        <f>(B103*B4+C103*C4+D103*D4+E103*E4+F103*F4)/SUM(B4:F4)</f>
        <v>-2.3078295254138794</v>
      </c>
      <c r="K103">
        <f>(LN(H103)+LN(H123))/2-LN(K114*K115^3)</f>
        <v>-4.6394899039652024</v>
      </c>
    </row>
    <row r="104" spans="1:11" ht="12.75">
      <c r="A104" t="s">
        <v>68</v>
      </c>
      <c r="B104">
        <f>B64*10000/B62</f>
        <v>1.7581414012171888</v>
      </c>
      <c r="C104">
        <f>C64*10000/C62</f>
        <v>0.7127819072293645</v>
      </c>
      <c r="D104">
        <f>D64*10000/D62</f>
        <v>-0.43225429332683785</v>
      </c>
      <c r="E104">
        <f>E64*10000/E62</f>
        <v>-0.3870639885017447</v>
      </c>
      <c r="F104">
        <f>F64*10000/F62</f>
        <v>-1.8293316607670362</v>
      </c>
      <c r="G104">
        <f>AVERAGE(C104:E104)</f>
        <v>-0.035512124866406015</v>
      </c>
      <c r="H104">
        <f>STDEV(C104:E104)</f>
        <v>0.6484354322252569</v>
      </c>
      <c r="I104">
        <f>(B104*B4+C104*C4+D104*D4+E104*E4+F104*F4)/SUM(B4:F4)</f>
        <v>-0.014256764135551983</v>
      </c>
      <c r="K104">
        <f>(LN(H104)+LN(H124))/2-LN(K114*K115^4)</f>
        <v>-3.0489101471033946</v>
      </c>
    </row>
    <row r="105" spans="1:11" ht="12.75">
      <c r="A105" t="s">
        <v>69</v>
      </c>
      <c r="B105">
        <f>B65*10000/B62</f>
        <v>-0.024088849448784578</v>
      </c>
      <c r="C105">
        <f>C65*10000/C62</f>
        <v>0.465999121181959</v>
      </c>
      <c r="D105">
        <f>D65*10000/D62</f>
        <v>1.139159046282162</v>
      </c>
      <c r="E105">
        <f>E65*10000/E62</f>
        <v>0.2312813085303233</v>
      </c>
      <c r="F105">
        <f>F65*10000/F62</f>
        <v>-0.4627210680752895</v>
      </c>
      <c r="G105">
        <f>AVERAGE(C105:E105)</f>
        <v>0.6121464919981481</v>
      </c>
      <c r="H105">
        <f>STDEV(C105:E105)</f>
        <v>0.4712534213920495</v>
      </c>
      <c r="I105">
        <f>(B105*B4+C105*C4+D105*D4+E105*E4+F105*F4)/SUM(B4:F4)</f>
        <v>0.37682129281866605</v>
      </c>
      <c r="K105">
        <f>(LN(H105)+LN(H125))/2-LN(K114*K115^5)</f>
        <v>-3.293396109671729</v>
      </c>
    </row>
    <row r="106" spans="1:11" ht="12.75">
      <c r="A106" t="s">
        <v>70</v>
      </c>
      <c r="B106">
        <f>B66*10000/B62</f>
        <v>3.0189799839281437</v>
      </c>
      <c r="C106">
        <f>C66*10000/C62</f>
        <v>1.8417641518682288</v>
      </c>
      <c r="D106">
        <f>D66*10000/D62</f>
        <v>1.7509611213183158</v>
      </c>
      <c r="E106">
        <f>E66*10000/E62</f>
        <v>1.3820896103377207</v>
      </c>
      <c r="F106">
        <f>F66*10000/F62</f>
        <v>13.09492157453082</v>
      </c>
      <c r="G106">
        <f>AVERAGE(C106:E106)</f>
        <v>1.6582716278414218</v>
      </c>
      <c r="H106">
        <f>STDEV(C106:E106)</f>
        <v>0.24345159207442593</v>
      </c>
      <c r="I106">
        <f>(B106*B4+C106*C4+D106*D4+E106*E4+F106*F4)/SUM(B4:F4)</f>
        <v>3.377788478348755</v>
      </c>
      <c r="K106">
        <f>(LN(H106)+LN(H126))/2-LN(K114*K115^6)</f>
        <v>-3.161733344841005</v>
      </c>
    </row>
    <row r="107" spans="1:11" ht="12.75">
      <c r="A107" t="s">
        <v>71</v>
      </c>
      <c r="B107">
        <f>B67*10000/B62</f>
        <v>0.24468899863093962</v>
      </c>
      <c r="C107">
        <f>C67*10000/C62</f>
        <v>0.30528089854095375</v>
      </c>
      <c r="D107">
        <f>D67*10000/D62</f>
        <v>0.07223131352612283</v>
      </c>
      <c r="E107">
        <f>E67*10000/E62</f>
        <v>-0.043931537108066215</v>
      </c>
      <c r="F107">
        <f>F67*10000/F62</f>
        <v>-0.06386609712573786</v>
      </c>
      <c r="G107">
        <f>AVERAGE(C107:E107)</f>
        <v>0.11119355831967011</v>
      </c>
      <c r="H107">
        <f>STDEV(C107:E107)</f>
        <v>0.17783664890144119</v>
      </c>
      <c r="I107">
        <f>(B107*B4+C107*C4+D107*D4+E107*E4+F107*F4)/SUM(B4:F4)</f>
        <v>0.10725410186355083</v>
      </c>
      <c r="K107">
        <f>(LN(H107)+LN(H127))/2-LN(K114*K115^7)</f>
        <v>-3.1685674625111657</v>
      </c>
    </row>
    <row r="108" spans="1:9" ht="12.75">
      <c r="A108" t="s">
        <v>72</v>
      </c>
      <c r="B108">
        <f>B68*10000/B62</f>
        <v>-0.09786326584875546</v>
      </c>
      <c r="C108">
        <f>C68*10000/C62</f>
        <v>0.12968868384338555</v>
      </c>
      <c r="D108">
        <f>D68*10000/D62</f>
        <v>-0.08612672318171827</v>
      </c>
      <c r="E108">
        <f>E68*10000/E62</f>
        <v>-0.011904753658332523</v>
      </c>
      <c r="F108">
        <f>F68*10000/F62</f>
        <v>-0.13987658300860953</v>
      </c>
      <c r="G108">
        <f>AVERAGE(C108:E108)</f>
        <v>0.01055240233444492</v>
      </c>
      <c r="H108">
        <f>STDEV(C108:E108)</f>
        <v>0.10964631944947247</v>
      </c>
      <c r="I108">
        <f>(B108*B4+C108*C4+D108*D4+E108*E4+F108*F4)/SUM(B4:F4)</f>
        <v>-0.025169656359532704</v>
      </c>
    </row>
    <row r="109" spans="1:9" ht="12.75">
      <c r="A109" t="s">
        <v>73</v>
      </c>
      <c r="B109">
        <f>B69*10000/B62</f>
        <v>-0.011310309107890071</v>
      </c>
      <c r="C109">
        <f>C69*10000/C62</f>
        <v>0.07624136248870535</v>
      </c>
      <c r="D109">
        <f>D69*10000/D62</f>
        <v>0.09438380331176151</v>
      </c>
      <c r="E109">
        <f>E69*10000/E62</f>
        <v>-0.020767973182209798</v>
      </c>
      <c r="F109">
        <f>F69*10000/F62</f>
        <v>0.05186515945219249</v>
      </c>
      <c r="G109">
        <f>AVERAGE(C109:E109)</f>
        <v>0.04995239753941902</v>
      </c>
      <c r="H109">
        <f>STDEV(C109:E109)</f>
        <v>0.061913772022127556</v>
      </c>
      <c r="I109">
        <f>(B109*B4+C109*C4+D109*D4+E109*E4+F109*F4)/SUM(B4:F4)</f>
        <v>0.04132707464002525</v>
      </c>
    </row>
    <row r="110" spans="1:11" ht="12.75">
      <c r="A110" t="s">
        <v>74</v>
      </c>
      <c r="B110">
        <f>B70*10000/B62</f>
        <v>-0.3475614926524136</v>
      </c>
      <c r="C110">
        <f>C70*10000/C62</f>
        <v>-0.07866102074150702</v>
      </c>
      <c r="D110">
        <f>D70*10000/D62</f>
        <v>-0.0801210711556056</v>
      </c>
      <c r="E110">
        <f>E70*10000/E62</f>
        <v>-0.11062257219914062</v>
      </c>
      <c r="F110">
        <f>F70*10000/F62</f>
        <v>-0.4921496997341353</v>
      </c>
      <c r="G110">
        <f>AVERAGE(C110:E110)</f>
        <v>-0.08980155469875108</v>
      </c>
      <c r="H110">
        <f>STDEV(C110:E110)</f>
        <v>0.01804630195127448</v>
      </c>
      <c r="I110">
        <f>(B110*B4+C110*C4+D110*D4+E110*E4+F110*F4)/SUM(B4:F4)</f>
        <v>-0.18071402612422224</v>
      </c>
      <c r="K110">
        <f>EXP(AVERAGE(K103:K107))</f>
        <v>0.031353812965084035</v>
      </c>
    </row>
    <row r="111" spans="1:9" ht="12.75">
      <c r="A111" t="s">
        <v>75</v>
      </c>
      <c r="B111">
        <f>B71*10000/B62</f>
        <v>0.015971629920499972</v>
      </c>
      <c r="C111">
        <f>C71*10000/C62</f>
        <v>0.013200105374510877</v>
      </c>
      <c r="D111">
        <f>D71*10000/D62</f>
        <v>-0.003979975724440178</v>
      </c>
      <c r="E111">
        <f>E71*10000/E62</f>
        <v>-0.011913920212811851</v>
      </c>
      <c r="F111">
        <f>F71*10000/F62</f>
        <v>-0.022547417865504363</v>
      </c>
      <c r="G111">
        <f>AVERAGE(C111:E111)</f>
        <v>-0.000897930187580384</v>
      </c>
      <c r="H111">
        <f>STDEV(C111:E111)</f>
        <v>0.01283755521190204</v>
      </c>
      <c r="I111">
        <f>(B111*B4+C111*C4+D111*D4+E111*E4+F111*F4)/SUM(B4:F4)</f>
        <v>-0.0013336475130893899</v>
      </c>
    </row>
    <row r="112" spans="1:9" ht="12.75">
      <c r="A112" t="s">
        <v>76</v>
      </c>
      <c r="B112">
        <f>B72*10000/B62</f>
        <v>-0.01844384211406155</v>
      </c>
      <c r="C112">
        <f>C72*10000/C62</f>
        <v>-0.02716190919215411</v>
      </c>
      <c r="D112">
        <f>D72*10000/D62</f>
        <v>-0.027485615249314366</v>
      </c>
      <c r="E112">
        <f>E72*10000/E62</f>
        <v>-0.03078130279989403</v>
      </c>
      <c r="F112">
        <f>F72*10000/F62</f>
        <v>-0.01827751104866999</v>
      </c>
      <c r="G112">
        <f>AVERAGE(C112:E112)</f>
        <v>-0.028476275747120833</v>
      </c>
      <c r="H112">
        <f>STDEV(C112:E112)</f>
        <v>0.0020027627638771646</v>
      </c>
      <c r="I112">
        <f>(B112*B4+C112*C4+D112*D4+E112*E4+F112*F4)/SUM(B4:F4)</f>
        <v>-0.025664728041024043</v>
      </c>
    </row>
    <row r="113" spans="1:9" ht="12.75">
      <c r="A113" t="s">
        <v>77</v>
      </c>
      <c r="B113">
        <f>B73*10000/B62</f>
        <v>0.015284399613467444</v>
      </c>
      <c r="C113">
        <f>C73*10000/C62</f>
        <v>0.004877514430470427</v>
      </c>
      <c r="D113">
        <f>D73*10000/D62</f>
        <v>0.0038144915644525487</v>
      </c>
      <c r="E113">
        <f>E73*10000/E62</f>
        <v>0.019641080934881146</v>
      </c>
      <c r="F113">
        <f>F73*10000/F62</f>
        <v>-0.01709827573355126</v>
      </c>
      <c r="G113">
        <f>AVERAGE(C113:E113)</f>
        <v>0.009444362309934708</v>
      </c>
      <c r="H113">
        <f>STDEV(C113:E113)</f>
        <v>0.008846598636801966</v>
      </c>
      <c r="I113">
        <f>(B113*B4+C113*C4+D113*D4+E113*E4+F113*F4)/SUM(B4:F4)</f>
        <v>0.006757797838255815</v>
      </c>
    </row>
    <row r="114" spans="1:11" ht="12.75">
      <c r="A114" t="s">
        <v>78</v>
      </c>
      <c r="B114">
        <f>B74*10000/B62</f>
        <v>-0.224611078530473</v>
      </c>
      <c r="C114">
        <f>C74*10000/C62</f>
        <v>-0.19926051588420154</v>
      </c>
      <c r="D114">
        <f>D74*10000/D62</f>
        <v>-0.20052158703071707</v>
      </c>
      <c r="E114">
        <f>E74*10000/E62</f>
        <v>-0.20226946749127786</v>
      </c>
      <c r="F114">
        <f>F74*10000/F62</f>
        <v>-0.15742711584055047</v>
      </c>
      <c r="G114">
        <f>AVERAGE(C114:E114)</f>
        <v>-0.2006838568020655</v>
      </c>
      <c r="H114">
        <f>STDEV(C114:E114)</f>
        <v>0.0015110248351489564</v>
      </c>
      <c r="I114">
        <f>(B114*B4+C114*C4+D114*D4+E114*E4+F114*F4)/SUM(B4:F4)</f>
        <v>-0.1983937351576183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-0.004643475185485626</v>
      </c>
      <c r="C115">
        <f>C75*10000/C62</f>
        <v>-0.009518608552030254</v>
      </c>
      <c r="D115">
        <f>D75*10000/D62</f>
        <v>-0.00899671866960494</v>
      </c>
      <c r="E115">
        <f>E75*10000/E62</f>
        <v>-0.009379956925522797</v>
      </c>
      <c r="F115">
        <f>F75*10000/F62</f>
        <v>-0.002360746985516779</v>
      </c>
      <c r="G115">
        <f>AVERAGE(C115:E115)</f>
        <v>-0.009298428049052664</v>
      </c>
      <c r="H115">
        <f>STDEV(C115:E115)</f>
        <v>0.0002703284680131574</v>
      </c>
      <c r="I115">
        <f>(B115*B4+C115*C4+D115*D4+E115*E4+F115*F4)/SUM(B4:F4)</f>
        <v>-0.007700364220051906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-41.058342354859825</v>
      </c>
      <c r="C122">
        <f>C82*10000/C62</f>
        <v>-0.05195766753730714</v>
      </c>
      <c r="D122">
        <f>D82*10000/D62</f>
        <v>17.407124587880777</v>
      </c>
      <c r="E122">
        <f>E82*10000/E62</f>
        <v>15.382827982708385</v>
      </c>
      <c r="F122">
        <f>F82*10000/F62</f>
        <v>-15.104141137827744</v>
      </c>
      <c r="G122">
        <f>AVERAGE(C122:E122)</f>
        <v>10.912664967683952</v>
      </c>
      <c r="H122">
        <f>STDEV(C122:E122)</f>
        <v>9.549432252025923</v>
      </c>
      <c r="I122">
        <f>(B122*B4+C122*C4+D122*D4+E122*E4+F122*F4)/SUM(B4:F4)</f>
        <v>-0.08361024527314306</v>
      </c>
    </row>
    <row r="123" spans="1:9" ht="12.75">
      <c r="A123" t="s">
        <v>82</v>
      </c>
      <c r="B123">
        <f>B83*10000/B62</f>
        <v>1.0840203741501968</v>
      </c>
      <c r="C123">
        <f>C83*10000/C62</f>
        <v>-0.8779702795319674</v>
      </c>
      <c r="D123">
        <f>D83*10000/D62</f>
        <v>1.8431623351967916</v>
      </c>
      <c r="E123">
        <f>E83*10000/E62</f>
        <v>-0.05241276558724821</v>
      </c>
      <c r="F123">
        <f>F83*10000/F62</f>
        <v>2.2507385402631286</v>
      </c>
      <c r="G123">
        <f>AVERAGE(C123:E123)</f>
        <v>0.304259763359192</v>
      </c>
      <c r="H123">
        <f>STDEV(C123:E123)</f>
        <v>1.3951889285734496</v>
      </c>
      <c r="I123">
        <f>(B123*B4+C123*C4+D123*D4+E123*E4+F123*F4)/SUM(B4:F4)</f>
        <v>0.6761871213341535</v>
      </c>
    </row>
    <row r="124" spans="1:9" ht="12.75">
      <c r="A124" t="s">
        <v>83</v>
      </c>
      <c r="B124">
        <f>B84*10000/B62</f>
        <v>0.6748154564013009</v>
      </c>
      <c r="C124">
        <f>C84*10000/C62</f>
        <v>2.6270414140624405</v>
      </c>
      <c r="D124">
        <f>D84*10000/D62</f>
        <v>-0.422202141007181</v>
      </c>
      <c r="E124">
        <f>E84*10000/E62</f>
        <v>-2.294127078699121</v>
      </c>
      <c r="F124">
        <f>F84*10000/F62</f>
        <v>1.735770783674027</v>
      </c>
      <c r="G124">
        <f>AVERAGE(C124:E124)</f>
        <v>-0.02976260188128717</v>
      </c>
      <c r="H124">
        <f>STDEV(C124:E124)</f>
        <v>2.483944731156328</v>
      </c>
      <c r="I124">
        <f>(B124*B4+C124*C4+D124*D4+E124*E4+F124*F4)/SUM(B4:F4)</f>
        <v>0.3075521352809403</v>
      </c>
    </row>
    <row r="125" spans="1:9" ht="12.75">
      <c r="A125" t="s">
        <v>84</v>
      </c>
      <c r="B125">
        <f>B85*10000/B62</f>
        <v>0.22151217653533556</v>
      </c>
      <c r="C125">
        <f>C85*10000/C62</f>
        <v>0.11864378975949126</v>
      </c>
      <c r="D125">
        <f>D85*10000/D62</f>
        <v>1.3495609892246174</v>
      </c>
      <c r="E125">
        <f>E85*10000/E62</f>
        <v>0.4154045150863636</v>
      </c>
      <c r="F125">
        <f>F85*10000/F62</f>
        <v>-1.5573878782260115</v>
      </c>
      <c r="G125">
        <f>AVERAGE(C125:E125)</f>
        <v>0.6278697646901574</v>
      </c>
      <c r="H125">
        <f>STDEV(C125:E125)</f>
        <v>0.6423748124745156</v>
      </c>
      <c r="I125">
        <f>(B125*B4+C125*C4+D125*D4+E125*E4+F125*F4)/SUM(B4:F4)</f>
        <v>0.2780236660685855</v>
      </c>
    </row>
    <row r="126" spans="1:9" ht="12.75">
      <c r="A126" t="s">
        <v>85</v>
      </c>
      <c r="B126">
        <f>B86*10000/B62</f>
        <v>0.6658237761173635</v>
      </c>
      <c r="C126">
        <f>C86*10000/C62</f>
        <v>0.683895278163946</v>
      </c>
      <c r="D126">
        <f>D86*10000/D62</f>
        <v>0.8086418620341849</v>
      </c>
      <c r="E126">
        <f>E86*10000/E62</f>
        <v>-0.10581283937867018</v>
      </c>
      <c r="F126">
        <f>F86*10000/F62</f>
        <v>1.3484996412438959</v>
      </c>
      <c r="G126">
        <f>AVERAGE(C126:E126)</f>
        <v>0.4622414336064869</v>
      </c>
      <c r="H126">
        <f>STDEV(C126:E126)</f>
        <v>0.49588775982004757</v>
      </c>
      <c r="I126">
        <f>(B126*B4+C126*C4+D126*D4+E126*E4+F126*F4)/SUM(B4:F4)</f>
        <v>0.6097061823277804</v>
      </c>
    </row>
    <row r="127" spans="1:9" ht="12.75">
      <c r="A127" t="s">
        <v>86</v>
      </c>
      <c r="B127">
        <f>B87*10000/B62</f>
        <v>0.0846282172551234</v>
      </c>
      <c r="C127">
        <f>C87*10000/C62</f>
        <v>-0.4156451126404502</v>
      </c>
      <c r="D127">
        <f>D87*10000/D62</f>
        <v>-0.015345326753479393</v>
      </c>
      <c r="E127">
        <f>E87*10000/E62</f>
        <v>-0.13693115297169722</v>
      </c>
      <c r="F127">
        <f>F87*10000/F62</f>
        <v>0.32554043725364107</v>
      </c>
      <c r="G127">
        <f>AVERAGE(C127:E127)</f>
        <v>-0.18930719745520894</v>
      </c>
      <c r="H127">
        <f>STDEV(C127:E127)</f>
        <v>0.20522528394935347</v>
      </c>
      <c r="I127">
        <f>(B127*B4+C127*C4+D127*D4+E127*E4+F127*F4)/SUM(B4:F4)</f>
        <v>-0.0811013795834164</v>
      </c>
    </row>
    <row r="128" spans="1:9" ht="12.75">
      <c r="A128" t="s">
        <v>87</v>
      </c>
      <c r="B128">
        <f>B88*10000/B62</f>
        <v>0.20006264184064462</v>
      </c>
      <c r="C128">
        <f>C88*10000/C62</f>
        <v>0.5361115656281792</v>
      </c>
      <c r="D128">
        <f>D88*10000/D62</f>
        <v>-0.10437870382372752</v>
      </c>
      <c r="E128">
        <f>E88*10000/E62</f>
        <v>-0.07865459843980696</v>
      </c>
      <c r="F128">
        <f>F88*10000/F62</f>
        <v>0.048142554309502976</v>
      </c>
      <c r="G128">
        <f>AVERAGE(C128:E128)</f>
        <v>0.11769275445488159</v>
      </c>
      <c r="H128">
        <f>STDEV(C128:E128)</f>
        <v>0.362589517991361</v>
      </c>
      <c r="I128">
        <f>(B128*B4+C128*C4+D128*D4+E128*E4+F128*F4)/SUM(B4:F4)</f>
        <v>0.12041384385085184</v>
      </c>
    </row>
    <row r="129" spans="1:9" ht="12.75">
      <c r="A129" t="s">
        <v>88</v>
      </c>
      <c r="B129">
        <f>B89*10000/B62</f>
        <v>-0.10059962539530044</v>
      </c>
      <c r="C129">
        <f>C89*10000/C62</f>
        <v>-0.04206308497392934</v>
      </c>
      <c r="D129">
        <f>D89*10000/D62</f>
        <v>0.011776996076144545</v>
      </c>
      <c r="E129">
        <f>E89*10000/E62</f>
        <v>-0.06842320533996489</v>
      </c>
      <c r="F129">
        <f>F89*10000/F62</f>
        <v>-0.13100420305556246</v>
      </c>
      <c r="G129">
        <f>AVERAGE(C129:E129)</f>
        <v>-0.0329030980792499</v>
      </c>
      <c r="H129">
        <f>STDEV(C129:E129)</f>
        <v>0.04087721977739135</v>
      </c>
      <c r="I129">
        <f>(B129*B4+C129*C4+D129*D4+E129*E4+F129*F4)/SUM(B4:F4)</f>
        <v>-0.055775752287155304</v>
      </c>
    </row>
    <row r="130" spans="1:9" ht="12.75">
      <c r="A130" t="s">
        <v>89</v>
      </c>
      <c r="B130">
        <f>B90*10000/B62</f>
        <v>0.26931685428463203</v>
      </c>
      <c r="C130">
        <f>C90*10000/C62</f>
        <v>0.16096398668954484</v>
      </c>
      <c r="D130">
        <f>D90*10000/D62</f>
        <v>0.09871073030096424</v>
      </c>
      <c r="E130">
        <f>E90*10000/E62</f>
        <v>-0.01158371280186653</v>
      </c>
      <c r="F130">
        <f>F90*10000/F62</f>
        <v>0.09138721856962173</v>
      </c>
      <c r="G130">
        <f>AVERAGE(C130:E130)</f>
        <v>0.08269700139621418</v>
      </c>
      <c r="H130">
        <f>STDEV(C130:E130)</f>
        <v>0.08738138694836974</v>
      </c>
      <c r="I130">
        <f>(B130*B4+C130*C4+D130*D4+E130*E4+F130*F4)/SUM(B4:F4)</f>
        <v>0.11090441413693425</v>
      </c>
    </row>
    <row r="131" spans="1:9" ht="12.75">
      <c r="A131" t="s">
        <v>90</v>
      </c>
      <c r="B131">
        <f>B91*10000/B62</f>
        <v>-0.03779928228898703</v>
      </c>
      <c r="C131">
        <f>C91*10000/C62</f>
        <v>-0.00656955218498344</v>
      </c>
      <c r="D131">
        <f>D91*10000/D62</f>
        <v>-0.020549153341450268</v>
      </c>
      <c r="E131">
        <f>E91*10000/E62</f>
        <v>-0.0008626947123377635</v>
      </c>
      <c r="F131">
        <f>F91*10000/F62</f>
        <v>0.04570413222730958</v>
      </c>
      <c r="G131">
        <f>AVERAGE(C131:E131)</f>
        <v>-0.009327133412923823</v>
      </c>
      <c r="H131">
        <f>STDEV(C131:E131)</f>
        <v>0.010128788378204792</v>
      </c>
      <c r="I131">
        <f>(B131*B4+C131*C4+D131*D4+E131*E4+F131*F4)/SUM(B4:F4)</f>
        <v>-0.006127614448207147</v>
      </c>
    </row>
    <row r="132" spans="1:9" ht="12.75">
      <c r="A132" t="s">
        <v>91</v>
      </c>
      <c r="B132">
        <f>B92*10000/B62</f>
        <v>0.045454619277259536</v>
      </c>
      <c r="C132">
        <f>C92*10000/C62</f>
        <v>0.06539864246035886</v>
      </c>
      <c r="D132">
        <f>D92*10000/D62</f>
        <v>-0.006851764763193414</v>
      </c>
      <c r="E132">
        <f>E92*10000/E62</f>
        <v>0.0008862457571734007</v>
      </c>
      <c r="F132">
        <f>F92*10000/F62</f>
        <v>0.02299172326126273</v>
      </c>
      <c r="G132">
        <f>AVERAGE(C132:E132)</f>
        <v>0.01981104115144628</v>
      </c>
      <c r="H132">
        <f>STDEV(C132:E132)</f>
        <v>0.03966914728764159</v>
      </c>
      <c r="I132">
        <f>(B132*B4+C132*C4+D132*D4+E132*E4+F132*F4)/SUM(B4:F4)</f>
        <v>0.023955538974394435</v>
      </c>
    </row>
    <row r="133" spans="1:9" ht="12.75">
      <c r="A133" t="s">
        <v>92</v>
      </c>
      <c r="B133">
        <f>B93*10000/B62</f>
        <v>0.07659856461080745</v>
      </c>
      <c r="C133">
        <f>C93*10000/C62</f>
        <v>0.06339807296265353</v>
      </c>
      <c r="D133">
        <f>D93*10000/D62</f>
        <v>0.06811550743370447</v>
      </c>
      <c r="E133">
        <f>E93*10000/E62</f>
        <v>0.06803400439440138</v>
      </c>
      <c r="F133">
        <f>F93*10000/F62</f>
        <v>0.05501619986557756</v>
      </c>
      <c r="G133">
        <f>AVERAGE(C133:E133)</f>
        <v>0.06651586159691979</v>
      </c>
      <c r="H133">
        <f>STDEV(C133:E133)</f>
        <v>0.002700391668318507</v>
      </c>
      <c r="I133">
        <f>(B133*B4+C133*C4+D133*D4+E133*E4+F133*F4)/SUM(B4:F4)</f>
        <v>0.06644614836378286</v>
      </c>
    </row>
    <row r="134" spans="1:9" ht="12.75">
      <c r="A134" t="s">
        <v>93</v>
      </c>
      <c r="B134">
        <f>B94*10000/B62</f>
        <v>0.0284359998919567</v>
      </c>
      <c r="C134">
        <f>C94*10000/C62</f>
        <v>0.01588918546022679</v>
      </c>
      <c r="D134">
        <f>D94*10000/D62</f>
        <v>0.010861554809308359</v>
      </c>
      <c r="E134">
        <f>E94*10000/E62</f>
        <v>0.0047599984264723024</v>
      </c>
      <c r="F134">
        <f>F94*10000/F62</f>
        <v>-0.04538691618248412</v>
      </c>
      <c r="G134">
        <f>AVERAGE(C134:E134)</f>
        <v>0.010503579565335817</v>
      </c>
      <c r="H134">
        <f>STDEV(C134:E134)</f>
        <v>0.005573222650724192</v>
      </c>
      <c r="I134">
        <f>(B134*B4+C134*C4+D134*D4+E134*E4+F134*F4)/SUM(B4:F4)</f>
        <v>0.005663388772871004</v>
      </c>
    </row>
    <row r="135" spans="1:9" ht="12.75">
      <c r="A135" t="s">
        <v>94</v>
      </c>
      <c r="B135">
        <f>B95*10000/B62</f>
        <v>-0.0039683289953426374</v>
      </c>
      <c r="C135">
        <f>C95*10000/C62</f>
        <v>0.01129971385465967</v>
      </c>
      <c r="D135">
        <f>D95*10000/D62</f>
        <v>0.006165426864716477</v>
      </c>
      <c r="E135">
        <f>E95*10000/E62</f>
        <v>0.006341566808502849</v>
      </c>
      <c r="F135">
        <f>F95*10000/F62</f>
        <v>0.0022946143416133847</v>
      </c>
      <c r="G135">
        <f>AVERAGE(C135:E135)</f>
        <v>0.007935569175959665</v>
      </c>
      <c r="H135">
        <f>STDEV(C135:E135)</f>
        <v>0.0029147655796596143</v>
      </c>
      <c r="I135">
        <f>(B135*B4+C135*C4+D135*D4+E135*E4+F135*F4)/SUM(B4:F4)</f>
        <v>0.005459818924476057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2005-06-23T12:30:54Z</cp:lastPrinted>
  <dcterms:created xsi:type="dcterms:W3CDTF">2005-06-23T12:30:54Z</dcterms:created>
  <dcterms:modified xsi:type="dcterms:W3CDTF">2005-06-24T10:14:52Z</dcterms:modified>
  <cp:category/>
  <cp:version/>
  <cp:contentType/>
  <cp:contentStatus/>
</cp:coreProperties>
</file>