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<sst xmlns="http://schemas.openxmlformats.org/spreadsheetml/2006/main" count="711" uniqueCount="166">
  <si>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</si>
  <si>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</si>
  <si>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</si>
  <si>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</si>
  <si>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</si>
  <si>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</si>
  <si>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</si>
  <si>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</si>
  <si>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</si>
  <si>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</si>
  <si>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</si>
  <si>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</si>
  <si>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</si>
  <si>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</si>
  <si>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</si>
  <si>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</si>
  <si>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</si>
  <si>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</si>
  <si>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</si>
  <si>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</si>
  <si>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</si>
  <si>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</si>
  <si>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</si>
  <si>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</si>
  <si>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</si>
  <si>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</si>
  <si>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</si>
  <si>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</si>
  <si>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</si>
  <si>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</si>
  <si>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</si>
  <si>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</si>
  <si>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</si>
  <si>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</si>
  <si>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</si>
  <si>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</si>
  <si>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</si>
  <si>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</si>
  <si>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</si>
  <si>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</si>
  <si>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</si>
  <si>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</si>
  <si>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</si>
  <si>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</si>
  <si>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</si>
  <si>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</si>
  <si>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</si>
  <si>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</si>
  <si>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</si>
  <si>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</si>
  <si>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</si>
  <si>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</si>
  <si>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</si>
  <si>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</si>
  <si>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</si>
  <si>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</si>
  <si>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</si>
  <si>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</si>
  <si>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</si>
  <si>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</si>
  <si>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</si>
  <si>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</si>
  <si>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</si>
  <si>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</si>
  <si>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</si>
  <si>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</si>
  <si>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</si>
  <si>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</si>
  <si>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</si>
  <si>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</si>
  <si>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</si>
  <si>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</si>
  <si>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</si>
  <si>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</si>
  <si>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</si>
  <si>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</si>
  <si>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</si>
  <si>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</si>
  <si>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</si>
  <si>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</si>
  <si>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</si>
  <si>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</si>
  <si>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</si>
  <si>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</si>
  <si>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</si>
  <si>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</si>
  <si>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</si>
  <si>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</si>
  <si>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</si>
  <si>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</si>
  <si>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</si>
  <si>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</si>
  <si>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</si>
  <si>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</si>
  <si>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</si>
  <si>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</si>
  <si>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</si>
  <si>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</si>
  <si>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</si>
  <si>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</si>
  <si>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</si>
  <si>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</si>
  <si>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</si>
  <si>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</si>
  <si>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</si>
  <si>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</si>
  <si>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</si>
  <si>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</si>
  <si>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</si>
  <si>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</si>
  <si>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</si>
  <si>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</si>
  <si>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</si>
  <si>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</si>
  <si>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</si>
  <si>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</si>
  <si>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</si>
  <si>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</si>
  <si>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</si>
  <si>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</si>
  <si>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</si>
  <si>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</si>
  <si>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</si>
  <si>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</si>
  <si>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</si>
  <si>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</si>
  <si>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</si>
  <si>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</si>
  <si>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</si>
  <si>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</si>
  <si>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</si>
  <si>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</si>
  <si>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</si>
  <si>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</si>
  <si>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</si>
  <si>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</si>
  <si>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</si>
  <si>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</si>
  <si>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</si>
  <si>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</si>
  <si>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</si>
  <si>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</si>
  <si>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</si>
  <si>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</si>
  <si>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</si>
  <si>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</si>
  <si>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</si>
  <si>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</si>
  <si>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</si>
  <si>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</si>
  <si>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</si>
  <si>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</si>
  <si>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</si>
  <si>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</si>
  <si>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</si>
  <si>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</si>
  <si>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</si>
  <si>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</si>
  <si>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</si>
  <si>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</si>
  <si>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</si>
  <si>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</si>
  <si>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</si>
  <si>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</si>
  <si>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695</t>
  </si>
  <si>
    <t>4E14481C-2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</si>
</sst>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10.267908648132988</v>
      </c>
      <c r="C41" s="2">
        <f aca="true" t="shared" si="0" ref="C41:C55">($B$41*H41+$B$42*J41+$B$43*L41+$B$44*N41+$B$45*P41+$B$46*R41+$B$47*T41+$B$48*V41)/100</f>
        <v>8.393028968908321E-09</v>
      </c>
      <c r="D41" s="2">
        <f aca="true" t="shared" si="1" ref="D41:D55">($B$41*I41+$B$42*K41+$B$43*M41+$B$44*O41+$B$45*Q41+$B$46*S41+$B$47*U41+$B$48*W41)/100</f>
        <v>-3.582202100788484E-08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6.132998208600611</v>
      </c>
      <c r="C42" s="2">
        <f t="shared" si="0"/>
        <v>-1.1026560321431756E-10</v>
      </c>
      <c r="D42" s="2">
        <f t="shared" si="1"/>
        <v>-4.1098945194563404E-08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-0.9485744519813863</v>
      </c>
      <c r="C43" s="2">
        <f t="shared" si="0"/>
        <v>-0.10338262707113927</v>
      </c>
      <c r="D43" s="2">
        <f t="shared" si="1"/>
        <v>-0.43101174143938387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3.488700729947581</v>
      </c>
      <c r="C44" s="2">
        <f t="shared" si="0"/>
        <v>3.308408954688027E-05</v>
      </c>
      <c r="D44" s="2">
        <f t="shared" si="1"/>
        <v>0.005912416104860181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10.267908648132988</v>
      </c>
      <c r="C45" s="2">
        <f t="shared" si="0"/>
        <v>0.02331336528270709</v>
      </c>
      <c r="D45" s="2">
        <f t="shared" si="1"/>
        <v>-0.10230786214268019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6.132998208600611</v>
      </c>
      <c r="C46" s="2">
        <f t="shared" si="0"/>
        <v>-0.0007654206242292888</v>
      </c>
      <c r="D46" s="2">
        <f t="shared" si="1"/>
        <v>-0.07401301248073276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-0.9485744519813863</v>
      </c>
      <c r="C47" s="2">
        <f t="shared" si="0"/>
        <v>-0.0043384965361269135</v>
      </c>
      <c r="D47" s="2">
        <f t="shared" si="1"/>
        <v>-0.01726439696479921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3.488700729947581</v>
      </c>
      <c r="C48" s="2">
        <f t="shared" si="0"/>
        <v>3.7515454456950477E-06</v>
      </c>
      <c r="D48" s="2">
        <f t="shared" si="1"/>
        <v>0.00016947206729208956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0.0004258230771848173</v>
      </c>
      <c r="D49" s="2">
        <f t="shared" si="1"/>
        <v>-0.0021246445165270782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-6.153186902581396E-05</v>
      </c>
      <c r="D50" s="2">
        <f t="shared" si="1"/>
        <v>-0.001137669510339819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-7.20709442174699E-05</v>
      </c>
      <c r="D51" s="2">
        <f t="shared" si="1"/>
        <v>-0.00022215621198562327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2.6265334579567114E-07</v>
      </c>
      <c r="D52" s="2">
        <f t="shared" si="1"/>
        <v>2.465917358962246E-06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5.591409104352196E-06</v>
      </c>
      <c r="D53" s="2">
        <f t="shared" si="1"/>
        <v>-4.7069646851437424E-05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-4.856499003157184E-06</v>
      </c>
      <c r="D54" s="2">
        <f t="shared" si="1"/>
        <v>-4.19992312727419E-05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-4.9497892917743734E-06</v>
      </c>
      <c r="D55" s="2">
        <f t="shared" si="1"/>
        <v>-1.3692964343312163E-05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5" sqref="F15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2880</v>
      </c>
      <c r="B3" s="31">
        <v>148.14</v>
      </c>
      <c r="C3" s="31">
        <v>152.97333333333333</v>
      </c>
      <c r="D3" s="31">
        <v>8.981436947251611</v>
      </c>
      <c r="E3" s="31">
        <v>9.271233743431006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2877</v>
      </c>
      <c r="B4" s="36">
        <v>126.67</v>
      </c>
      <c r="C4" s="36">
        <v>135.03666666666666</v>
      </c>
      <c r="D4" s="36">
        <v>10.030219820312555</v>
      </c>
      <c r="E4" s="36">
        <v>10.278220084716756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2878</v>
      </c>
      <c r="B5" s="41">
        <v>132.37666666666667</v>
      </c>
      <c r="C5" s="41">
        <v>139.42666666666665</v>
      </c>
      <c r="D5" s="41">
        <v>8.886817324904206</v>
      </c>
      <c r="E5" s="41">
        <v>9.150125274182582</v>
      </c>
      <c r="F5" s="37" t="s">
        <v>71</v>
      </c>
      <c r="I5" s="121">
        <v>4653</v>
      </c>
    </row>
    <row r="6" spans="1:6" s="33" customFormat="1" ht="13.5" thickBot="1">
      <c r="A6" s="42">
        <v>2879</v>
      </c>
      <c r="B6" s="43">
        <v>140.34666666666666</v>
      </c>
      <c r="C6" s="43">
        <v>151.16333333333333</v>
      </c>
      <c r="D6" s="43">
        <v>9.27484057452972</v>
      </c>
      <c r="E6" s="43">
        <v>9.425581075570712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3" ht="24" customHeight="1">
      <c r="A9" s="118" t="s">
        <v>115</v>
      </c>
      <c r="B9" s="119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0" t="s">
        <v>164</v>
      </c>
      <c r="B13" s="120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21">
        <v>4654</v>
      </c>
      <c r="K15" s="121">
        <v>4534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10.267908648132988</v>
      </c>
      <c r="C19" s="61">
        <v>69.43790864813299</v>
      </c>
      <c r="D19" s="62">
        <v>29.25801901910659</v>
      </c>
      <c r="K19" s="63" t="s">
        <v>93</v>
      </c>
    </row>
    <row r="20" spans="1:11" ht="12.75">
      <c r="A20" s="60" t="s">
        <v>57</v>
      </c>
      <c r="B20" s="61">
        <v>6.132998208600611</v>
      </c>
      <c r="C20" s="61">
        <v>71.00966487526728</v>
      </c>
      <c r="D20" s="62">
        <v>26.50314729932875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-0.9485744519813863</v>
      </c>
      <c r="C21" s="61">
        <v>71.89809221468528</v>
      </c>
      <c r="D21" s="62">
        <v>27.997045816671953</v>
      </c>
      <c r="F21" s="39" t="s">
        <v>96</v>
      </c>
    </row>
    <row r="22" spans="1:11" ht="16.5" thickBot="1">
      <c r="A22" s="66" t="s">
        <v>59</v>
      </c>
      <c r="B22" s="67">
        <v>3.488700729947581</v>
      </c>
      <c r="C22" s="67">
        <v>84.12870072994757</v>
      </c>
      <c r="D22" s="68">
        <v>31.712926267545843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24.145500893371825</v>
      </c>
      <c r="I23" s="121">
        <v>4795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-0.10338262707113927</v>
      </c>
      <c r="C27" s="77">
        <v>3.308408954688027E-05</v>
      </c>
      <c r="D27" s="77">
        <v>0.02331336528270709</v>
      </c>
      <c r="E27" s="77">
        <v>-0.0007654206242292888</v>
      </c>
      <c r="F27" s="77">
        <v>-0.0043384965361269135</v>
      </c>
      <c r="G27" s="77">
        <v>3.7515454456950477E-06</v>
      </c>
      <c r="H27" s="77">
        <v>0.0004258230771848173</v>
      </c>
      <c r="I27" s="78">
        <v>-6.153186902581396E-05</v>
      </c>
    </row>
    <row r="28" spans="1:9" ht="13.5" thickBot="1">
      <c r="A28" s="79" t="s">
        <v>61</v>
      </c>
      <c r="B28" s="80">
        <v>-0.43101174143938387</v>
      </c>
      <c r="C28" s="80">
        <v>0.005912416104860181</v>
      </c>
      <c r="D28" s="80">
        <v>-0.10230786214268019</v>
      </c>
      <c r="E28" s="80">
        <v>-0.07401301248073276</v>
      </c>
      <c r="F28" s="80">
        <v>-0.01726439696479921</v>
      </c>
      <c r="G28" s="80">
        <v>0.00016947206729208956</v>
      </c>
      <c r="H28" s="80">
        <v>-0.0021246445165270782</v>
      </c>
      <c r="I28" s="81">
        <v>-0.001137669510339819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2880</v>
      </c>
      <c r="B39" s="88">
        <v>148.14</v>
      </c>
      <c r="C39" s="88">
        <v>152.97333333333333</v>
      </c>
      <c r="D39" s="88">
        <v>8.981436947251611</v>
      </c>
      <c r="E39" s="88">
        <v>9.271233743431006</v>
      </c>
      <c r="F39" s="89">
        <f>I39*D39/(23678+B39)*1000</f>
        <v>31.712926267545843</v>
      </c>
      <c r="G39" s="90" t="s">
        <v>59</v>
      </c>
      <c r="H39" s="91">
        <f>I39-B39+X39</f>
        <v>3.488700729947581</v>
      </c>
      <c r="I39" s="91">
        <f>(B39+C42-2*X39)*(23678+B39)*E42/((23678+C42)*D39+E42*(23678+B39))</f>
        <v>84.12870072994757</v>
      </c>
      <c r="J39" s="39" t="s">
        <v>73</v>
      </c>
      <c r="K39" s="39">
        <f>(K40*K40+L40*L40+M40*M40+N40*N40+O40*O40+P40*P40+Q40*Q40+R40*R40+S40*S40+T40*T40+U40*U40+V40*V40+W40*W40)</f>
        <v>0.2133059331471059</v>
      </c>
      <c r="M39" s="39" t="s">
        <v>68</v>
      </c>
      <c r="N39" s="39">
        <f>(K44*K44+L44*L44+M44*M44+N44*N44+O44*O44+P44*P44+Q44*Q44+R44*R44+S44*S44+T44*T44+U44*U44+V44*V44+W44*W44)</f>
        <v>0.11716575936652733</v>
      </c>
      <c r="X39" s="28">
        <f>(1-$H$2)*1000</f>
        <v>67.5</v>
      </c>
    </row>
    <row r="40" spans="1:24" ht="12.75">
      <c r="A40" s="85">
        <v>2877</v>
      </c>
      <c r="B40" s="88">
        <v>126.67</v>
      </c>
      <c r="C40" s="88">
        <v>135.03666666666666</v>
      </c>
      <c r="D40" s="88">
        <v>10.030219820312555</v>
      </c>
      <c r="E40" s="88">
        <v>10.278220084716756</v>
      </c>
      <c r="F40" s="89">
        <f>I40*D40/(23678+B40)*1000</f>
        <v>29.25801901910659</v>
      </c>
      <c r="G40" s="90" t="s">
        <v>56</v>
      </c>
      <c r="H40" s="91">
        <f>I40-B40+X40</f>
        <v>10.267908648132988</v>
      </c>
      <c r="I40" s="91">
        <f>(B40+C39-2*X40)*(23678+B40)*E39/((23678+C39)*D40+E39*(23678+B40))</f>
        <v>69.43790864813299</v>
      </c>
      <c r="J40" s="39" t="s">
        <v>62</v>
      </c>
      <c r="K40" s="72">
        <f aca="true" t="shared" si="0" ref="K40:W40">SQRT(K41*K41+K42*K42)</f>
        <v>0.44323705715874046</v>
      </c>
      <c r="L40" s="72">
        <f t="shared" si="0"/>
        <v>0.005912508668407275</v>
      </c>
      <c r="M40" s="72">
        <f t="shared" si="0"/>
        <v>0.1049305087046212</v>
      </c>
      <c r="N40" s="72">
        <f t="shared" si="0"/>
        <v>0.07401697025145719</v>
      </c>
      <c r="O40" s="72">
        <f t="shared" si="0"/>
        <v>0.017801178465263287</v>
      </c>
      <c r="P40" s="72">
        <f t="shared" si="0"/>
        <v>0.00016951358554843224</v>
      </c>
      <c r="Q40" s="72">
        <f t="shared" si="0"/>
        <v>0.00216689630916473</v>
      </c>
      <c r="R40" s="72">
        <f t="shared" si="0"/>
        <v>0.00113933229817409</v>
      </c>
      <c r="S40" s="72">
        <f t="shared" si="0"/>
        <v>0.00023355428389177288</v>
      </c>
      <c r="T40" s="72">
        <f t="shared" si="0"/>
        <v>2.4798659643797282E-06</v>
      </c>
      <c r="U40" s="72">
        <f t="shared" si="0"/>
        <v>4.7400585550088574E-05</v>
      </c>
      <c r="V40" s="72">
        <f t="shared" si="0"/>
        <v>4.227908478277324E-05</v>
      </c>
      <c r="W40" s="72">
        <f t="shared" si="0"/>
        <v>1.4560140333808E-05</v>
      </c>
      <c r="X40" s="28">
        <f>(1-$H$2)*1000</f>
        <v>67.5</v>
      </c>
    </row>
    <row r="41" spans="1:24" ht="12.75">
      <c r="A41" s="85">
        <v>2878</v>
      </c>
      <c r="B41" s="88">
        <v>132.37666666666667</v>
      </c>
      <c r="C41" s="88">
        <v>139.42666666666665</v>
      </c>
      <c r="D41" s="88">
        <v>8.886817324904206</v>
      </c>
      <c r="E41" s="88">
        <v>9.150125274182582</v>
      </c>
      <c r="F41" s="89">
        <f>I41*D41/(23678+B41)*1000</f>
        <v>26.50314729932875</v>
      </c>
      <c r="G41" s="90" t="s">
        <v>57</v>
      </c>
      <c r="H41" s="91">
        <f>I41-B41+X41</f>
        <v>6.132998208600611</v>
      </c>
      <c r="I41" s="91">
        <f>(B41+C40-2*X41)*(23678+B41)*E40/((23678+C40)*D41+E40*(23678+B41))</f>
        <v>71.00966487526728</v>
      </c>
      <c r="J41" s="39" t="s">
        <v>60</v>
      </c>
      <c r="K41" s="72">
        <f>'calcul config'!C43</f>
        <v>-0.10338262707113927</v>
      </c>
      <c r="L41" s="72">
        <f>'calcul config'!C44</f>
        <v>3.308408954688027E-05</v>
      </c>
      <c r="M41" s="72">
        <f>'calcul config'!C45</f>
        <v>0.02331336528270709</v>
      </c>
      <c r="N41" s="72">
        <f>'calcul config'!C46</f>
        <v>-0.0007654206242292888</v>
      </c>
      <c r="O41" s="72">
        <f>'calcul config'!C47</f>
        <v>-0.0043384965361269135</v>
      </c>
      <c r="P41" s="72">
        <f>'calcul config'!C48</f>
        <v>3.7515454456950477E-06</v>
      </c>
      <c r="Q41" s="72">
        <f>'calcul config'!C49</f>
        <v>0.0004258230771848173</v>
      </c>
      <c r="R41" s="72">
        <f>'calcul config'!C50</f>
        <v>-6.153186902581396E-05</v>
      </c>
      <c r="S41" s="72">
        <f>'calcul config'!C51</f>
        <v>-7.20709442174699E-05</v>
      </c>
      <c r="T41" s="72">
        <f>'calcul config'!C52</f>
        <v>2.6265334579567114E-07</v>
      </c>
      <c r="U41" s="72">
        <f>'calcul config'!C53</f>
        <v>5.591409104352196E-06</v>
      </c>
      <c r="V41" s="72">
        <f>'calcul config'!C54</f>
        <v>-4.856499003157184E-06</v>
      </c>
      <c r="W41" s="72">
        <f>'calcul config'!C55</f>
        <v>-4.9497892917743734E-06</v>
      </c>
      <c r="X41" s="28">
        <f>(1-$H$2)*1000</f>
        <v>67.5</v>
      </c>
    </row>
    <row r="42" spans="1:24" ht="12.75">
      <c r="A42" s="85">
        <v>2879</v>
      </c>
      <c r="B42" s="88">
        <v>140.34666666666666</v>
      </c>
      <c r="C42" s="88">
        <v>151.16333333333333</v>
      </c>
      <c r="D42" s="88">
        <v>9.27484057452972</v>
      </c>
      <c r="E42" s="88">
        <v>9.425581075570712</v>
      </c>
      <c r="F42" s="89">
        <f>I42*D42/(23678+B42)*1000</f>
        <v>27.997045816671953</v>
      </c>
      <c r="G42" s="90" t="s">
        <v>58</v>
      </c>
      <c r="H42" s="91">
        <f>I42-B42+X42</f>
        <v>-0.9485744519813863</v>
      </c>
      <c r="I42" s="91">
        <f>(B42+C41-2*X42)*(23678+B42)*E41/((23678+C41)*D42+E41*(23678+B42))</f>
        <v>71.89809221468528</v>
      </c>
      <c r="J42" s="39" t="s">
        <v>61</v>
      </c>
      <c r="K42" s="72">
        <f>'calcul config'!D43</f>
        <v>-0.43101174143938387</v>
      </c>
      <c r="L42" s="72">
        <f>'calcul config'!D44</f>
        <v>0.005912416104860181</v>
      </c>
      <c r="M42" s="72">
        <f>'calcul config'!D45</f>
        <v>-0.10230786214268019</v>
      </c>
      <c r="N42" s="72">
        <f>'calcul config'!D46</f>
        <v>-0.07401301248073276</v>
      </c>
      <c r="O42" s="72">
        <f>'calcul config'!D47</f>
        <v>-0.01726439696479921</v>
      </c>
      <c r="P42" s="72">
        <f>'calcul config'!D48</f>
        <v>0.00016947206729208956</v>
      </c>
      <c r="Q42" s="72">
        <f>'calcul config'!D49</f>
        <v>-0.0021246445165270782</v>
      </c>
      <c r="R42" s="72">
        <f>'calcul config'!D50</f>
        <v>-0.001137669510339819</v>
      </c>
      <c r="S42" s="72">
        <f>'calcul config'!D51</f>
        <v>-0.00022215621198562327</v>
      </c>
      <c r="T42" s="72">
        <f>'calcul config'!D52</f>
        <v>2.465917358962246E-06</v>
      </c>
      <c r="U42" s="72">
        <f>'calcul config'!D53</f>
        <v>-4.7069646851437424E-05</v>
      </c>
      <c r="V42" s="72">
        <f>'calcul config'!D54</f>
        <v>-4.19992312727419E-05</v>
      </c>
      <c r="W42" s="72">
        <f>'calcul config'!D55</f>
        <v>-1.3692964343312163E-05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0.2954913714391603</v>
      </c>
      <c r="L44" s="72">
        <f>L40/(L43*1.5)</f>
        <v>0.0056309606365783586</v>
      </c>
      <c r="M44" s="72">
        <f aca="true" t="shared" si="1" ref="M44:W44">M40/(M43*1.5)</f>
        <v>0.11658945411624579</v>
      </c>
      <c r="N44" s="72">
        <f t="shared" si="1"/>
        <v>0.09868929366860958</v>
      </c>
      <c r="O44" s="72">
        <f t="shared" si="1"/>
        <v>0.0791163487345035</v>
      </c>
      <c r="P44" s="72">
        <f t="shared" si="1"/>
        <v>0.0011300905703228814</v>
      </c>
      <c r="Q44" s="72">
        <f t="shared" si="1"/>
        <v>0.01444597539443153</v>
      </c>
      <c r="R44" s="72">
        <f t="shared" si="1"/>
        <v>0.002531849551497978</v>
      </c>
      <c r="S44" s="72">
        <f t="shared" si="1"/>
        <v>0.003114057118556971</v>
      </c>
      <c r="T44" s="72">
        <f t="shared" si="1"/>
        <v>3.306487952506304E-05</v>
      </c>
      <c r="U44" s="72">
        <f t="shared" si="1"/>
        <v>0.0006320078073345142</v>
      </c>
      <c r="V44" s="72">
        <f t="shared" si="1"/>
        <v>0.0005637211304369765</v>
      </c>
      <c r="W44" s="72">
        <f t="shared" si="1"/>
        <v>0.0001941352044507733</v>
      </c>
      <c r="X44" s="72"/>
      <c r="Y44" s="72"/>
    </row>
    <row r="45" s="100" customFormat="1" ht="12.75"/>
    <row r="46" spans="1:24" s="100" customFormat="1" ht="12.75">
      <c r="A46" s="100">
        <v>2880</v>
      </c>
      <c r="B46" s="100">
        <v>153.18</v>
      </c>
      <c r="C46" s="100">
        <v>151.08</v>
      </c>
      <c r="D46" s="100">
        <v>8.603341169238897</v>
      </c>
      <c r="E46" s="100">
        <v>8.827379341016691</v>
      </c>
      <c r="F46" s="100">
        <v>31.302134255700825</v>
      </c>
      <c r="G46" s="100" t="s">
        <v>59</v>
      </c>
      <c r="H46" s="100">
        <v>1.0266388694387985</v>
      </c>
      <c r="I46" s="100">
        <v>86.7066388694388</v>
      </c>
      <c r="J46" s="100" t="s">
        <v>73</v>
      </c>
      <c r="K46" s="100">
        <v>0.0461737275115514</v>
      </c>
      <c r="M46" s="100" t="s">
        <v>68</v>
      </c>
      <c r="N46" s="100">
        <v>0.033568747629410374</v>
      </c>
      <c r="X46" s="100">
        <v>67.5</v>
      </c>
    </row>
    <row r="47" spans="1:24" s="100" customFormat="1" ht="12.75">
      <c r="A47" s="100">
        <v>2877</v>
      </c>
      <c r="B47" s="100">
        <v>132.47999572753906</v>
      </c>
      <c r="C47" s="100">
        <v>141.17999267578125</v>
      </c>
      <c r="D47" s="100">
        <v>9.746695518493652</v>
      </c>
      <c r="E47" s="100">
        <v>10.101381301879883</v>
      </c>
      <c r="F47" s="100">
        <v>28.889347808692253</v>
      </c>
      <c r="G47" s="100" t="s">
        <v>56</v>
      </c>
      <c r="H47" s="100">
        <v>5.59461458867527</v>
      </c>
      <c r="I47" s="100">
        <v>70.57461031621433</v>
      </c>
      <c r="J47" s="100" t="s">
        <v>62</v>
      </c>
      <c r="K47" s="100">
        <v>0.17670725138665372</v>
      </c>
      <c r="L47" s="100">
        <v>0.09071290030619504</v>
      </c>
      <c r="M47" s="100">
        <v>0.04183322599728308</v>
      </c>
      <c r="N47" s="100">
        <v>0.07007400722896669</v>
      </c>
      <c r="O47" s="100">
        <v>0.007096858958477556</v>
      </c>
      <c r="P47" s="100">
        <v>0.0026023117930502816</v>
      </c>
      <c r="Q47" s="100">
        <v>0.0008638636589934235</v>
      </c>
      <c r="R47" s="100">
        <v>0.00107862385573932</v>
      </c>
      <c r="S47" s="100">
        <v>9.309721027965599E-05</v>
      </c>
      <c r="T47" s="100">
        <v>3.8303399173498694E-05</v>
      </c>
      <c r="U47" s="100">
        <v>1.8888423458339614E-05</v>
      </c>
      <c r="V47" s="100">
        <v>4.0027658730988114E-05</v>
      </c>
      <c r="W47" s="100">
        <v>5.8037427516354405E-06</v>
      </c>
      <c r="X47" s="100">
        <v>67.5</v>
      </c>
    </row>
    <row r="48" spans="1:24" s="100" customFormat="1" ht="12.75">
      <c r="A48" s="100">
        <v>2878</v>
      </c>
      <c r="B48" s="100">
        <v>140.44000244140625</v>
      </c>
      <c r="C48" s="100">
        <v>146.44000244140625</v>
      </c>
      <c r="D48" s="100">
        <v>8.751009941101074</v>
      </c>
      <c r="E48" s="100">
        <v>9.026304244995117</v>
      </c>
      <c r="F48" s="100">
        <v>28.863309208555822</v>
      </c>
      <c r="G48" s="100" t="s">
        <v>57</v>
      </c>
      <c r="H48" s="100">
        <v>5.6199584411660055</v>
      </c>
      <c r="I48" s="100">
        <v>78.55996088257226</v>
      </c>
      <c r="J48" s="100" t="s">
        <v>60</v>
      </c>
      <c r="K48" s="100">
        <v>-0.17665278370284235</v>
      </c>
      <c r="L48" s="100">
        <v>-0.0004928549972102742</v>
      </c>
      <c r="M48" s="100">
        <v>0.04182943662861262</v>
      </c>
      <c r="N48" s="100">
        <v>-0.0007247166067024953</v>
      </c>
      <c r="O48" s="100">
        <v>-0.007092354984976814</v>
      </c>
      <c r="P48" s="100">
        <v>-5.641636270647567E-05</v>
      </c>
      <c r="Q48" s="100">
        <v>0.0008637923066852514</v>
      </c>
      <c r="R48" s="100">
        <v>-5.826462403429308E-05</v>
      </c>
      <c r="S48" s="100">
        <v>-9.260250130072247E-05</v>
      </c>
      <c r="T48" s="100">
        <v>-4.019911844478374E-06</v>
      </c>
      <c r="U48" s="100">
        <v>1.8807714916087716E-05</v>
      </c>
      <c r="V48" s="100">
        <v>-4.598974554014599E-06</v>
      </c>
      <c r="W48" s="100">
        <v>-5.749447872742288E-06</v>
      </c>
      <c r="X48" s="100">
        <v>67.5</v>
      </c>
    </row>
    <row r="49" spans="1:24" s="100" customFormat="1" ht="12.75">
      <c r="A49" s="100">
        <v>2879</v>
      </c>
      <c r="B49" s="100">
        <v>133.75999450683594</v>
      </c>
      <c r="C49" s="100">
        <v>147.75999450683594</v>
      </c>
      <c r="D49" s="100">
        <v>9.184298515319824</v>
      </c>
      <c r="E49" s="100">
        <v>9.412666320800781</v>
      </c>
      <c r="F49" s="100">
        <v>27.751734253080773</v>
      </c>
      <c r="G49" s="100" t="s">
        <v>58</v>
      </c>
      <c r="H49" s="100">
        <v>5.690806565605271</v>
      </c>
      <c r="I49" s="100">
        <v>71.95080107244121</v>
      </c>
      <c r="J49" s="100" t="s">
        <v>61</v>
      </c>
      <c r="K49" s="100">
        <v>0.004387106411158545</v>
      </c>
      <c r="L49" s="100">
        <v>-0.09071156142363224</v>
      </c>
      <c r="M49" s="100">
        <v>0.000563052992747648</v>
      </c>
      <c r="N49" s="100">
        <v>-0.07007025956113795</v>
      </c>
      <c r="O49" s="100">
        <v>0.00025280000711565276</v>
      </c>
      <c r="P49" s="100">
        <v>-0.002601700186852348</v>
      </c>
      <c r="Q49" s="100">
        <v>-1.1102803289195068E-05</v>
      </c>
      <c r="R49" s="100">
        <v>-0.0010770490498376107</v>
      </c>
      <c r="S49" s="100">
        <v>9.584743851777073E-06</v>
      </c>
      <c r="T49" s="100">
        <v>-3.809187179710394E-05</v>
      </c>
      <c r="U49" s="100">
        <v>-1.7442477968241465E-06</v>
      </c>
      <c r="V49" s="100">
        <v>-3.976258161306903E-05</v>
      </c>
      <c r="W49" s="100">
        <v>7.920095237938063E-07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116</v>
      </c>
    </row>
    <row r="56" spans="1:24" s="100" customFormat="1" ht="12.75" hidden="1">
      <c r="A56" s="100">
        <v>2880</v>
      </c>
      <c r="B56" s="100">
        <v>158.18</v>
      </c>
      <c r="C56" s="100">
        <v>167.58</v>
      </c>
      <c r="D56" s="100">
        <v>9.006860784586094</v>
      </c>
      <c r="E56" s="100">
        <v>9.193188901175803</v>
      </c>
      <c r="F56" s="100">
        <v>31.94527951277236</v>
      </c>
      <c r="G56" s="100" t="s">
        <v>59</v>
      </c>
      <c r="H56" s="100">
        <v>-6.138509815110183</v>
      </c>
      <c r="I56" s="100">
        <v>84.54149018488982</v>
      </c>
      <c r="J56" s="100" t="s">
        <v>73</v>
      </c>
      <c r="K56" s="100">
        <v>0.8994163606842489</v>
      </c>
      <c r="M56" s="100" t="s">
        <v>68</v>
      </c>
      <c r="N56" s="100">
        <v>0.4760576600057994</v>
      </c>
      <c r="X56" s="100">
        <v>67.5</v>
      </c>
    </row>
    <row r="57" spans="1:24" s="100" customFormat="1" ht="12.75" hidden="1">
      <c r="A57" s="100">
        <v>2879</v>
      </c>
      <c r="B57" s="100">
        <v>159.60000610351562</v>
      </c>
      <c r="C57" s="100">
        <v>167.6999969482422</v>
      </c>
      <c r="D57" s="100">
        <v>9.22510051727295</v>
      </c>
      <c r="E57" s="100">
        <v>9.417025566101074</v>
      </c>
      <c r="F57" s="100">
        <v>37.1159738128026</v>
      </c>
      <c r="G57" s="100" t="s">
        <v>56</v>
      </c>
      <c r="H57" s="100">
        <v>3.807429910866759</v>
      </c>
      <c r="I57" s="100">
        <v>95.90743601438238</v>
      </c>
      <c r="J57" s="100" t="s">
        <v>62</v>
      </c>
      <c r="K57" s="100">
        <v>0.9172325736940716</v>
      </c>
      <c r="L57" s="100">
        <v>0.03167470515301772</v>
      </c>
      <c r="M57" s="100">
        <v>0.21714242729122282</v>
      </c>
      <c r="N57" s="100">
        <v>0.0925549606948487</v>
      </c>
      <c r="O57" s="100">
        <v>0.03683770723564086</v>
      </c>
      <c r="P57" s="100">
        <v>0.0009086611315352768</v>
      </c>
      <c r="Q57" s="100">
        <v>0.004483974132197114</v>
      </c>
      <c r="R57" s="100">
        <v>0.0014246374439618786</v>
      </c>
      <c r="S57" s="100">
        <v>0.0004832813123926634</v>
      </c>
      <c r="T57" s="100">
        <v>1.340305665953196E-05</v>
      </c>
      <c r="U57" s="100">
        <v>9.805701854665701E-05</v>
      </c>
      <c r="V57" s="100">
        <v>5.286065081017659E-05</v>
      </c>
      <c r="W57" s="100">
        <v>3.0131824773435895E-05</v>
      </c>
      <c r="X57" s="100">
        <v>67.5</v>
      </c>
    </row>
    <row r="58" spans="1:24" s="100" customFormat="1" ht="12.75" hidden="1">
      <c r="A58" s="100">
        <v>2878</v>
      </c>
      <c r="B58" s="100">
        <v>139.5399932861328</v>
      </c>
      <c r="C58" s="100">
        <v>151.0399932861328</v>
      </c>
      <c r="D58" s="100">
        <v>8.754096984863281</v>
      </c>
      <c r="E58" s="100">
        <v>9.035025596618652</v>
      </c>
      <c r="F58" s="100">
        <v>32.78937463484513</v>
      </c>
      <c r="G58" s="100" t="s">
        <v>57</v>
      </c>
      <c r="H58" s="100">
        <v>17.171063327773624</v>
      </c>
      <c r="I58" s="100">
        <v>89.21105661390644</v>
      </c>
      <c r="J58" s="100" t="s">
        <v>60</v>
      </c>
      <c r="K58" s="100">
        <v>-0.8957743763297171</v>
      </c>
      <c r="L58" s="100">
        <v>-0.0001715872059820907</v>
      </c>
      <c r="M58" s="100">
        <v>0.21257967491844187</v>
      </c>
      <c r="N58" s="100">
        <v>-0.0009575494400619047</v>
      </c>
      <c r="O58" s="100">
        <v>-0.03588831081076696</v>
      </c>
      <c r="P58" s="100">
        <v>-1.9557281767278776E-05</v>
      </c>
      <c r="Q58" s="100">
        <v>0.004412251617355897</v>
      </c>
      <c r="R58" s="100">
        <v>-7.69909160691528E-05</v>
      </c>
      <c r="S58" s="100">
        <v>-0.00046239054815210977</v>
      </c>
      <c r="T58" s="100">
        <v>-1.3882666222786905E-06</v>
      </c>
      <c r="U58" s="100">
        <v>9.75699878477154E-05</v>
      </c>
      <c r="V58" s="100">
        <v>-6.082633789948534E-06</v>
      </c>
      <c r="W58" s="100">
        <v>-2.852032877014028E-05</v>
      </c>
      <c r="X58" s="100">
        <v>67.5</v>
      </c>
    </row>
    <row r="59" spans="1:24" s="100" customFormat="1" ht="12.75" hidden="1">
      <c r="A59" s="100">
        <v>2877</v>
      </c>
      <c r="B59" s="100">
        <v>126.4000015258789</v>
      </c>
      <c r="C59" s="100">
        <v>136.5</v>
      </c>
      <c r="D59" s="100">
        <v>9.951653480529785</v>
      </c>
      <c r="E59" s="100">
        <v>10.12477970123291</v>
      </c>
      <c r="F59" s="100">
        <v>28.321403765522472</v>
      </c>
      <c r="G59" s="100" t="s">
        <v>58</v>
      </c>
      <c r="H59" s="100">
        <v>8.844923994108953</v>
      </c>
      <c r="I59" s="100">
        <v>67.74492551998786</v>
      </c>
      <c r="J59" s="100" t="s">
        <v>61</v>
      </c>
      <c r="K59" s="100">
        <v>0.19724061690371195</v>
      </c>
      <c r="L59" s="100">
        <v>-0.03167424039122881</v>
      </c>
      <c r="M59" s="100">
        <v>0.04427996772236357</v>
      </c>
      <c r="N59" s="100">
        <v>-0.09255000728414248</v>
      </c>
      <c r="O59" s="100">
        <v>0.008309381537068457</v>
      </c>
      <c r="P59" s="100">
        <v>-0.0009084506396567976</v>
      </c>
      <c r="Q59" s="100">
        <v>0.0007987863815521238</v>
      </c>
      <c r="R59" s="100">
        <v>-0.0014225555333908999</v>
      </c>
      <c r="S59" s="100">
        <v>0.00014055535524328683</v>
      </c>
      <c r="T59" s="100">
        <v>-1.333096559158754E-05</v>
      </c>
      <c r="U59" s="100">
        <v>9.760960898195749E-06</v>
      </c>
      <c r="V59" s="100">
        <v>-5.250952266258759E-05</v>
      </c>
      <c r="W59" s="100">
        <v>9.72202196151365E-06</v>
      </c>
      <c r="X59" s="100">
        <v>67.5</v>
      </c>
    </row>
    <row r="60" s="100" customFormat="1" ht="12.75" hidden="1">
      <c r="A60" s="100" t="s">
        <v>122</v>
      </c>
    </row>
    <row r="61" spans="1:24" s="100" customFormat="1" ht="12.75" hidden="1">
      <c r="A61" s="100">
        <v>2880</v>
      </c>
      <c r="B61" s="100">
        <v>155.76</v>
      </c>
      <c r="C61" s="100">
        <v>161.56</v>
      </c>
      <c r="D61" s="100">
        <v>9.073140397419081</v>
      </c>
      <c r="E61" s="100">
        <v>9.305294985017419</v>
      </c>
      <c r="F61" s="100">
        <v>30.255133385847035</v>
      </c>
      <c r="G61" s="100" t="s">
        <v>59</v>
      </c>
      <c r="H61" s="100">
        <v>-8.784365732135498</v>
      </c>
      <c r="I61" s="100">
        <v>79.47563426786449</v>
      </c>
      <c r="J61" s="100" t="s">
        <v>73</v>
      </c>
      <c r="K61" s="100">
        <v>0.8666862749308416</v>
      </c>
      <c r="M61" s="100" t="s">
        <v>68</v>
      </c>
      <c r="N61" s="100">
        <v>0.4824305045558209</v>
      </c>
      <c r="X61" s="100">
        <v>67.5</v>
      </c>
    </row>
    <row r="62" spans="1:24" s="100" customFormat="1" ht="12.75" hidden="1">
      <c r="A62" s="100">
        <v>2879</v>
      </c>
      <c r="B62" s="100">
        <v>155.3000030517578</v>
      </c>
      <c r="C62" s="100">
        <v>158.89999389648438</v>
      </c>
      <c r="D62" s="100">
        <v>9.1716890335083</v>
      </c>
      <c r="E62" s="100">
        <v>9.29649543762207</v>
      </c>
      <c r="F62" s="100">
        <v>35.24072046286821</v>
      </c>
      <c r="G62" s="100" t="s">
        <v>56</v>
      </c>
      <c r="H62" s="100">
        <v>3.7755682575922265</v>
      </c>
      <c r="I62" s="100">
        <v>91.57557130935004</v>
      </c>
      <c r="J62" s="100" t="s">
        <v>62</v>
      </c>
      <c r="K62" s="100">
        <v>0.868071282917846</v>
      </c>
      <c r="L62" s="100">
        <v>0.2526386241167678</v>
      </c>
      <c r="M62" s="100">
        <v>0.20550395379219424</v>
      </c>
      <c r="N62" s="100">
        <v>0.07611036093024191</v>
      </c>
      <c r="O62" s="100">
        <v>0.03486328598695861</v>
      </c>
      <c r="P62" s="100">
        <v>0.007247397771518853</v>
      </c>
      <c r="Q62" s="100">
        <v>0.004243631405855518</v>
      </c>
      <c r="R62" s="100">
        <v>0.0011715193032005577</v>
      </c>
      <c r="S62" s="100">
        <v>0.00045738327839318086</v>
      </c>
      <c r="T62" s="100">
        <v>0.00010666887096070708</v>
      </c>
      <c r="U62" s="100">
        <v>9.280846705596948E-05</v>
      </c>
      <c r="V62" s="100">
        <v>4.347073104414961E-05</v>
      </c>
      <c r="W62" s="100">
        <v>2.8519400545116087E-05</v>
      </c>
      <c r="X62" s="100">
        <v>67.5</v>
      </c>
    </row>
    <row r="63" spans="1:24" s="100" customFormat="1" ht="12.75" hidden="1">
      <c r="A63" s="100">
        <v>2878</v>
      </c>
      <c r="B63" s="100">
        <v>136.67999267578125</v>
      </c>
      <c r="C63" s="100">
        <v>141.3800048828125</v>
      </c>
      <c r="D63" s="100">
        <v>9.069924354553223</v>
      </c>
      <c r="E63" s="100">
        <v>9.263680458068848</v>
      </c>
      <c r="F63" s="100">
        <v>30.94176083463941</v>
      </c>
      <c r="G63" s="100" t="s">
        <v>57</v>
      </c>
      <c r="H63" s="100">
        <v>12.063036911001205</v>
      </c>
      <c r="I63" s="100">
        <v>81.24302958678246</v>
      </c>
      <c r="J63" s="100" t="s">
        <v>60</v>
      </c>
      <c r="K63" s="100">
        <v>-0.8005347015980736</v>
      </c>
      <c r="L63" s="100">
        <v>-0.0013740464303817082</v>
      </c>
      <c r="M63" s="100">
        <v>0.1904068811312628</v>
      </c>
      <c r="N63" s="100">
        <v>-0.0007873955615892683</v>
      </c>
      <c r="O63" s="100">
        <v>-0.032003512934939325</v>
      </c>
      <c r="P63" s="100">
        <v>-0.00015714274736902965</v>
      </c>
      <c r="Q63" s="100">
        <v>0.003972438285701272</v>
      </c>
      <c r="R63" s="100">
        <v>-6.331779999819272E-05</v>
      </c>
      <c r="S63" s="100">
        <v>-0.0004066587673905521</v>
      </c>
      <c r="T63" s="100">
        <v>-1.1185855095726825E-05</v>
      </c>
      <c r="U63" s="100">
        <v>8.919148144450989E-05</v>
      </c>
      <c r="V63" s="100">
        <v>-5.003120937248132E-06</v>
      </c>
      <c r="W63" s="100">
        <v>-2.490686225148916E-05</v>
      </c>
      <c r="X63" s="100">
        <v>67.5</v>
      </c>
    </row>
    <row r="64" spans="1:24" s="100" customFormat="1" ht="12.75" hidden="1">
      <c r="A64" s="100">
        <v>2877</v>
      </c>
      <c r="B64" s="100">
        <v>110.27999877929688</v>
      </c>
      <c r="C64" s="100">
        <v>126.58000183105469</v>
      </c>
      <c r="D64" s="100">
        <v>10.299901962280273</v>
      </c>
      <c r="E64" s="100">
        <v>10.612502098083496</v>
      </c>
      <c r="F64" s="100">
        <v>23.901678016611314</v>
      </c>
      <c r="G64" s="100" t="s">
        <v>58</v>
      </c>
      <c r="H64" s="100">
        <v>12.422449863616322</v>
      </c>
      <c r="I64" s="100">
        <v>55.2024486429132</v>
      </c>
      <c r="J64" s="100" t="s">
        <v>61</v>
      </c>
      <c r="K64" s="100">
        <v>0.33569620755069357</v>
      </c>
      <c r="L64" s="100">
        <v>-0.2526348875195598</v>
      </c>
      <c r="M64" s="100">
        <v>0.07731167209477141</v>
      </c>
      <c r="N64" s="100">
        <v>-0.07610628784247254</v>
      </c>
      <c r="O64" s="100">
        <v>0.013828371908205099</v>
      </c>
      <c r="P64" s="100">
        <v>-0.007245693936095131</v>
      </c>
      <c r="Q64" s="100">
        <v>0.0014926960759170033</v>
      </c>
      <c r="R64" s="100">
        <v>-0.0011698069644069098</v>
      </c>
      <c r="S64" s="100">
        <v>0.00020935164259706875</v>
      </c>
      <c r="T64" s="100">
        <v>-0.00010608074602777538</v>
      </c>
      <c r="U64" s="100">
        <v>2.5657186030674137E-05</v>
      </c>
      <c r="V64" s="100">
        <v>-4.3181862377624036E-05</v>
      </c>
      <c r="W64" s="100">
        <v>1.389260307638968E-05</v>
      </c>
      <c r="X64" s="100">
        <v>67.5</v>
      </c>
    </row>
    <row r="65" s="100" customFormat="1" ht="12.75" hidden="1">
      <c r="A65" s="100" t="s">
        <v>128</v>
      </c>
    </row>
    <row r="66" spans="1:24" s="100" customFormat="1" ht="12.75" hidden="1">
      <c r="A66" s="100">
        <v>2880</v>
      </c>
      <c r="B66" s="100">
        <v>134.48</v>
      </c>
      <c r="C66" s="100">
        <v>140.28</v>
      </c>
      <c r="D66" s="100">
        <v>9.154214157992154</v>
      </c>
      <c r="E66" s="100">
        <v>9.567525251719363</v>
      </c>
      <c r="F66" s="100">
        <v>27.334837778256826</v>
      </c>
      <c r="G66" s="100" t="s">
        <v>59</v>
      </c>
      <c r="H66" s="100">
        <v>4.124986912470604</v>
      </c>
      <c r="I66" s="100">
        <v>71.1049869124706</v>
      </c>
      <c r="J66" s="100" t="s">
        <v>73</v>
      </c>
      <c r="K66" s="100">
        <v>0.8476012836719907</v>
      </c>
      <c r="M66" s="100" t="s">
        <v>68</v>
      </c>
      <c r="N66" s="100">
        <v>0.5569192683764069</v>
      </c>
      <c r="X66" s="100">
        <v>67.5</v>
      </c>
    </row>
    <row r="67" spans="1:24" s="100" customFormat="1" ht="12.75" hidden="1">
      <c r="A67" s="100">
        <v>2879</v>
      </c>
      <c r="B67" s="100">
        <v>132.47999572753906</v>
      </c>
      <c r="C67" s="100">
        <v>150.47999572753906</v>
      </c>
      <c r="D67" s="100">
        <v>9.405569076538086</v>
      </c>
      <c r="E67" s="100">
        <v>9.519533157348633</v>
      </c>
      <c r="F67" s="100">
        <v>27.43664329936615</v>
      </c>
      <c r="G67" s="100" t="s">
        <v>56</v>
      </c>
      <c r="H67" s="100">
        <v>4.476689042238078</v>
      </c>
      <c r="I67" s="100">
        <v>69.45668476977714</v>
      </c>
      <c r="J67" s="100" t="s">
        <v>62</v>
      </c>
      <c r="K67" s="100">
        <v>0.7382353379993103</v>
      </c>
      <c r="L67" s="100">
        <v>0.5166763428995494</v>
      </c>
      <c r="M67" s="100">
        <v>0.17476772608100094</v>
      </c>
      <c r="N67" s="100">
        <v>0.06323569356314948</v>
      </c>
      <c r="O67" s="100">
        <v>0.02964880869574113</v>
      </c>
      <c r="P67" s="100">
        <v>0.014821732820029439</v>
      </c>
      <c r="Q67" s="100">
        <v>0.0036090262524939546</v>
      </c>
      <c r="R67" s="100">
        <v>0.0009733494723553895</v>
      </c>
      <c r="S67" s="100">
        <v>0.00038896323408266876</v>
      </c>
      <c r="T67" s="100">
        <v>0.0002180687251966203</v>
      </c>
      <c r="U67" s="100">
        <v>7.893245787303407E-05</v>
      </c>
      <c r="V67" s="100">
        <v>3.610980862692239E-05</v>
      </c>
      <c r="W67" s="100">
        <v>2.4246165455632323E-05</v>
      </c>
      <c r="X67" s="100">
        <v>67.5</v>
      </c>
    </row>
    <row r="68" spans="1:24" s="100" customFormat="1" ht="12.75" hidden="1">
      <c r="A68" s="100">
        <v>2878</v>
      </c>
      <c r="B68" s="100">
        <v>120.63999938964844</v>
      </c>
      <c r="C68" s="100">
        <v>128.13999938964844</v>
      </c>
      <c r="D68" s="100">
        <v>8.897310256958008</v>
      </c>
      <c r="E68" s="100">
        <v>9.163057327270508</v>
      </c>
      <c r="F68" s="100">
        <v>26.28851071891285</v>
      </c>
      <c r="G68" s="100" t="s">
        <v>57</v>
      </c>
      <c r="H68" s="100">
        <v>17.17684746080704</v>
      </c>
      <c r="I68" s="100">
        <v>70.31684685045548</v>
      </c>
      <c r="J68" s="100" t="s">
        <v>60</v>
      </c>
      <c r="K68" s="100">
        <v>-0.5041040403728386</v>
      </c>
      <c r="L68" s="100">
        <v>0.0028119776606151895</v>
      </c>
      <c r="M68" s="100">
        <v>0.11788121175101317</v>
      </c>
      <c r="N68" s="100">
        <v>-0.000654244793578018</v>
      </c>
      <c r="O68" s="100">
        <v>-0.020478260615637924</v>
      </c>
      <c r="P68" s="100">
        <v>0.00032177878431841484</v>
      </c>
      <c r="Q68" s="100">
        <v>0.0023634935628838896</v>
      </c>
      <c r="R68" s="100">
        <v>-5.2585071913961574E-05</v>
      </c>
      <c r="S68" s="100">
        <v>-0.0002870248162358022</v>
      </c>
      <c r="T68" s="100">
        <v>2.291506697381947E-05</v>
      </c>
      <c r="U68" s="100">
        <v>4.677941057217663E-05</v>
      </c>
      <c r="V68" s="100">
        <v>-4.1534567575902615E-06</v>
      </c>
      <c r="W68" s="100">
        <v>-1.842480221373705E-05</v>
      </c>
      <c r="X68" s="100">
        <v>67.5</v>
      </c>
    </row>
    <row r="69" spans="1:24" s="100" customFormat="1" ht="12.75" hidden="1">
      <c r="A69" s="100">
        <v>2877</v>
      </c>
      <c r="B69" s="100">
        <v>141.25999450683594</v>
      </c>
      <c r="C69" s="100">
        <v>134.36000061035156</v>
      </c>
      <c r="D69" s="100">
        <v>10.0358247756958</v>
      </c>
      <c r="E69" s="100">
        <v>10.375497817993164</v>
      </c>
      <c r="F69" s="100">
        <v>27.034203536430045</v>
      </c>
      <c r="G69" s="100" t="s">
        <v>58</v>
      </c>
      <c r="H69" s="100">
        <v>-9.596386913956422</v>
      </c>
      <c r="I69" s="100">
        <v>64.16360759287952</v>
      </c>
      <c r="J69" s="100" t="s">
        <v>61</v>
      </c>
      <c r="K69" s="100">
        <v>-0.5393241425624625</v>
      </c>
      <c r="L69" s="100">
        <v>0.5166686908393898</v>
      </c>
      <c r="M69" s="100">
        <v>-0.12902626862634048</v>
      </c>
      <c r="N69" s="100">
        <v>-0.06323230902127978</v>
      </c>
      <c r="O69" s="100">
        <v>-0.021440445406629677</v>
      </c>
      <c r="P69" s="100">
        <v>0.01481823951089671</v>
      </c>
      <c r="Q69" s="100">
        <v>-0.0027274472807731725</v>
      </c>
      <c r="R69" s="100">
        <v>-0.0009719279837242668</v>
      </c>
      <c r="S69" s="100">
        <v>-0.00026250552819484193</v>
      </c>
      <c r="T69" s="100">
        <v>0.00021686140416050172</v>
      </c>
      <c r="U69" s="100">
        <v>-6.35768798573666E-05</v>
      </c>
      <c r="V69" s="100">
        <v>-3.587014184577176E-05</v>
      </c>
      <c r="W69" s="100">
        <v>-1.5760812247043884E-05</v>
      </c>
      <c r="X69" s="100">
        <v>67.5</v>
      </c>
    </row>
    <row r="70" s="100" customFormat="1" ht="12.75" hidden="1">
      <c r="A70" s="100" t="s">
        <v>134</v>
      </c>
    </row>
    <row r="71" spans="1:24" s="100" customFormat="1" ht="12.75" hidden="1">
      <c r="A71" s="100">
        <v>2880</v>
      </c>
      <c r="B71" s="100">
        <v>141.94</v>
      </c>
      <c r="C71" s="100">
        <v>148.34</v>
      </c>
      <c r="D71" s="100">
        <v>9.07051260275824</v>
      </c>
      <c r="E71" s="100">
        <v>9.382394374724601</v>
      </c>
      <c r="F71" s="100">
        <v>29.81317392971133</v>
      </c>
      <c r="G71" s="100" t="s">
        <v>59</v>
      </c>
      <c r="H71" s="100">
        <v>3.851938429074025</v>
      </c>
      <c r="I71" s="100">
        <v>78.29193842907402</v>
      </c>
      <c r="J71" s="100" t="s">
        <v>73</v>
      </c>
      <c r="K71" s="100">
        <v>0.04660483993563931</v>
      </c>
      <c r="M71" s="100" t="s">
        <v>68</v>
      </c>
      <c r="N71" s="100">
        <v>0.035701218631078065</v>
      </c>
      <c r="X71" s="100">
        <v>67.5</v>
      </c>
    </row>
    <row r="72" spans="1:24" s="100" customFormat="1" ht="12.75" hidden="1">
      <c r="A72" s="100">
        <v>2879</v>
      </c>
      <c r="B72" s="100">
        <v>131.67999267578125</v>
      </c>
      <c r="C72" s="100">
        <v>141.0800018310547</v>
      </c>
      <c r="D72" s="100">
        <v>9.384584426879883</v>
      </c>
      <c r="E72" s="100">
        <v>9.523181915283203</v>
      </c>
      <c r="F72" s="100">
        <v>28.566481631274613</v>
      </c>
      <c r="G72" s="100" t="s">
        <v>56</v>
      </c>
      <c r="H72" s="100">
        <v>8.296182636696969</v>
      </c>
      <c r="I72" s="100">
        <v>72.47617531247822</v>
      </c>
      <c r="J72" s="100" t="s">
        <v>62</v>
      </c>
      <c r="K72" s="100">
        <v>0.18521468729910745</v>
      </c>
      <c r="L72" s="100">
        <v>0.0410262719805125</v>
      </c>
      <c r="M72" s="100">
        <v>0.04384731019618379</v>
      </c>
      <c r="N72" s="100">
        <v>0.09292482281594538</v>
      </c>
      <c r="O72" s="100">
        <v>0.0074384782919722815</v>
      </c>
      <c r="P72" s="100">
        <v>0.0011769929952551057</v>
      </c>
      <c r="Q72" s="100">
        <v>0.0009055189232693269</v>
      </c>
      <c r="R72" s="100">
        <v>0.0014303630063229032</v>
      </c>
      <c r="S72" s="100">
        <v>9.758581402261458E-05</v>
      </c>
      <c r="T72" s="100">
        <v>1.7332531021150445E-05</v>
      </c>
      <c r="U72" s="100">
        <v>1.9806396841533982E-05</v>
      </c>
      <c r="V72" s="100">
        <v>5.308072368612619E-05</v>
      </c>
      <c r="W72" s="100">
        <v>6.080574421686144E-06</v>
      </c>
      <c r="X72" s="100">
        <v>67.5</v>
      </c>
    </row>
    <row r="73" spans="1:24" s="100" customFormat="1" ht="12.75" hidden="1">
      <c r="A73" s="100">
        <v>2878</v>
      </c>
      <c r="B73" s="100">
        <v>130.60000610351562</v>
      </c>
      <c r="C73" s="100">
        <v>138.3000030517578</v>
      </c>
      <c r="D73" s="100">
        <v>9.043951988220215</v>
      </c>
      <c r="E73" s="100">
        <v>9.30016040802002</v>
      </c>
      <c r="F73" s="100">
        <v>26.624011336001377</v>
      </c>
      <c r="G73" s="100" t="s">
        <v>57</v>
      </c>
      <c r="H73" s="100">
        <v>6.988870670980134</v>
      </c>
      <c r="I73" s="100">
        <v>70.08887677449576</v>
      </c>
      <c r="J73" s="100" t="s">
        <v>60</v>
      </c>
      <c r="K73" s="100">
        <v>-0.1211985440379151</v>
      </c>
      <c r="L73" s="100">
        <v>-0.00022221062889505268</v>
      </c>
      <c r="M73" s="100">
        <v>0.02831368033934569</v>
      </c>
      <c r="N73" s="100">
        <v>-0.000960999704712739</v>
      </c>
      <c r="O73" s="100">
        <v>-0.004927931083887102</v>
      </c>
      <c r="P73" s="100">
        <v>-2.5475606410035636E-05</v>
      </c>
      <c r="Q73" s="100">
        <v>0.0005663448086704404</v>
      </c>
      <c r="R73" s="100">
        <v>-7.725665417820287E-05</v>
      </c>
      <c r="S73" s="100">
        <v>-6.942562571276434E-05</v>
      </c>
      <c r="T73" s="100">
        <v>-1.818857359940508E-06</v>
      </c>
      <c r="U73" s="100">
        <v>1.1113483840093411E-05</v>
      </c>
      <c r="V73" s="100">
        <v>-6.097104194335199E-06</v>
      </c>
      <c r="W73" s="100">
        <v>-4.466248380877005E-06</v>
      </c>
      <c r="X73" s="100">
        <v>67.5</v>
      </c>
    </row>
    <row r="74" spans="1:24" s="100" customFormat="1" ht="12.75" hidden="1">
      <c r="A74" s="100">
        <v>2877</v>
      </c>
      <c r="B74" s="100">
        <v>122.95999908447266</v>
      </c>
      <c r="C74" s="100">
        <v>140.16000366210938</v>
      </c>
      <c r="D74" s="100">
        <v>10.23047924041748</v>
      </c>
      <c r="E74" s="100">
        <v>10.319937705993652</v>
      </c>
      <c r="F74" s="100">
        <v>25.834179494335636</v>
      </c>
      <c r="G74" s="100" t="s">
        <v>58</v>
      </c>
      <c r="H74" s="100">
        <v>4.642588321663283</v>
      </c>
      <c r="I74" s="100">
        <v>60.10258740613594</v>
      </c>
      <c r="J74" s="100" t="s">
        <v>61</v>
      </c>
      <c r="K74" s="100">
        <v>-0.14005496533288533</v>
      </c>
      <c r="L74" s="100">
        <v>-0.04102567019629772</v>
      </c>
      <c r="M74" s="100">
        <v>-0.03348017498582874</v>
      </c>
      <c r="N74" s="100">
        <v>-0.09291985350258784</v>
      </c>
      <c r="O74" s="100">
        <v>-0.005571934541306293</v>
      </c>
      <c r="P74" s="100">
        <v>-0.0011767172576101815</v>
      </c>
      <c r="Q74" s="100">
        <v>-0.0007065536625698598</v>
      </c>
      <c r="R74" s="100">
        <v>-0.0014282750922851952</v>
      </c>
      <c r="S74" s="100">
        <v>-6.85789588200891E-05</v>
      </c>
      <c r="T74" s="100">
        <v>-1.7236832351198774E-05</v>
      </c>
      <c r="U74" s="100">
        <v>-1.6394628168406562E-05</v>
      </c>
      <c r="V74" s="100">
        <v>-5.272938978867761E-05</v>
      </c>
      <c r="W74" s="100">
        <v>-4.126258680448588E-06</v>
      </c>
      <c r="X74" s="100">
        <v>67.5</v>
      </c>
    </row>
    <row r="75" s="100" customFormat="1" ht="12.75" hidden="1">
      <c r="A75" s="100" t="s">
        <v>140</v>
      </c>
    </row>
    <row r="76" spans="1:24" s="100" customFormat="1" ht="12.75" hidden="1">
      <c r="A76" s="100">
        <v>2880</v>
      </c>
      <c r="B76" s="100">
        <v>145.3</v>
      </c>
      <c r="C76" s="100">
        <v>149</v>
      </c>
      <c r="D76" s="100">
        <v>8.9805525715152</v>
      </c>
      <c r="E76" s="100">
        <v>9.351619606932163</v>
      </c>
      <c r="F76" s="100">
        <v>28.336986798329352</v>
      </c>
      <c r="G76" s="100" t="s">
        <v>59</v>
      </c>
      <c r="H76" s="100">
        <v>-2.628619150465056</v>
      </c>
      <c r="I76" s="100">
        <v>75.17138084953496</v>
      </c>
      <c r="J76" s="100" t="s">
        <v>73</v>
      </c>
      <c r="K76" s="100">
        <v>0.40543606056960557</v>
      </c>
      <c r="M76" s="100" t="s">
        <v>68</v>
      </c>
      <c r="N76" s="100">
        <v>0.2163540594385765</v>
      </c>
      <c r="X76" s="100">
        <v>67.5</v>
      </c>
    </row>
    <row r="77" spans="1:24" s="100" customFormat="1" ht="12.75" hidden="1">
      <c r="A77" s="100">
        <v>2879</v>
      </c>
      <c r="B77" s="100">
        <v>129.25999450683594</v>
      </c>
      <c r="C77" s="100">
        <v>141.05999755859375</v>
      </c>
      <c r="D77" s="100">
        <v>9.277802467346191</v>
      </c>
      <c r="E77" s="100">
        <v>9.384584426879883</v>
      </c>
      <c r="F77" s="100">
        <v>28.013591311681193</v>
      </c>
      <c r="G77" s="100" t="s">
        <v>56</v>
      </c>
      <c r="H77" s="100">
        <v>10.124145523558425</v>
      </c>
      <c r="I77" s="100">
        <v>71.88414003039436</v>
      </c>
      <c r="J77" s="100" t="s">
        <v>62</v>
      </c>
      <c r="K77" s="100">
        <v>0.6132104870906815</v>
      </c>
      <c r="L77" s="100">
        <v>0.059036598133749764</v>
      </c>
      <c r="M77" s="100">
        <v>0.14516969220300216</v>
      </c>
      <c r="N77" s="100">
        <v>0.06503778805089865</v>
      </c>
      <c r="O77" s="100">
        <v>0.024627568553212336</v>
      </c>
      <c r="P77" s="100">
        <v>0.0016936496701147933</v>
      </c>
      <c r="Q77" s="100">
        <v>0.0029978073687799618</v>
      </c>
      <c r="R77" s="100">
        <v>0.0010011131093111858</v>
      </c>
      <c r="S77" s="100">
        <v>0.0003231073418797459</v>
      </c>
      <c r="T77" s="100">
        <v>2.4945087629573657E-05</v>
      </c>
      <c r="U77" s="100">
        <v>6.556493415349053E-05</v>
      </c>
      <c r="V77" s="100">
        <v>3.7146294991787135E-05</v>
      </c>
      <c r="W77" s="100">
        <v>2.014435651493167E-05</v>
      </c>
      <c r="X77" s="100">
        <v>67.5</v>
      </c>
    </row>
    <row r="78" spans="1:24" s="100" customFormat="1" ht="12.75" hidden="1">
      <c r="A78" s="100">
        <v>2878</v>
      </c>
      <c r="B78" s="100">
        <v>126.36000061035156</v>
      </c>
      <c r="C78" s="100">
        <v>131.25999450683594</v>
      </c>
      <c r="D78" s="100">
        <v>8.804610252380371</v>
      </c>
      <c r="E78" s="100">
        <v>9.112524032592773</v>
      </c>
      <c r="F78" s="100">
        <v>25.262654228301585</v>
      </c>
      <c r="G78" s="100" t="s">
        <v>57</v>
      </c>
      <c r="H78" s="100">
        <v>9.440730323064955</v>
      </c>
      <c r="I78" s="100">
        <v>68.30073093341652</v>
      </c>
      <c r="J78" s="100" t="s">
        <v>60</v>
      </c>
      <c r="K78" s="100">
        <v>-0.4657675761372538</v>
      </c>
      <c r="L78" s="100">
        <v>-0.0003204716705656839</v>
      </c>
      <c r="M78" s="100">
        <v>0.10918400773670493</v>
      </c>
      <c r="N78" s="100">
        <v>-0.0006726908868390924</v>
      </c>
      <c r="O78" s="100">
        <v>-0.01887770494608172</v>
      </c>
      <c r="P78" s="100">
        <v>-3.663223704309043E-05</v>
      </c>
      <c r="Q78" s="100">
        <v>0.0022020282846606626</v>
      </c>
      <c r="R78" s="100">
        <v>-5.408455714102505E-05</v>
      </c>
      <c r="S78" s="100">
        <v>-0.0002611053659960182</v>
      </c>
      <c r="T78" s="100">
        <v>-2.6087667819259692E-06</v>
      </c>
      <c r="U78" s="100">
        <v>4.447434996485339E-05</v>
      </c>
      <c r="V78" s="100">
        <v>-4.272193963041589E-06</v>
      </c>
      <c r="W78" s="100">
        <v>-1.6664343310358974E-05</v>
      </c>
      <c r="X78" s="100">
        <v>67.5</v>
      </c>
    </row>
    <row r="79" spans="1:24" s="100" customFormat="1" ht="12.75" hidden="1">
      <c r="A79" s="100">
        <v>2877</v>
      </c>
      <c r="B79" s="100">
        <v>126.63999938964844</v>
      </c>
      <c r="C79" s="100">
        <v>131.44000244140625</v>
      </c>
      <c r="D79" s="100">
        <v>9.916764259338379</v>
      </c>
      <c r="E79" s="100">
        <v>10.135222434997559</v>
      </c>
      <c r="F79" s="100">
        <v>24.515031235306832</v>
      </c>
      <c r="G79" s="100" t="s">
        <v>58</v>
      </c>
      <c r="H79" s="100">
        <v>-0.2930329932519271</v>
      </c>
      <c r="I79" s="100">
        <v>58.84696639639652</v>
      </c>
      <c r="J79" s="100" t="s">
        <v>61</v>
      </c>
      <c r="K79" s="100">
        <v>-0.398857952781712</v>
      </c>
      <c r="L79" s="100">
        <v>-0.059035728310187136</v>
      </c>
      <c r="M79" s="100">
        <v>-0.09567179306810102</v>
      </c>
      <c r="N79" s="100">
        <v>-0.06503430911084071</v>
      </c>
      <c r="O79" s="100">
        <v>-0.015816111684350705</v>
      </c>
      <c r="P79" s="100">
        <v>-0.0016932534613250218</v>
      </c>
      <c r="Q79" s="100">
        <v>-0.0020341879101660834</v>
      </c>
      <c r="R79" s="100">
        <v>-0.0009996510982905834</v>
      </c>
      <c r="S79" s="100">
        <v>-0.00019032168091071596</v>
      </c>
      <c r="T79" s="100">
        <v>-2.4808299674194287E-05</v>
      </c>
      <c r="U79" s="100">
        <v>-4.817460727141732E-05</v>
      </c>
      <c r="V79" s="100">
        <v>-3.689980474689563E-05</v>
      </c>
      <c r="W79" s="100">
        <v>-1.1317895627507976E-05</v>
      </c>
      <c r="X79" s="100">
        <v>67.5</v>
      </c>
    </row>
    <row r="80" s="100" customFormat="1" ht="12.75" hidden="1">
      <c r="A80" s="100" t="s">
        <v>146</v>
      </c>
    </row>
    <row r="81" spans="1:24" s="100" customFormat="1" ht="12.75" hidden="1">
      <c r="A81" s="100">
        <v>2880</v>
      </c>
      <c r="B81" s="100">
        <v>153.18</v>
      </c>
      <c r="C81" s="100">
        <v>151.08</v>
      </c>
      <c r="D81" s="100">
        <v>8.603341169238897</v>
      </c>
      <c r="E81" s="100">
        <v>8.827379341016691</v>
      </c>
      <c r="F81" s="100">
        <v>31.076420764958467</v>
      </c>
      <c r="G81" s="100" t="s">
        <v>59</v>
      </c>
      <c r="H81" s="100">
        <v>0.4014144687673422</v>
      </c>
      <c r="I81" s="100">
        <v>86.08141446876735</v>
      </c>
      <c r="J81" s="100" t="s">
        <v>73</v>
      </c>
      <c r="K81" s="100">
        <v>0.08347116466007397</v>
      </c>
      <c r="M81" s="100" t="s">
        <v>68</v>
      </c>
      <c r="N81" s="100">
        <v>0.052822204030847086</v>
      </c>
      <c r="X81" s="100">
        <v>67.5</v>
      </c>
    </row>
    <row r="82" spans="1:24" s="100" customFormat="1" ht="12.75" hidden="1">
      <c r="A82" s="100">
        <v>2879</v>
      </c>
      <c r="B82" s="100">
        <v>133.75999450683594</v>
      </c>
      <c r="C82" s="100">
        <v>147.75999450683594</v>
      </c>
      <c r="D82" s="100">
        <v>9.184298515319824</v>
      </c>
      <c r="E82" s="100">
        <v>9.412666320800781</v>
      </c>
      <c r="F82" s="100">
        <v>28.31384272211942</v>
      </c>
      <c r="G82" s="100" t="s">
        <v>56</v>
      </c>
      <c r="H82" s="100">
        <v>7.148162501205746</v>
      </c>
      <c r="I82" s="100">
        <v>73.40815700804168</v>
      </c>
      <c r="J82" s="100" t="s">
        <v>62</v>
      </c>
      <c r="K82" s="100">
        <v>0.25845098724097487</v>
      </c>
      <c r="L82" s="100">
        <v>0.08811015080653443</v>
      </c>
      <c r="M82" s="100">
        <v>0.061185027545246115</v>
      </c>
      <c r="N82" s="100">
        <v>0.07106546925946423</v>
      </c>
      <c r="O82" s="100">
        <v>0.010379795273040775</v>
      </c>
      <c r="P82" s="100">
        <v>0.0025276589394816126</v>
      </c>
      <c r="Q82" s="100">
        <v>0.0012635065513670735</v>
      </c>
      <c r="R82" s="100">
        <v>0.0010938888903230146</v>
      </c>
      <c r="S82" s="100">
        <v>0.00013617332016774164</v>
      </c>
      <c r="T82" s="100">
        <v>3.72078816472053E-05</v>
      </c>
      <c r="U82" s="100">
        <v>2.7631853098412906E-05</v>
      </c>
      <c r="V82" s="100">
        <v>4.0593119013420886E-05</v>
      </c>
      <c r="W82" s="100">
        <v>8.488479158556639E-06</v>
      </c>
      <c r="X82" s="100">
        <v>67.5</v>
      </c>
    </row>
    <row r="83" spans="1:24" s="100" customFormat="1" ht="12.75" hidden="1">
      <c r="A83" s="100">
        <v>2878</v>
      </c>
      <c r="B83" s="100">
        <v>140.44000244140625</v>
      </c>
      <c r="C83" s="100">
        <v>146.44000244140625</v>
      </c>
      <c r="D83" s="100">
        <v>8.751009941101074</v>
      </c>
      <c r="E83" s="100">
        <v>9.026304244995117</v>
      </c>
      <c r="F83" s="100">
        <v>29.164076691082137</v>
      </c>
      <c r="G83" s="100" t="s">
        <v>57</v>
      </c>
      <c r="H83" s="100">
        <v>6.438585352283084</v>
      </c>
      <c r="I83" s="100">
        <v>79.37858779368933</v>
      </c>
      <c r="J83" s="100" t="s">
        <v>60</v>
      </c>
      <c r="K83" s="100">
        <v>-0.23264181058697728</v>
      </c>
      <c r="L83" s="100">
        <v>-0.00047865272959261303</v>
      </c>
      <c r="M83" s="100">
        <v>0.054768500971151705</v>
      </c>
      <c r="N83" s="100">
        <v>-0.0007349728344097127</v>
      </c>
      <c r="O83" s="100">
        <v>-0.009391507542906102</v>
      </c>
      <c r="P83" s="100">
        <v>-5.478048646756698E-05</v>
      </c>
      <c r="Q83" s="100">
        <v>0.0011158043507660937</v>
      </c>
      <c r="R83" s="100">
        <v>-5.90895585280851E-05</v>
      </c>
      <c r="S83" s="100">
        <v>-0.0001268375866963959</v>
      </c>
      <c r="T83" s="100">
        <v>-3.903203969321315E-06</v>
      </c>
      <c r="U83" s="100">
        <v>2.3292934068069196E-05</v>
      </c>
      <c r="V83" s="100">
        <v>-4.664707108657546E-06</v>
      </c>
      <c r="W83" s="100">
        <v>-8.005438013734157E-06</v>
      </c>
      <c r="X83" s="100">
        <v>67.5</v>
      </c>
    </row>
    <row r="84" spans="1:24" s="100" customFormat="1" ht="12.75" hidden="1">
      <c r="A84" s="100">
        <v>2877</v>
      </c>
      <c r="B84" s="100">
        <v>132.47999572753906</v>
      </c>
      <c r="C84" s="100">
        <v>141.17999267578125</v>
      </c>
      <c r="D84" s="100">
        <v>9.746695518493652</v>
      </c>
      <c r="E84" s="100">
        <v>10.101381301879883</v>
      </c>
      <c r="F84" s="100">
        <v>28.317473889778753</v>
      </c>
      <c r="G84" s="100" t="s">
        <v>58</v>
      </c>
      <c r="H84" s="100">
        <v>4.197567509433725</v>
      </c>
      <c r="I84" s="100">
        <v>69.17756323697279</v>
      </c>
      <c r="J84" s="100" t="s">
        <v>61</v>
      </c>
      <c r="K84" s="100">
        <v>-0.11258197356880696</v>
      </c>
      <c r="L84" s="100">
        <v>-0.08810885067185188</v>
      </c>
      <c r="M84" s="100">
        <v>-0.02727670979215567</v>
      </c>
      <c r="N84" s="100">
        <v>-0.07106166854219323</v>
      </c>
      <c r="O84" s="100">
        <v>-0.004420377357395791</v>
      </c>
      <c r="P84" s="100">
        <v>-0.0025270652569024978</v>
      </c>
      <c r="Q84" s="100">
        <v>-0.000592814858247473</v>
      </c>
      <c r="R84" s="100">
        <v>-0.0010922917780726322</v>
      </c>
      <c r="S84" s="100">
        <v>-4.955199013703212E-05</v>
      </c>
      <c r="T84" s="100">
        <v>-3.7002587145310686E-05</v>
      </c>
      <c r="U84" s="100">
        <v>-1.4864673832709967E-05</v>
      </c>
      <c r="V84" s="100">
        <v>-4.032420884317747E-05</v>
      </c>
      <c r="W84" s="100">
        <v>-2.8226300915122655E-06</v>
      </c>
      <c r="X84" s="100">
        <v>67.5</v>
      </c>
    </row>
    <row r="85" spans="1:14" s="100" customFormat="1" ht="12.75">
      <c r="A85" s="100" t="s">
        <v>152</v>
      </c>
      <c r="E85" s="98" t="s">
        <v>106</v>
      </c>
      <c r="F85" s="101">
        <f>MIN(F56:F84)</f>
        <v>23.901678016611314</v>
      </c>
      <c r="G85" s="101"/>
      <c r="H85" s="101"/>
      <c r="I85" s="114"/>
      <c r="J85" s="114" t="s">
        <v>158</v>
      </c>
      <c r="K85" s="101">
        <f>AVERAGE(K83,K78,K73,K68,K63,K58)</f>
        <v>-0.5033368415104625</v>
      </c>
      <c r="L85" s="101">
        <f>AVERAGE(L83,L78,L73,L68,L63,L58)</f>
        <v>4.0834832533006844E-05</v>
      </c>
      <c r="M85" s="114" t="s">
        <v>108</v>
      </c>
      <c r="N85" s="101" t="e">
        <f>Mittelwert(K81,K76,K71,K66,K61,K56)</f>
        <v>#NAME?</v>
      </c>
    </row>
    <row r="86" spans="5:14" s="100" customFormat="1" ht="12.75">
      <c r="E86" s="98" t="s">
        <v>107</v>
      </c>
      <c r="F86" s="101">
        <f>MAX(F56:F84)</f>
        <v>37.1159738128026</v>
      </c>
      <c r="G86" s="101"/>
      <c r="H86" s="101"/>
      <c r="I86" s="114"/>
      <c r="J86" s="114" t="s">
        <v>159</v>
      </c>
      <c r="K86" s="101">
        <f>AVERAGE(K84,K79,K74,K69,K64,K59)</f>
        <v>-0.10964703496524357</v>
      </c>
      <c r="L86" s="101">
        <f>AVERAGE(L84,L79,L74,L69,L64,L59)</f>
        <v>0.0073648856250440745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112</v>
      </c>
      <c r="K87" s="101">
        <f>ABS(K85/$G$33)</f>
        <v>0.31458552594403905</v>
      </c>
      <c r="L87" s="101">
        <f>ABS(L85/$H$33)</f>
        <v>0.00011343009036946346</v>
      </c>
      <c r="M87" s="114" t="s">
        <v>111</v>
      </c>
      <c r="N87" s="101">
        <f>K87+L87+L88+K88</f>
        <v>0.38160146123485855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0.06229945168479748</v>
      </c>
      <c r="L88" s="101">
        <f>ABS(L86/$H$34)</f>
        <v>0.004603053515652546</v>
      </c>
      <c r="M88" s="101"/>
      <c r="N88" s="101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2880</v>
      </c>
      <c r="B91" s="100">
        <v>158.18</v>
      </c>
      <c r="C91" s="100">
        <v>167.58</v>
      </c>
      <c r="D91" s="100">
        <v>9.006860784586094</v>
      </c>
      <c r="E91" s="100">
        <v>9.193188901175803</v>
      </c>
      <c r="F91" s="100">
        <v>32.97214331125764</v>
      </c>
      <c r="G91" s="100" t="s">
        <v>59</v>
      </c>
      <c r="H91" s="100">
        <v>-3.4209691623150604</v>
      </c>
      <c r="I91" s="100">
        <v>87.25903083768495</v>
      </c>
      <c r="J91" s="100" t="s">
        <v>73</v>
      </c>
      <c r="K91" s="100">
        <v>0.7735606541617837</v>
      </c>
      <c r="M91" s="100" t="s">
        <v>68</v>
      </c>
      <c r="N91" s="100">
        <v>0.41872677130516317</v>
      </c>
      <c r="X91" s="100">
        <v>67.5</v>
      </c>
    </row>
    <row r="92" spans="1:24" s="100" customFormat="1" ht="12.75" hidden="1">
      <c r="A92" s="100">
        <v>2879</v>
      </c>
      <c r="B92" s="100">
        <v>159.60000610351562</v>
      </c>
      <c r="C92" s="100">
        <v>167.6999969482422</v>
      </c>
      <c r="D92" s="100">
        <v>9.22510051727295</v>
      </c>
      <c r="E92" s="100">
        <v>9.417025566101074</v>
      </c>
      <c r="F92" s="100">
        <v>37.1159738128026</v>
      </c>
      <c r="G92" s="100" t="s">
        <v>56</v>
      </c>
      <c r="H92" s="100">
        <v>3.807429910866759</v>
      </c>
      <c r="I92" s="100">
        <v>95.90743601438238</v>
      </c>
      <c r="J92" s="100" t="s">
        <v>62</v>
      </c>
      <c r="K92" s="100">
        <v>0.8387514074359628</v>
      </c>
      <c r="L92" s="100">
        <v>0.14768849686849542</v>
      </c>
      <c r="M92" s="100">
        <v>0.19856328429214368</v>
      </c>
      <c r="N92" s="100">
        <v>0.08744110573727484</v>
      </c>
      <c r="O92" s="100">
        <v>0.033685746406571605</v>
      </c>
      <c r="P92" s="100">
        <v>0.00423668478082564</v>
      </c>
      <c r="Q92" s="100">
        <v>0.004100335017449972</v>
      </c>
      <c r="R92" s="100">
        <v>0.0013459226091407752</v>
      </c>
      <c r="S92" s="100">
        <v>0.00044192601686324754</v>
      </c>
      <c r="T92" s="100">
        <v>6.230834073635118E-05</v>
      </c>
      <c r="U92" s="100">
        <v>8.966415248957075E-05</v>
      </c>
      <c r="V92" s="100">
        <v>4.9937789616714184E-05</v>
      </c>
      <c r="W92" s="100">
        <v>2.7551005670205673E-05</v>
      </c>
      <c r="X92" s="100">
        <v>67.5</v>
      </c>
    </row>
    <row r="93" spans="1:24" s="100" customFormat="1" ht="12.75" hidden="1">
      <c r="A93" s="100">
        <v>2877</v>
      </c>
      <c r="B93" s="100">
        <v>126.4000015258789</v>
      </c>
      <c r="C93" s="100">
        <v>136.5</v>
      </c>
      <c r="D93" s="100">
        <v>9.951653480529785</v>
      </c>
      <c r="E93" s="100">
        <v>10.12477970123291</v>
      </c>
      <c r="F93" s="100">
        <v>32.30985112580095</v>
      </c>
      <c r="G93" s="100" t="s">
        <v>57</v>
      </c>
      <c r="H93" s="100">
        <v>18.385308065444647</v>
      </c>
      <c r="I93" s="100">
        <v>77.28530959132355</v>
      </c>
      <c r="J93" s="100" t="s">
        <v>60</v>
      </c>
      <c r="K93" s="100">
        <v>-0.8387391171797133</v>
      </c>
      <c r="L93" s="100">
        <v>0.0008043449591422859</v>
      </c>
      <c r="M93" s="100">
        <v>0.19853531939591895</v>
      </c>
      <c r="N93" s="100">
        <v>-0.0009046678712583774</v>
      </c>
      <c r="O93" s="100">
        <v>-0.033685258861743</v>
      </c>
      <c r="P93" s="100">
        <v>9.210248499431265E-05</v>
      </c>
      <c r="Q93" s="100">
        <v>0.0040965359799409315</v>
      </c>
      <c r="R93" s="100">
        <v>-7.273326096761775E-05</v>
      </c>
      <c r="S93" s="100">
        <v>-0.000440750531061007</v>
      </c>
      <c r="T93" s="100">
        <v>6.56256692060911E-06</v>
      </c>
      <c r="U93" s="100">
        <v>8.899208144324934E-05</v>
      </c>
      <c r="V93" s="100">
        <v>-5.746140031825059E-06</v>
      </c>
      <c r="W93" s="100">
        <v>-2.7395271119969406E-05</v>
      </c>
      <c r="X93" s="100">
        <v>67.5</v>
      </c>
    </row>
    <row r="94" spans="1:24" s="100" customFormat="1" ht="12.75" hidden="1">
      <c r="A94" s="100">
        <v>2878</v>
      </c>
      <c r="B94" s="100">
        <v>139.5399932861328</v>
      </c>
      <c r="C94" s="100">
        <v>151.0399932861328</v>
      </c>
      <c r="D94" s="100">
        <v>8.754096984863281</v>
      </c>
      <c r="E94" s="100">
        <v>9.035025596618652</v>
      </c>
      <c r="F94" s="100">
        <v>27.803013232407967</v>
      </c>
      <c r="G94" s="100" t="s">
        <v>58</v>
      </c>
      <c r="H94" s="100">
        <v>3.604517020498463</v>
      </c>
      <c r="I94" s="100">
        <v>75.64451030663128</v>
      </c>
      <c r="J94" s="100" t="s">
        <v>61</v>
      </c>
      <c r="K94" s="100">
        <v>-0.004540571374144371</v>
      </c>
      <c r="L94" s="100">
        <v>0.1476863065299633</v>
      </c>
      <c r="M94" s="100">
        <v>-0.0033323897195722905</v>
      </c>
      <c r="N94" s="100">
        <v>-0.08743642575380121</v>
      </c>
      <c r="O94" s="100">
        <v>0.00018123571727619354</v>
      </c>
      <c r="P94" s="100">
        <v>0.00423568354157124</v>
      </c>
      <c r="Q94" s="100">
        <v>-0.00017646591845412105</v>
      </c>
      <c r="R94" s="100">
        <v>-0.0013439559302839243</v>
      </c>
      <c r="S94" s="100">
        <v>3.22113916193581E-05</v>
      </c>
      <c r="T94" s="100">
        <v>6.196177886995956E-05</v>
      </c>
      <c r="U94" s="100">
        <v>-1.0957631225364034E-05</v>
      </c>
      <c r="V94" s="100">
        <v>-4.960609545749256E-05</v>
      </c>
      <c r="W94" s="100">
        <v>2.9252407940331113E-06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2880</v>
      </c>
      <c r="B96" s="100">
        <v>155.76</v>
      </c>
      <c r="C96" s="100">
        <v>161.56</v>
      </c>
      <c r="D96" s="100">
        <v>9.073140397419081</v>
      </c>
      <c r="E96" s="100">
        <v>9.305294985017419</v>
      </c>
      <c r="F96" s="100">
        <v>31.192088035740632</v>
      </c>
      <c r="G96" s="100" t="s">
        <v>59</v>
      </c>
      <c r="H96" s="100">
        <v>-6.323128356948374</v>
      </c>
      <c r="I96" s="100">
        <v>81.93687164305162</v>
      </c>
      <c r="J96" s="100" t="s">
        <v>73</v>
      </c>
      <c r="K96" s="100">
        <v>1.2230926340088624</v>
      </c>
      <c r="M96" s="100" t="s">
        <v>68</v>
      </c>
      <c r="N96" s="100">
        <v>0.6572444814850172</v>
      </c>
      <c r="X96" s="100">
        <v>67.5</v>
      </c>
    </row>
    <row r="97" spans="1:24" s="100" customFormat="1" ht="12.75" hidden="1">
      <c r="A97" s="100">
        <v>2879</v>
      </c>
      <c r="B97" s="100">
        <v>155.3000030517578</v>
      </c>
      <c r="C97" s="100">
        <v>158.89999389648438</v>
      </c>
      <c r="D97" s="100">
        <v>9.1716890335083</v>
      </c>
      <c r="E97" s="100">
        <v>9.29649543762207</v>
      </c>
      <c r="F97" s="100">
        <v>35.24072046286821</v>
      </c>
      <c r="G97" s="100" t="s">
        <v>56</v>
      </c>
      <c r="H97" s="100">
        <v>3.7755682575922265</v>
      </c>
      <c r="I97" s="100">
        <v>91.57557130935004</v>
      </c>
      <c r="J97" s="100" t="s">
        <v>62</v>
      </c>
      <c r="K97" s="100">
        <v>1.0535713952272723</v>
      </c>
      <c r="L97" s="100">
        <v>0.20959538671841935</v>
      </c>
      <c r="M97" s="100">
        <v>0.2494190875973302</v>
      </c>
      <c r="N97" s="100">
        <v>0.0713106858151852</v>
      </c>
      <c r="O97" s="100">
        <v>0.042313264904277684</v>
      </c>
      <c r="P97" s="100">
        <v>0.006012602320730129</v>
      </c>
      <c r="Q97" s="100">
        <v>0.005150512382331753</v>
      </c>
      <c r="R97" s="100">
        <v>0.0010976313949409007</v>
      </c>
      <c r="S97" s="100">
        <v>0.0005551180843320766</v>
      </c>
      <c r="T97" s="100">
        <v>8.84342184557121E-05</v>
      </c>
      <c r="U97" s="100">
        <v>0.00011263306859318842</v>
      </c>
      <c r="V97" s="100">
        <v>4.072014773631195E-05</v>
      </c>
      <c r="W97" s="100">
        <v>3.460804644319515E-05</v>
      </c>
      <c r="X97" s="100">
        <v>67.5</v>
      </c>
    </row>
    <row r="98" spans="1:24" s="100" customFormat="1" ht="12.75" hidden="1">
      <c r="A98" s="100">
        <v>2877</v>
      </c>
      <c r="B98" s="100">
        <v>110.27999877929688</v>
      </c>
      <c r="C98" s="100">
        <v>126.58000183105469</v>
      </c>
      <c r="D98" s="100">
        <v>10.299901962280273</v>
      </c>
      <c r="E98" s="100">
        <v>10.612502098083496</v>
      </c>
      <c r="F98" s="100">
        <v>27.53179591062332</v>
      </c>
      <c r="G98" s="100" t="s">
        <v>57</v>
      </c>
      <c r="H98" s="100">
        <v>20.806438488709894</v>
      </c>
      <c r="I98" s="100">
        <v>63.58643726800677</v>
      </c>
      <c r="J98" s="100" t="s">
        <v>60</v>
      </c>
      <c r="K98" s="100">
        <v>-1.0440186727457144</v>
      </c>
      <c r="L98" s="100">
        <v>0.0011410171361633944</v>
      </c>
      <c r="M98" s="100">
        <v>0.24676062923522554</v>
      </c>
      <c r="N98" s="100">
        <v>-0.0007379339828314018</v>
      </c>
      <c r="O98" s="100">
        <v>-0.041988520646143605</v>
      </c>
      <c r="P98" s="100">
        <v>0.0001306734641174609</v>
      </c>
      <c r="Q98" s="100">
        <v>0.005074163934114757</v>
      </c>
      <c r="R98" s="100">
        <v>-5.933044598241143E-05</v>
      </c>
      <c r="S98" s="100">
        <v>-0.0005542352453408305</v>
      </c>
      <c r="T98" s="100">
        <v>9.312096449888586E-06</v>
      </c>
      <c r="U98" s="100">
        <v>0.00010907967504557534</v>
      </c>
      <c r="V98" s="100">
        <v>-4.690525522276148E-06</v>
      </c>
      <c r="W98" s="100">
        <v>-3.4598843388330924E-05</v>
      </c>
      <c r="X98" s="100">
        <v>67.5</v>
      </c>
    </row>
    <row r="99" spans="1:24" s="100" customFormat="1" ht="12.75" hidden="1">
      <c r="A99" s="100">
        <v>2878</v>
      </c>
      <c r="B99" s="100">
        <v>136.67999267578125</v>
      </c>
      <c r="C99" s="100">
        <v>141.3800048828125</v>
      </c>
      <c r="D99" s="100">
        <v>9.069924354553223</v>
      </c>
      <c r="E99" s="100">
        <v>9.263680458068848</v>
      </c>
      <c r="F99" s="100">
        <v>26.343542049109253</v>
      </c>
      <c r="G99" s="100" t="s">
        <v>58</v>
      </c>
      <c r="H99" s="100">
        <v>-0.010394424590685958</v>
      </c>
      <c r="I99" s="100">
        <v>69.16959825119056</v>
      </c>
      <c r="J99" s="100" t="s">
        <v>61</v>
      </c>
      <c r="K99" s="100">
        <v>-0.1415545682746351</v>
      </c>
      <c r="L99" s="100">
        <v>0.20959228090160845</v>
      </c>
      <c r="M99" s="100">
        <v>-0.036319046206091714</v>
      </c>
      <c r="N99" s="100">
        <v>-0.0713068675855912</v>
      </c>
      <c r="O99" s="100">
        <v>-0.005232257716125026</v>
      </c>
      <c r="P99" s="100">
        <v>0.006011182172669937</v>
      </c>
      <c r="Q99" s="100">
        <v>-0.0008835373055404973</v>
      </c>
      <c r="R99" s="100">
        <v>-0.0010960267229130115</v>
      </c>
      <c r="S99" s="100">
        <v>-3.129505351495719E-05</v>
      </c>
      <c r="T99" s="100">
        <v>8.794257133823516E-05</v>
      </c>
      <c r="U99" s="100">
        <v>-2.8068356429787245E-05</v>
      </c>
      <c r="V99" s="100">
        <v>-4.044909642985795E-05</v>
      </c>
      <c r="W99" s="100">
        <v>-7.980694231092164E-07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2880</v>
      </c>
      <c r="B101" s="100">
        <v>134.48</v>
      </c>
      <c r="C101" s="100">
        <v>140.28</v>
      </c>
      <c r="D101" s="100">
        <v>9.154214157992154</v>
      </c>
      <c r="E101" s="100">
        <v>9.567525251719363</v>
      </c>
      <c r="F101" s="100">
        <v>24.545539966242494</v>
      </c>
      <c r="G101" s="100" t="s">
        <v>59</v>
      </c>
      <c r="H101" s="100">
        <v>-3.1306985255466486</v>
      </c>
      <c r="I101" s="100">
        <v>63.849301474453334</v>
      </c>
      <c r="J101" s="100" t="s">
        <v>73</v>
      </c>
      <c r="K101" s="100">
        <v>0.23414271189118036</v>
      </c>
      <c r="M101" s="100" t="s">
        <v>68</v>
      </c>
      <c r="N101" s="100">
        <v>0.1700612312056118</v>
      </c>
      <c r="X101" s="100">
        <v>67.5</v>
      </c>
    </row>
    <row r="102" spans="1:24" s="100" customFormat="1" ht="12.75" hidden="1">
      <c r="A102" s="100">
        <v>2879</v>
      </c>
      <c r="B102" s="100">
        <v>132.47999572753906</v>
      </c>
      <c r="C102" s="100">
        <v>150.47999572753906</v>
      </c>
      <c r="D102" s="100">
        <v>9.405569076538086</v>
      </c>
      <c r="E102" s="100">
        <v>9.519533157348633</v>
      </c>
      <c r="F102" s="100">
        <v>27.43664329936615</v>
      </c>
      <c r="G102" s="100" t="s">
        <v>56</v>
      </c>
      <c r="H102" s="100">
        <v>4.476689042238078</v>
      </c>
      <c r="I102" s="100">
        <v>69.45668476977714</v>
      </c>
      <c r="J102" s="100" t="s">
        <v>62</v>
      </c>
      <c r="K102" s="100">
        <v>0.3451937101304474</v>
      </c>
      <c r="L102" s="100">
        <v>0.32317424011808754</v>
      </c>
      <c r="M102" s="100">
        <v>0.08171984492209103</v>
      </c>
      <c r="N102" s="100">
        <v>0.05985309005961296</v>
      </c>
      <c r="O102" s="100">
        <v>0.013863616834826445</v>
      </c>
      <c r="P102" s="100">
        <v>0.009270859025803508</v>
      </c>
      <c r="Q102" s="100">
        <v>0.0016874895342846128</v>
      </c>
      <c r="R102" s="100">
        <v>0.0009212966026923293</v>
      </c>
      <c r="S102" s="100">
        <v>0.00018187588755306467</v>
      </c>
      <c r="T102" s="100">
        <v>0.0001364253994155823</v>
      </c>
      <c r="U102" s="100">
        <v>3.690869521135349E-05</v>
      </c>
      <c r="V102" s="100">
        <v>3.419165311118857E-05</v>
      </c>
      <c r="W102" s="100">
        <v>1.1342499908321903E-05</v>
      </c>
      <c r="X102" s="100">
        <v>67.5</v>
      </c>
    </row>
    <row r="103" spans="1:24" s="100" customFormat="1" ht="12.75" hidden="1">
      <c r="A103" s="100">
        <v>2877</v>
      </c>
      <c r="B103" s="100">
        <v>141.25999450683594</v>
      </c>
      <c r="C103" s="100">
        <v>134.36000061035156</v>
      </c>
      <c r="D103" s="100">
        <v>10.0358247756958</v>
      </c>
      <c r="E103" s="100">
        <v>10.375497817993164</v>
      </c>
      <c r="F103" s="100">
        <v>32.14165517303795</v>
      </c>
      <c r="G103" s="100" t="s">
        <v>57</v>
      </c>
      <c r="H103" s="100">
        <v>2.5257576193311593</v>
      </c>
      <c r="I103" s="100">
        <v>76.2857521261671</v>
      </c>
      <c r="J103" s="100" t="s">
        <v>60</v>
      </c>
      <c r="K103" s="100">
        <v>-0.21651461992979168</v>
      </c>
      <c r="L103" s="100">
        <v>-0.0017578726515499047</v>
      </c>
      <c r="M103" s="100">
        <v>0.051977079377423054</v>
      </c>
      <c r="N103" s="100">
        <v>-0.0006189980439616012</v>
      </c>
      <c r="O103" s="100">
        <v>-0.008578565711030653</v>
      </c>
      <c r="P103" s="100">
        <v>-0.00020114374574745203</v>
      </c>
      <c r="Q103" s="100">
        <v>0.0011071318155916458</v>
      </c>
      <c r="R103" s="100">
        <v>-4.977398866940813E-05</v>
      </c>
      <c r="S103" s="100">
        <v>-0.00010263992041095508</v>
      </c>
      <c r="T103" s="100">
        <v>-1.432470067761363E-05</v>
      </c>
      <c r="U103" s="100">
        <v>2.634698240019984E-05</v>
      </c>
      <c r="V103" s="100">
        <v>-3.92944560418948E-06</v>
      </c>
      <c r="W103" s="100">
        <v>-6.085506556126897E-06</v>
      </c>
      <c r="X103" s="100">
        <v>67.5</v>
      </c>
    </row>
    <row r="104" spans="1:24" s="100" customFormat="1" ht="12.75" hidden="1">
      <c r="A104" s="100">
        <v>2878</v>
      </c>
      <c r="B104" s="100">
        <v>120.63999938964844</v>
      </c>
      <c r="C104" s="100">
        <v>128.13999938964844</v>
      </c>
      <c r="D104" s="100">
        <v>8.897310256958008</v>
      </c>
      <c r="E104" s="100">
        <v>9.163057327270508</v>
      </c>
      <c r="F104" s="100">
        <v>24.145500893371825</v>
      </c>
      <c r="G104" s="100" t="s">
        <v>58</v>
      </c>
      <c r="H104" s="100">
        <v>11.44469719513306</v>
      </c>
      <c r="I104" s="100">
        <v>64.5846965847815</v>
      </c>
      <c r="J104" s="100" t="s">
        <v>61</v>
      </c>
      <c r="K104" s="100">
        <v>0.2688496175751069</v>
      </c>
      <c r="L104" s="100">
        <v>-0.32316945920003676</v>
      </c>
      <c r="M104" s="100">
        <v>0.06305962474899188</v>
      </c>
      <c r="N104" s="100">
        <v>-0.05984988914865015</v>
      </c>
      <c r="O104" s="100">
        <v>0.010890733771624958</v>
      </c>
      <c r="P104" s="100">
        <v>-0.00926867672701282</v>
      </c>
      <c r="Q104" s="100">
        <v>0.001273530553706838</v>
      </c>
      <c r="R104" s="100">
        <v>-0.0009199510748862491</v>
      </c>
      <c r="S104" s="100">
        <v>0.00015014621277690567</v>
      </c>
      <c r="T104" s="100">
        <v>-0.0001356712665091542</v>
      </c>
      <c r="U104" s="100">
        <v>2.5847404136743563E-05</v>
      </c>
      <c r="V104" s="100">
        <v>-3.396510856334139E-05</v>
      </c>
      <c r="W104" s="100">
        <v>9.571776957577884E-06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2880</v>
      </c>
      <c r="B106" s="100">
        <v>141.94</v>
      </c>
      <c r="C106" s="100">
        <v>148.34</v>
      </c>
      <c r="D106" s="100">
        <v>9.07051260275824</v>
      </c>
      <c r="E106" s="100">
        <v>9.382394374724601</v>
      </c>
      <c r="F106" s="100">
        <v>28.001130063857925</v>
      </c>
      <c r="G106" s="100" t="s">
        <v>59</v>
      </c>
      <c r="H106" s="100">
        <v>-0.9066433680419266</v>
      </c>
      <c r="I106" s="100">
        <v>73.53335663195807</v>
      </c>
      <c r="J106" s="100" t="s">
        <v>73</v>
      </c>
      <c r="K106" s="100">
        <v>0.15340060209716422</v>
      </c>
      <c r="M106" s="100" t="s">
        <v>68</v>
      </c>
      <c r="N106" s="100">
        <v>0.1121752242159455</v>
      </c>
      <c r="X106" s="100">
        <v>67.5</v>
      </c>
    </row>
    <row r="107" spans="1:24" s="100" customFormat="1" ht="12.75" hidden="1">
      <c r="A107" s="100">
        <v>2879</v>
      </c>
      <c r="B107" s="100">
        <v>131.67999267578125</v>
      </c>
      <c r="C107" s="100">
        <v>141.0800018310547</v>
      </c>
      <c r="D107" s="100">
        <v>9.384584426879883</v>
      </c>
      <c r="E107" s="100">
        <v>9.523181915283203</v>
      </c>
      <c r="F107" s="100">
        <v>28.566481631274613</v>
      </c>
      <c r="G107" s="100" t="s">
        <v>56</v>
      </c>
      <c r="H107" s="100">
        <v>8.296182636696969</v>
      </c>
      <c r="I107" s="100">
        <v>72.47617531247822</v>
      </c>
      <c r="J107" s="100" t="s">
        <v>62</v>
      </c>
      <c r="K107" s="100">
        <v>0.2957730474742541</v>
      </c>
      <c r="L107" s="100">
        <v>0.22912605634475783</v>
      </c>
      <c r="M107" s="100">
        <v>0.0700204403560481</v>
      </c>
      <c r="N107" s="100">
        <v>0.09126272637607666</v>
      </c>
      <c r="O107" s="100">
        <v>0.011878727983141091</v>
      </c>
      <c r="P107" s="100">
        <v>0.006572957857301734</v>
      </c>
      <c r="Q107" s="100">
        <v>0.0014459219844930175</v>
      </c>
      <c r="R107" s="100">
        <v>0.0014047771492667256</v>
      </c>
      <c r="S107" s="100">
        <v>0.00015583147429525543</v>
      </c>
      <c r="T107" s="100">
        <v>9.673463324206352E-05</v>
      </c>
      <c r="U107" s="100">
        <v>3.16187691495147E-05</v>
      </c>
      <c r="V107" s="100">
        <v>5.213159814401633E-05</v>
      </c>
      <c r="W107" s="100">
        <v>9.716110378594184E-06</v>
      </c>
      <c r="X107" s="100">
        <v>67.5</v>
      </c>
    </row>
    <row r="108" spans="1:24" s="100" customFormat="1" ht="12.75" hidden="1">
      <c r="A108" s="100">
        <v>2877</v>
      </c>
      <c r="B108" s="100">
        <v>122.95999908447266</v>
      </c>
      <c r="C108" s="100">
        <v>140.16000366210938</v>
      </c>
      <c r="D108" s="100">
        <v>10.23047924041748</v>
      </c>
      <c r="E108" s="100">
        <v>10.319937705993652</v>
      </c>
      <c r="F108" s="100">
        <v>26.72939563711463</v>
      </c>
      <c r="G108" s="100" t="s">
        <v>57</v>
      </c>
      <c r="H108" s="100">
        <v>6.725286805683481</v>
      </c>
      <c r="I108" s="100">
        <v>62.18528589015614</v>
      </c>
      <c r="J108" s="100" t="s">
        <v>60</v>
      </c>
      <c r="K108" s="100">
        <v>-0.29339639229326175</v>
      </c>
      <c r="L108" s="100">
        <v>-0.0012457620589679072</v>
      </c>
      <c r="M108" s="100">
        <v>0.06955402998431191</v>
      </c>
      <c r="N108" s="100">
        <v>-0.000943846347082524</v>
      </c>
      <c r="O108" s="100">
        <v>-0.011766366315940661</v>
      </c>
      <c r="P108" s="100">
        <v>-0.00014255821572824306</v>
      </c>
      <c r="Q108" s="100">
        <v>0.0014401748975308181</v>
      </c>
      <c r="R108" s="100">
        <v>-7.588609862561059E-05</v>
      </c>
      <c r="S108" s="100">
        <v>-0.00015256355931327436</v>
      </c>
      <c r="T108" s="100">
        <v>-1.0154316699898058E-05</v>
      </c>
      <c r="U108" s="100">
        <v>3.161728172052778E-05</v>
      </c>
      <c r="V108" s="100">
        <v>-5.990590971400796E-06</v>
      </c>
      <c r="W108" s="100">
        <v>-9.440485624499643E-06</v>
      </c>
      <c r="X108" s="100">
        <v>67.5</v>
      </c>
    </row>
    <row r="109" spans="1:24" s="100" customFormat="1" ht="12.75" hidden="1">
      <c r="A109" s="100">
        <v>2878</v>
      </c>
      <c r="B109" s="100">
        <v>130.60000610351562</v>
      </c>
      <c r="C109" s="100">
        <v>138.3000030517578</v>
      </c>
      <c r="D109" s="100">
        <v>9.043951988220215</v>
      </c>
      <c r="E109" s="100">
        <v>9.30016040802002</v>
      </c>
      <c r="F109" s="100">
        <v>27.478896388046167</v>
      </c>
      <c r="G109" s="100" t="s">
        <v>58</v>
      </c>
      <c r="H109" s="100">
        <v>9.23939304016585</v>
      </c>
      <c r="I109" s="100">
        <v>72.33939914368148</v>
      </c>
      <c r="J109" s="100" t="s">
        <v>61</v>
      </c>
      <c r="K109" s="100">
        <v>0.0374199492450996</v>
      </c>
      <c r="L109" s="100">
        <v>-0.22912266970553913</v>
      </c>
      <c r="M109" s="100">
        <v>0.008068393929173757</v>
      </c>
      <c r="N109" s="100">
        <v>-0.0912578455787103</v>
      </c>
      <c r="O109" s="100">
        <v>0.0016299700048026024</v>
      </c>
      <c r="P109" s="100">
        <v>-0.006571411731811741</v>
      </c>
      <c r="Q109" s="100">
        <v>0.00012878916787650827</v>
      </c>
      <c r="R109" s="100">
        <v>-0.0014027259672285718</v>
      </c>
      <c r="S109" s="100">
        <v>3.1746003696495E-05</v>
      </c>
      <c r="T109" s="100">
        <v>-9.620020333052686E-05</v>
      </c>
      <c r="U109" s="100">
        <v>3.066906178588592E-07</v>
      </c>
      <c r="V109" s="100">
        <v>-5.1786256331796936E-05</v>
      </c>
      <c r="W109" s="100">
        <v>2.297832035341403E-06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2880</v>
      </c>
      <c r="B111" s="100">
        <v>145.3</v>
      </c>
      <c r="C111" s="100">
        <v>149</v>
      </c>
      <c r="D111" s="100">
        <v>8.9805525715152</v>
      </c>
      <c r="E111" s="100">
        <v>9.351619606932163</v>
      </c>
      <c r="F111" s="100">
        <v>26.884068927623666</v>
      </c>
      <c r="G111" s="100" t="s">
        <v>59</v>
      </c>
      <c r="H111" s="100">
        <v>-6.482869546923993</v>
      </c>
      <c r="I111" s="100">
        <v>71.31713045307602</v>
      </c>
      <c r="J111" s="100" t="s">
        <v>73</v>
      </c>
      <c r="K111" s="100">
        <v>0.3654010248915101</v>
      </c>
      <c r="M111" s="100" t="s">
        <v>68</v>
      </c>
      <c r="N111" s="100">
        <v>0.24706285050836954</v>
      </c>
      <c r="X111" s="100">
        <v>67.5</v>
      </c>
    </row>
    <row r="112" spans="1:24" s="100" customFormat="1" ht="12.75" hidden="1">
      <c r="A112" s="100">
        <v>2879</v>
      </c>
      <c r="B112" s="100">
        <v>129.25999450683594</v>
      </c>
      <c r="C112" s="100">
        <v>141.05999755859375</v>
      </c>
      <c r="D112" s="100">
        <v>9.277802467346191</v>
      </c>
      <c r="E112" s="100">
        <v>9.384584426879883</v>
      </c>
      <c r="F112" s="100">
        <v>28.013591311681193</v>
      </c>
      <c r="G112" s="100" t="s">
        <v>56</v>
      </c>
      <c r="H112" s="100">
        <v>10.124145523558425</v>
      </c>
      <c r="I112" s="100">
        <v>71.88414003039436</v>
      </c>
      <c r="J112" s="100" t="s">
        <v>62</v>
      </c>
      <c r="K112" s="100">
        <v>0.4726369204302754</v>
      </c>
      <c r="L112" s="100">
        <v>0.3538225241539094</v>
      </c>
      <c r="M112" s="100">
        <v>0.11189060168734677</v>
      </c>
      <c r="N112" s="100">
        <v>0.0619339228770606</v>
      </c>
      <c r="O112" s="100">
        <v>0.01898182744380405</v>
      </c>
      <c r="P112" s="100">
        <v>0.010150099166526705</v>
      </c>
      <c r="Q112" s="100">
        <v>0.00231055587680137</v>
      </c>
      <c r="R112" s="100">
        <v>0.0009533398869674633</v>
      </c>
      <c r="S112" s="100">
        <v>0.00024903706897864237</v>
      </c>
      <c r="T112" s="100">
        <v>0.00014937435372151516</v>
      </c>
      <c r="U112" s="100">
        <v>5.053440104048062E-05</v>
      </c>
      <c r="V112" s="100">
        <v>3.537710250953608E-05</v>
      </c>
      <c r="W112" s="100">
        <v>1.5528451169856626E-05</v>
      </c>
      <c r="X112" s="100">
        <v>67.5</v>
      </c>
    </row>
    <row r="113" spans="1:24" s="100" customFormat="1" ht="12.75" hidden="1">
      <c r="A113" s="100">
        <v>2877</v>
      </c>
      <c r="B113" s="100">
        <v>126.63999938964844</v>
      </c>
      <c r="C113" s="100">
        <v>131.44000244140625</v>
      </c>
      <c r="D113" s="100">
        <v>9.916764259338379</v>
      </c>
      <c r="E113" s="100">
        <v>10.135222434997559</v>
      </c>
      <c r="F113" s="100">
        <v>26.87023889582482</v>
      </c>
      <c r="G113" s="100" t="s">
        <v>57</v>
      </c>
      <c r="H113" s="100">
        <v>5.360511753426962</v>
      </c>
      <c r="I113" s="100">
        <v>64.5005111430754</v>
      </c>
      <c r="J113" s="100" t="s">
        <v>60</v>
      </c>
      <c r="K113" s="100">
        <v>-0.45600791289905956</v>
      </c>
      <c r="L113" s="100">
        <v>-0.0019245136851610083</v>
      </c>
      <c r="M113" s="100">
        <v>0.10761245430633794</v>
      </c>
      <c r="N113" s="100">
        <v>-0.0006405340638812328</v>
      </c>
      <c r="O113" s="100">
        <v>-0.018366745937350718</v>
      </c>
      <c r="P113" s="100">
        <v>-0.0002201635911868889</v>
      </c>
      <c r="Q113" s="100">
        <v>0.0022048227523253773</v>
      </c>
      <c r="R113" s="100">
        <v>-5.150863156194884E-05</v>
      </c>
      <c r="S113" s="100">
        <v>-0.0002446593713112979</v>
      </c>
      <c r="T113" s="100">
        <v>-1.5677843538506382E-05</v>
      </c>
      <c r="U113" s="100">
        <v>4.687172641172873E-05</v>
      </c>
      <c r="V113" s="100">
        <v>-4.068998198034909E-06</v>
      </c>
      <c r="W113" s="100">
        <v>-1.534357035384214E-05</v>
      </c>
      <c r="X113" s="100">
        <v>67.5</v>
      </c>
    </row>
    <row r="114" spans="1:24" s="100" customFormat="1" ht="12.75" hidden="1">
      <c r="A114" s="100">
        <v>2878</v>
      </c>
      <c r="B114" s="100">
        <v>126.36000061035156</v>
      </c>
      <c r="C114" s="100">
        <v>131.25999450683594</v>
      </c>
      <c r="D114" s="100">
        <v>8.804610252380371</v>
      </c>
      <c r="E114" s="100">
        <v>9.112524032592773</v>
      </c>
      <c r="F114" s="100">
        <v>24.30334587260302</v>
      </c>
      <c r="G114" s="100" t="s">
        <v>58</v>
      </c>
      <c r="H114" s="100">
        <v>6.847120748527743</v>
      </c>
      <c r="I114" s="100">
        <v>65.7071213588793</v>
      </c>
      <c r="J114" s="100" t="s">
        <v>61</v>
      </c>
      <c r="K114" s="100">
        <v>-0.12426762220006532</v>
      </c>
      <c r="L114" s="100">
        <v>-0.3538172902017642</v>
      </c>
      <c r="M114" s="100">
        <v>-0.030644190707584652</v>
      </c>
      <c r="N114" s="100">
        <v>-0.06193061051737418</v>
      </c>
      <c r="O114" s="100">
        <v>-0.004792954911029668</v>
      </c>
      <c r="P114" s="100">
        <v>-0.010147711125344561</v>
      </c>
      <c r="Q114" s="100">
        <v>-0.0006909595434247184</v>
      </c>
      <c r="R114" s="100">
        <v>-0.0009519473729979779</v>
      </c>
      <c r="S114" s="100">
        <v>-4.6489286454338685E-05</v>
      </c>
      <c r="T114" s="100">
        <v>-0.00014854932773897847</v>
      </c>
      <c r="U114" s="100">
        <v>-1.8888275509007694E-05</v>
      </c>
      <c r="V114" s="100">
        <v>-3.5142319724722395E-05</v>
      </c>
      <c r="W114" s="100">
        <v>-2.3890677117482914E-06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2880</v>
      </c>
      <c r="B116" s="100">
        <v>153.18</v>
      </c>
      <c r="C116" s="100">
        <v>151.08</v>
      </c>
      <c r="D116" s="100">
        <v>8.603341169238897</v>
      </c>
      <c r="E116" s="100">
        <v>8.827379341016691</v>
      </c>
      <c r="F116" s="100">
        <v>30.43200297109326</v>
      </c>
      <c r="G116" s="100" t="s">
        <v>59</v>
      </c>
      <c r="H116" s="100">
        <v>-1.3836171995935729</v>
      </c>
      <c r="I116" s="100">
        <v>84.29638280040643</v>
      </c>
      <c r="J116" s="100" t="s">
        <v>73</v>
      </c>
      <c r="K116" s="100">
        <v>0.12534544533468797</v>
      </c>
      <c r="M116" s="100" t="s">
        <v>68</v>
      </c>
      <c r="N116" s="100">
        <v>0.08076389642338364</v>
      </c>
      <c r="X116" s="100">
        <v>67.5</v>
      </c>
    </row>
    <row r="117" spans="1:24" s="100" customFormat="1" ht="12.75" hidden="1">
      <c r="A117" s="100">
        <v>2879</v>
      </c>
      <c r="B117" s="100">
        <v>133.75999450683594</v>
      </c>
      <c r="C117" s="100">
        <v>147.75999450683594</v>
      </c>
      <c r="D117" s="100">
        <v>9.184298515319824</v>
      </c>
      <c r="E117" s="100">
        <v>9.412666320800781</v>
      </c>
      <c r="F117" s="100">
        <v>28.31384272211942</v>
      </c>
      <c r="G117" s="100" t="s">
        <v>56</v>
      </c>
      <c r="H117" s="100">
        <v>7.148162501205746</v>
      </c>
      <c r="I117" s="100">
        <v>73.40815700804168</v>
      </c>
      <c r="J117" s="100" t="s">
        <v>62</v>
      </c>
      <c r="K117" s="100">
        <v>0.3032267446042047</v>
      </c>
      <c r="L117" s="100">
        <v>0.1525513892721296</v>
      </c>
      <c r="M117" s="100">
        <v>0.07178503723081642</v>
      </c>
      <c r="N117" s="100">
        <v>0.06930471767717611</v>
      </c>
      <c r="O117" s="100">
        <v>0.012178065833671016</v>
      </c>
      <c r="P117" s="100">
        <v>0.004376265954775296</v>
      </c>
      <c r="Q117" s="100">
        <v>0.0014823785460126994</v>
      </c>
      <c r="R117" s="100">
        <v>0.0010667857963216488</v>
      </c>
      <c r="S117" s="100">
        <v>0.0001597648071921805</v>
      </c>
      <c r="T117" s="100">
        <v>6.441042623215192E-05</v>
      </c>
      <c r="U117" s="100">
        <v>3.2417813998776015E-05</v>
      </c>
      <c r="V117" s="100">
        <v>3.958734333160732E-05</v>
      </c>
      <c r="W117" s="100">
        <v>9.960455092032338E-06</v>
      </c>
      <c r="X117" s="100">
        <v>67.5</v>
      </c>
    </row>
    <row r="118" spans="1:24" s="100" customFormat="1" ht="12.75" hidden="1">
      <c r="A118" s="100">
        <v>2877</v>
      </c>
      <c r="B118" s="100">
        <v>132.47999572753906</v>
      </c>
      <c r="C118" s="100">
        <v>141.17999267578125</v>
      </c>
      <c r="D118" s="100">
        <v>9.746695518493652</v>
      </c>
      <c r="E118" s="100">
        <v>10.101381301879883</v>
      </c>
      <c r="F118" s="100">
        <v>29.1988217140264</v>
      </c>
      <c r="G118" s="100" t="s">
        <v>57</v>
      </c>
      <c r="H118" s="100">
        <v>6.3506372035375875</v>
      </c>
      <c r="I118" s="100">
        <v>71.33063293107665</v>
      </c>
      <c r="J118" s="100" t="s">
        <v>60</v>
      </c>
      <c r="K118" s="100">
        <v>-0.2977018548075357</v>
      </c>
      <c r="L118" s="100">
        <v>-0.0008293236325474392</v>
      </c>
      <c r="M118" s="100">
        <v>0.07031745336258298</v>
      </c>
      <c r="N118" s="100">
        <v>-0.0007167774087118836</v>
      </c>
      <c r="O118" s="100">
        <v>-0.011980454447555482</v>
      </c>
      <c r="P118" s="100">
        <v>-9.48911396564428E-05</v>
      </c>
      <c r="Q118" s="100">
        <v>0.0014437331779355628</v>
      </c>
      <c r="R118" s="100">
        <v>-5.7629788882336124E-05</v>
      </c>
      <c r="S118" s="100">
        <v>-0.00015874771095538006</v>
      </c>
      <c r="T118" s="100">
        <v>-6.758681549969333E-06</v>
      </c>
      <c r="U118" s="100">
        <v>3.088876597655107E-05</v>
      </c>
      <c r="V118" s="100">
        <v>-4.550146186420134E-06</v>
      </c>
      <c r="W118" s="100">
        <v>-9.92905064082561E-06</v>
      </c>
      <c r="X118" s="100">
        <v>67.5</v>
      </c>
    </row>
    <row r="119" spans="1:24" s="100" customFormat="1" ht="12.75" hidden="1">
      <c r="A119" s="100">
        <v>2878</v>
      </c>
      <c r="B119" s="100">
        <v>140.44000244140625</v>
      </c>
      <c r="C119" s="100">
        <v>146.44000244140625</v>
      </c>
      <c r="D119" s="100">
        <v>8.751009941101074</v>
      </c>
      <c r="E119" s="100">
        <v>9.026304244995117</v>
      </c>
      <c r="F119" s="100">
        <v>28.863309208555822</v>
      </c>
      <c r="G119" s="100" t="s">
        <v>58</v>
      </c>
      <c r="H119" s="100">
        <v>5.6199584411660055</v>
      </c>
      <c r="I119" s="100">
        <v>78.55996088257226</v>
      </c>
      <c r="J119" s="100" t="s">
        <v>61</v>
      </c>
      <c r="K119" s="100">
        <v>-0.05761999902305206</v>
      </c>
      <c r="L119" s="100">
        <v>-0.15254913500629663</v>
      </c>
      <c r="M119" s="100">
        <v>-0.014441167640833887</v>
      </c>
      <c r="N119" s="100">
        <v>-0.06930101097718162</v>
      </c>
      <c r="O119" s="100">
        <v>-0.0021849482097462624</v>
      </c>
      <c r="P119" s="100">
        <v>-0.004375237065410289</v>
      </c>
      <c r="Q119" s="100">
        <v>-0.0003362746862414795</v>
      </c>
      <c r="R119" s="100">
        <v>-0.0010652280237897385</v>
      </c>
      <c r="S119" s="100">
        <v>-1.7998830061471065E-05</v>
      </c>
      <c r="T119" s="100">
        <v>-6.405484549285549E-05</v>
      </c>
      <c r="U119" s="100">
        <v>-9.83863816313515E-06</v>
      </c>
      <c r="V119" s="100">
        <v>-3.9324978343754505E-05</v>
      </c>
      <c r="W119" s="100">
        <v>-7.903284205401452E-07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24.145500893371825</v>
      </c>
      <c r="G120" s="101"/>
      <c r="H120" s="101"/>
      <c r="I120" s="114"/>
      <c r="J120" s="114" t="s">
        <v>158</v>
      </c>
      <c r="K120" s="101">
        <f>AVERAGE(K118,K113,K108,K103,K98,K93)</f>
        <v>-0.5243964283091794</v>
      </c>
      <c r="L120" s="101">
        <f>AVERAGE(L118,L113,L108,L103,L98,L93)</f>
        <v>-0.0006353516554867632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37.1159738128026</v>
      </c>
      <c r="G121" s="101"/>
      <c r="H121" s="101"/>
      <c r="I121" s="114"/>
      <c r="J121" s="114" t="s">
        <v>159</v>
      </c>
      <c r="K121" s="101">
        <f>AVERAGE(K119,K114,K109,K104,K99,K94)</f>
        <v>-0.0036188656752817318</v>
      </c>
      <c r="L121" s="101">
        <f>AVERAGE(L119,L114,L109,L104,L99,L94)</f>
        <v>-0.11689666111367748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0.3277477676932371</v>
      </c>
      <c r="L122" s="101">
        <f>ABS(L120/$H$33)</f>
        <v>0.0017648657096854534</v>
      </c>
      <c r="M122" s="114" t="s">
        <v>111</v>
      </c>
      <c r="N122" s="101">
        <f>K122+L122+L123+K123</f>
        <v>0.4046292202781083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0.0020561736791373476</v>
      </c>
      <c r="L123" s="101">
        <f>ABS(L121/$H$34)</f>
        <v>0.07306041319604842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2880</v>
      </c>
      <c r="B126" s="100">
        <v>158.18</v>
      </c>
      <c r="C126" s="100">
        <v>167.58</v>
      </c>
      <c r="D126" s="100">
        <v>9.006860784586094</v>
      </c>
      <c r="E126" s="100">
        <v>9.193188901175803</v>
      </c>
      <c r="F126" s="100">
        <v>31.94527951277236</v>
      </c>
      <c r="G126" s="100" t="s">
        <v>59</v>
      </c>
      <c r="H126" s="100">
        <v>-6.138509815110183</v>
      </c>
      <c r="I126" s="100">
        <v>84.54149018488982</v>
      </c>
      <c r="J126" s="100" t="s">
        <v>73</v>
      </c>
      <c r="K126" s="100">
        <v>0.8199771767921835</v>
      </c>
      <c r="M126" s="100" t="s">
        <v>68</v>
      </c>
      <c r="N126" s="100">
        <v>0.7757879183335676</v>
      </c>
      <c r="X126" s="100">
        <v>67.5</v>
      </c>
    </row>
    <row r="127" spans="1:24" s="100" customFormat="1" ht="12.75" hidden="1">
      <c r="A127" s="100">
        <v>2878</v>
      </c>
      <c r="B127" s="100">
        <v>139.5399932861328</v>
      </c>
      <c r="C127" s="100">
        <v>151.0399932861328</v>
      </c>
      <c r="D127" s="100">
        <v>8.754096984863281</v>
      </c>
      <c r="E127" s="100">
        <v>9.035025596618652</v>
      </c>
      <c r="F127" s="100">
        <v>32.386488067409864</v>
      </c>
      <c r="G127" s="100" t="s">
        <v>56</v>
      </c>
      <c r="H127" s="100">
        <v>16.07491749465808</v>
      </c>
      <c r="I127" s="100">
        <v>88.1149107807909</v>
      </c>
      <c r="J127" s="100" t="s">
        <v>62</v>
      </c>
      <c r="K127" s="100">
        <v>0.09623061802226016</v>
      </c>
      <c r="L127" s="100">
        <v>0.8951770539506313</v>
      </c>
      <c r="M127" s="100">
        <v>0.022781277054387154</v>
      </c>
      <c r="N127" s="100">
        <v>0.0904389388573765</v>
      </c>
      <c r="O127" s="100">
        <v>0.0038646556883136607</v>
      </c>
      <c r="P127" s="100">
        <v>0.025679870991680735</v>
      </c>
      <c r="Q127" s="100">
        <v>0.0004703832671673419</v>
      </c>
      <c r="R127" s="100">
        <v>0.0013921350026917868</v>
      </c>
      <c r="S127" s="100">
        <v>5.0669431293018706E-05</v>
      </c>
      <c r="T127" s="100">
        <v>0.00037787597589201874</v>
      </c>
      <c r="U127" s="100">
        <v>1.0296538060640892E-05</v>
      </c>
      <c r="V127" s="100">
        <v>5.167154908281498E-05</v>
      </c>
      <c r="W127" s="100">
        <v>3.161369471396387E-06</v>
      </c>
      <c r="X127" s="100">
        <v>67.5</v>
      </c>
    </row>
    <row r="128" spans="1:24" s="100" customFormat="1" ht="12.75" hidden="1">
      <c r="A128" s="100">
        <v>2879</v>
      </c>
      <c r="B128" s="100">
        <v>159.60000610351562</v>
      </c>
      <c r="C128" s="100">
        <v>167.6999969482422</v>
      </c>
      <c r="D128" s="100">
        <v>9.22510051727295</v>
      </c>
      <c r="E128" s="100">
        <v>9.417025566101074</v>
      </c>
      <c r="F128" s="100">
        <v>33.63848409050492</v>
      </c>
      <c r="G128" s="100" t="s">
        <v>57</v>
      </c>
      <c r="H128" s="100">
        <v>-5.178381015556937</v>
      </c>
      <c r="I128" s="100">
        <v>86.92162508795869</v>
      </c>
      <c r="J128" s="100" t="s">
        <v>60</v>
      </c>
      <c r="K128" s="100">
        <v>-0.03658195180637549</v>
      </c>
      <c r="L128" s="100">
        <v>-0.004869694793403778</v>
      </c>
      <c r="M128" s="100">
        <v>0.008899308071987024</v>
      </c>
      <c r="N128" s="100">
        <v>-0.0009350016702577885</v>
      </c>
      <c r="O128" s="100">
        <v>-0.0014303484058561617</v>
      </c>
      <c r="P128" s="100">
        <v>-0.000557236035200949</v>
      </c>
      <c r="Q128" s="100">
        <v>0.00019507612580121303</v>
      </c>
      <c r="R128" s="100">
        <v>-7.519099825654262E-05</v>
      </c>
      <c r="S128" s="100">
        <v>-1.5548147421166838E-05</v>
      </c>
      <c r="T128" s="100">
        <v>-3.968750059873475E-05</v>
      </c>
      <c r="U128" s="100">
        <v>5.006489869286268E-06</v>
      </c>
      <c r="V128" s="100">
        <v>-5.934471979510141E-06</v>
      </c>
      <c r="W128" s="100">
        <v>-8.733143595694743E-07</v>
      </c>
      <c r="X128" s="100">
        <v>67.5</v>
      </c>
    </row>
    <row r="129" spans="1:24" s="100" customFormat="1" ht="12.75" hidden="1">
      <c r="A129" s="100">
        <v>2877</v>
      </c>
      <c r="B129" s="100">
        <v>126.4000015258789</v>
      </c>
      <c r="C129" s="100">
        <v>136.5</v>
      </c>
      <c r="D129" s="100">
        <v>9.951653480529785</v>
      </c>
      <c r="E129" s="100">
        <v>10.12477970123291</v>
      </c>
      <c r="F129" s="100">
        <v>32.30985112580095</v>
      </c>
      <c r="G129" s="100" t="s">
        <v>58</v>
      </c>
      <c r="H129" s="100">
        <v>18.385308065444647</v>
      </c>
      <c r="I129" s="100">
        <v>77.28530959132355</v>
      </c>
      <c r="J129" s="100" t="s">
        <v>61</v>
      </c>
      <c r="K129" s="100">
        <v>0.08900613825451682</v>
      </c>
      <c r="L129" s="100">
        <v>-0.8951638084687912</v>
      </c>
      <c r="M129" s="100">
        <v>0.020971144462537405</v>
      </c>
      <c r="N129" s="100">
        <v>-0.09043410547755144</v>
      </c>
      <c r="O129" s="100">
        <v>0.0035902182422632573</v>
      </c>
      <c r="P129" s="100">
        <v>-0.025673824455083417</v>
      </c>
      <c r="Q129" s="100">
        <v>0.0004280253767867184</v>
      </c>
      <c r="R129" s="100">
        <v>-0.0013901029384548633</v>
      </c>
      <c r="S129" s="100">
        <v>4.822495598056681E-05</v>
      </c>
      <c r="T129" s="100">
        <v>-0.0003757860501037405</v>
      </c>
      <c r="U129" s="100">
        <v>8.997430478917883E-06</v>
      </c>
      <c r="V129" s="100">
        <v>-5.132963108129813E-05</v>
      </c>
      <c r="W129" s="100">
        <v>3.0383513562533926E-06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2880</v>
      </c>
      <c r="B131" s="100">
        <v>155.76</v>
      </c>
      <c r="C131" s="100">
        <v>161.56</v>
      </c>
      <c r="D131" s="100">
        <v>9.073140397419081</v>
      </c>
      <c r="E131" s="100">
        <v>9.305294985017419</v>
      </c>
      <c r="F131" s="100">
        <v>30.255133385847035</v>
      </c>
      <c r="G131" s="100" t="s">
        <v>59</v>
      </c>
      <c r="H131" s="100">
        <v>-8.784365732135498</v>
      </c>
      <c r="I131" s="100">
        <v>79.47563426786449</v>
      </c>
      <c r="J131" s="100" t="s">
        <v>73</v>
      </c>
      <c r="K131" s="100">
        <v>1.03852664185343</v>
      </c>
      <c r="M131" s="100" t="s">
        <v>68</v>
      </c>
      <c r="N131" s="100">
        <v>0.9442346261833356</v>
      </c>
      <c r="X131" s="100">
        <v>67.5</v>
      </c>
    </row>
    <row r="132" spans="1:24" s="100" customFormat="1" ht="12.75" hidden="1">
      <c r="A132" s="100">
        <v>2878</v>
      </c>
      <c r="B132" s="100">
        <v>136.67999267578125</v>
      </c>
      <c r="C132" s="100">
        <v>141.3800048828125</v>
      </c>
      <c r="D132" s="100">
        <v>9.069924354553223</v>
      </c>
      <c r="E132" s="100">
        <v>9.263680458068848</v>
      </c>
      <c r="F132" s="100">
        <v>31.467279473295147</v>
      </c>
      <c r="G132" s="100" t="s">
        <v>56</v>
      </c>
      <c r="H132" s="100">
        <v>13.442878431232884</v>
      </c>
      <c r="I132" s="100">
        <v>82.62287110701413</v>
      </c>
      <c r="J132" s="100" t="s">
        <v>62</v>
      </c>
      <c r="K132" s="100">
        <v>0.29616096999748415</v>
      </c>
      <c r="L132" s="100">
        <v>0.9692822542014573</v>
      </c>
      <c r="M132" s="100">
        <v>0.07011200103045681</v>
      </c>
      <c r="N132" s="100">
        <v>0.07398191887841328</v>
      </c>
      <c r="O132" s="100">
        <v>0.01189423761562668</v>
      </c>
      <c r="P132" s="100">
        <v>0.027805681115314777</v>
      </c>
      <c r="Q132" s="100">
        <v>0.0014477799415223713</v>
      </c>
      <c r="R132" s="100">
        <v>0.0011388123698305055</v>
      </c>
      <c r="S132" s="100">
        <v>0.00015601637952011342</v>
      </c>
      <c r="T132" s="100">
        <v>0.0004091541198922344</v>
      </c>
      <c r="U132" s="100">
        <v>3.167730667744397E-05</v>
      </c>
      <c r="V132" s="100">
        <v>4.227128105455802E-05</v>
      </c>
      <c r="W132" s="100">
        <v>9.729350387223355E-06</v>
      </c>
      <c r="X132" s="100">
        <v>67.5</v>
      </c>
    </row>
    <row r="133" spans="1:24" s="100" customFormat="1" ht="12.75" hidden="1">
      <c r="A133" s="100">
        <v>2879</v>
      </c>
      <c r="B133" s="100">
        <v>155.3000030517578</v>
      </c>
      <c r="C133" s="100">
        <v>158.89999389648438</v>
      </c>
      <c r="D133" s="100">
        <v>9.1716890335083</v>
      </c>
      <c r="E133" s="100">
        <v>9.29649543762207</v>
      </c>
      <c r="F133" s="100">
        <v>31.273709310358374</v>
      </c>
      <c r="G133" s="100" t="s">
        <v>57</v>
      </c>
      <c r="H133" s="100">
        <v>-6.5329983071698905</v>
      </c>
      <c r="I133" s="100">
        <v>81.26700474458792</v>
      </c>
      <c r="J133" s="100" t="s">
        <v>60</v>
      </c>
      <c r="K133" s="100">
        <v>-0.0854892205695368</v>
      </c>
      <c r="L133" s="100">
        <v>-0.005273147796382112</v>
      </c>
      <c r="M133" s="100">
        <v>0.021000090154874612</v>
      </c>
      <c r="N133" s="100">
        <v>-0.0007648382213859286</v>
      </c>
      <c r="O133" s="100">
        <v>-0.003310140828659668</v>
      </c>
      <c r="P133" s="100">
        <v>-0.0006033793168502524</v>
      </c>
      <c r="Q133" s="100">
        <v>0.0004697525969111491</v>
      </c>
      <c r="R133" s="100">
        <v>-6.151501852584643E-05</v>
      </c>
      <c r="S133" s="100">
        <v>-3.321855360205087E-05</v>
      </c>
      <c r="T133" s="100">
        <v>-4.297149361980499E-05</v>
      </c>
      <c r="U133" s="100">
        <v>1.263078282116159E-05</v>
      </c>
      <c r="V133" s="100">
        <v>-4.855713217884109E-06</v>
      </c>
      <c r="W133" s="100">
        <v>-1.7593545073304613E-06</v>
      </c>
      <c r="X133" s="100">
        <v>67.5</v>
      </c>
    </row>
    <row r="134" spans="1:24" s="100" customFormat="1" ht="12.75" hidden="1">
      <c r="A134" s="100">
        <v>2877</v>
      </c>
      <c r="B134" s="100">
        <v>110.27999877929688</v>
      </c>
      <c r="C134" s="100">
        <v>126.58000183105469</v>
      </c>
      <c r="D134" s="100">
        <v>10.299901962280273</v>
      </c>
      <c r="E134" s="100">
        <v>10.612502098083496</v>
      </c>
      <c r="F134" s="100">
        <v>27.53179591062332</v>
      </c>
      <c r="G134" s="100" t="s">
        <v>58</v>
      </c>
      <c r="H134" s="100">
        <v>20.806438488709894</v>
      </c>
      <c r="I134" s="100">
        <v>63.58643726800677</v>
      </c>
      <c r="J134" s="100" t="s">
        <v>61</v>
      </c>
      <c r="K134" s="100">
        <v>0.2835540747657557</v>
      </c>
      <c r="L134" s="100">
        <v>-0.9692679104469393</v>
      </c>
      <c r="M134" s="100">
        <v>0.0668931155051244</v>
      </c>
      <c r="N134" s="100">
        <v>-0.07397796525606277</v>
      </c>
      <c r="O134" s="100">
        <v>0.01142435364261055</v>
      </c>
      <c r="P134" s="100">
        <v>-0.027799133721872885</v>
      </c>
      <c r="Q134" s="100">
        <v>0.0013694521739621842</v>
      </c>
      <c r="R134" s="100">
        <v>-0.0011371497334013393</v>
      </c>
      <c r="S134" s="100">
        <v>0.0001524389660656085</v>
      </c>
      <c r="T134" s="100">
        <v>-0.0004068913178735471</v>
      </c>
      <c r="U134" s="100">
        <v>2.9050216585448816E-05</v>
      </c>
      <c r="V134" s="100">
        <v>-4.199146640853474E-05</v>
      </c>
      <c r="W134" s="100">
        <v>9.568956613701373E-06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2880</v>
      </c>
      <c r="B136" s="100">
        <v>134.48</v>
      </c>
      <c r="C136" s="100">
        <v>140.28</v>
      </c>
      <c r="D136" s="100">
        <v>9.154214157992154</v>
      </c>
      <c r="E136" s="100">
        <v>9.567525251719363</v>
      </c>
      <c r="F136" s="100">
        <v>27.334837778256826</v>
      </c>
      <c r="G136" s="100" t="s">
        <v>59</v>
      </c>
      <c r="H136" s="100">
        <v>4.124986912470604</v>
      </c>
      <c r="I136" s="100">
        <v>71.1049869124706</v>
      </c>
      <c r="J136" s="100" t="s">
        <v>73</v>
      </c>
      <c r="K136" s="100">
        <v>0.29506911190532814</v>
      </c>
      <c r="M136" s="100" t="s">
        <v>68</v>
      </c>
      <c r="N136" s="100">
        <v>0.18683251457562675</v>
      </c>
      <c r="X136" s="100">
        <v>67.5</v>
      </c>
    </row>
    <row r="137" spans="1:24" s="100" customFormat="1" ht="12.75" hidden="1">
      <c r="A137" s="100">
        <v>2878</v>
      </c>
      <c r="B137" s="100">
        <v>120.63999938964844</v>
      </c>
      <c r="C137" s="100">
        <v>128.13999938964844</v>
      </c>
      <c r="D137" s="100">
        <v>8.897310256958008</v>
      </c>
      <c r="E137" s="100">
        <v>9.163057327270508</v>
      </c>
      <c r="F137" s="100">
        <v>24.382757473393777</v>
      </c>
      <c r="G137" s="100" t="s">
        <v>56</v>
      </c>
      <c r="H137" s="100">
        <v>12.079314149286489</v>
      </c>
      <c r="I137" s="100">
        <v>65.21931353893493</v>
      </c>
      <c r="J137" s="100" t="s">
        <v>62</v>
      </c>
      <c r="K137" s="100">
        <v>0.45803394411061</v>
      </c>
      <c r="L137" s="100">
        <v>0.2633039519883231</v>
      </c>
      <c r="M137" s="100">
        <v>0.10843303989724369</v>
      </c>
      <c r="N137" s="100">
        <v>0.06152955103405961</v>
      </c>
      <c r="O137" s="100">
        <v>0.018395565473364368</v>
      </c>
      <c r="P137" s="100">
        <v>0.007553457942286996</v>
      </c>
      <c r="Q137" s="100">
        <v>0.002239179972460299</v>
      </c>
      <c r="R137" s="100">
        <v>0.0009471375923565927</v>
      </c>
      <c r="S137" s="100">
        <v>0.0002413629811069247</v>
      </c>
      <c r="T137" s="100">
        <v>0.00011114737219226672</v>
      </c>
      <c r="U137" s="100">
        <v>4.8976933159726364E-05</v>
      </c>
      <c r="V137" s="100">
        <v>3.5153403525827465E-05</v>
      </c>
      <c r="W137" s="100">
        <v>1.5048584426180097E-05</v>
      </c>
      <c r="X137" s="100">
        <v>67.5</v>
      </c>
    </row>
    <row r="138" spans="1:24" s="100" customFormat="1" ht="12.75" hidden="1">
      <c r="A138" s="100">
        <v>2879</v>
      </c>
      <c r="B138" s="100">
        <v>132.47999572753906</v>
      </c>
      <c r="C138" s="100">
        <v>150.47999572753906</v>
      </c>
      <c r="D138" s="100">
        <v>9.405569076538086</v>
      </c>
      <c r="E138" s="100">
        <v>9.519533157348633</v>
      </c>
      <c r="F138" s="100">
        <v>24.48930291062302</v>
      </c>
      <c r="G138" s="100" t="s">
        <v>57</v>
      </c>
      <c r="H138" s="100">
        <v>-2.9845914816404786</v>
      </c>
      <c r="I138" s="100">
        <v>61.995404245898584</v>
      </c>
      <c r="J138" s="100" t="s">
        <v>60</v>
      </c>
      <c r="K138" s="100">
        <v>0.27201801580130364</v>
      </c>
      <c r="L138" s="100">
        <v>-0.00143179695347528</v>
      </c>
      <c r="M138" s="100">
        <v>-0.06538381167585948</v>
      </c>
      <c r="N138" s="100">
        <v>-0.0006360472502711842</v>
      </c>
      <c r="O138" s="100">
        <v>0.01076450085329448</v>
      </c>
      <c r="P138" s="100">
        <v>-0.00016390859054170423</v>
      </c>
      <c r="Q138" s="100">
        <v>-0.0013965753677927751</v>
      </c>
      <c r="R138" s="100">
        <v>-5.113428485112263E-05</v>
      </c>
      <c r="S138" s="100">
        <v>0.00012769354389798</v>
      </c>
      <c r="T138" s="100">
        <v>-1.1680060761830355E-05</v>
      </c>
      <c r="U138" s="100">
        <v>-3.348283480167877E-05</v>
      </c>
      <c r="V138" s="100">
        <v>-4.0331012525666314E-06</v>
      </c>
      <c r="W138" s="100">
        <v>7.532189622574467E-06</v>
      </c>
      <c r="X138" s="100">
        <v>67.5</v>
      </c>
    </row>
    <row r="139" spans="1:24" s="100" customFormat="1" ht="12.75" hidden="1">
      <c r="A139" s="100">
        <v>2877</v>
      </c>
      <c r="B139" s="100">
        <v>141.25999450683594</v>
      </c>
      <c r="C139" s="100">
        <v>134.36000061035156</v>
      </c>
      <c r="D139" s="100">
        <v>10.0358247756958</v>
      </c>
      <c r="E139" s="100">
        <v>10.375497817993164</v>
      </c>
      <c r="F139" s="100">
        <v>32.14165517303795</v>
      </c>
      <c r="G139" s="100" t="s">
        <v>58</v>
      </c>
      <c r="H139" s="100">
        <v>2.5257576193311593</v>
      </c>
      <c r="I139" s="100">
        <v>76.2857521261671</v>
      </c>
      <c r="J139" s="100" t="s">
        <v>61</v>
      </c>
      <c r="K139" s="100">
        <v>-0.3685122698595572</v>
      </c>
      <c r="L139" s="100">
        <v>-0.2633000590394032</v>
      </c>
      <c r="M139" s="100">
        <v>-0.0865024930975575</v>
      </c>
      <c r="N139" s="100">
        <v>-0.061526263451865564</v>
      </c>
      <c r="O139" s="100">
        <v>-0.01491718306062702</v>
      </c>
      <c r="P139" s="100">
        <v>-0.007551679340374903</v>
      </c>
      <c r="Q139" s="100">
        <v>-0.0017502868882391198</v>
      </c>
      <c r="R139" s="100">
        <v>-0.0009457562602318885</v>
      </c>
      <c r="S139" s="100">
        <v>-0.00020481808390763825</v>
      </c>
      <c r="T139" s="100">
        <v>-0.00011053196155794132</v>
      </c>
      <c r="U139" s="100">
        <v>-3.574408699877216E-05</v>
      </c>
      <c r="V139" s="100">
        <v>-3.4921281101016386E-05</v>
      </c>
      <c r="W139" s="100">
        <v>-1.3027893641009342E-05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2880</v>
      </c>
      <c r="B141" s="100">
        <v>141.94</v>
      </c>
      <c r="C141" s="100">
        <v>148.34</v>
      </c>
      <c r="D141" s="100">
        <v>9.07051260275824</v>
      </c>
      <c r="E141" s="100">
        <v>9.382394374724601</v>
      </c>
      <c r="F141" s="100">
        <v>29.81317392971133</v>
      </c>
      <c r="G141" s="100" t="s">
        <v>59</v>
      </c>
      <c r="H141" s="100">
        <v>3.851938429074025</v>
      </c>
      <c r="I141" s="100">
        <v>78.29193842907402</v>
      </c>
      <c r="J141" s="100" t="s">
        <v>73</v>
      </c>
      <c r="K141" s="100">
        <v>0.06686782170477096</v>
      </c>
      <c r="M141" s="100" t="s">
        <v>68</v>
      </c>
      <c r="N141" s="100">
        <v>0.06186328959046526</v>
      </c>
      <c r="X141" s="100">
        <v>67.5</v>
      </c>
    </row>
    <row r="142" spans="1:24" s="100" customFormat="1" ht="12.75" hidden="1">
      <c r="A142" s="100">
        <v>2878</v>
      </c>
      <c r="B142" s="100">
        <v>130.60000610351562</v>
      </c>
      <c r="C142" s="100">
        <v>138.3000030517578</v>
      </c>
      <c r="D142" s="100">
        <v>9.043951988220215</v>
      </c>
      <c r="E142" s="100">
        <v>9.30016040802002</v>
      </c>
      <c r="F142" s="100">
        <v>27.83053545595259</v>
      </c>
      <c r="G142" s="100" t="s">
        <v>56</v>
      </c>
      <c r="H142" s="100">
        <v>10.165098298797005</v>
      </c>
      <c r="I142" s="100">
        <v>73.26510440231263</v>
      </c>
      <c r="J142" s="100" t="s">
        <v>62</v>
      </c>
      <c r="K142" s="100">
        <v>0.136340425285415</v>
      </c>
      <c r="L142" s="100">
        <v>0.19638798880512637</v>
      </c>
      <c r="M142" s="100">
        <v>0.03227664762620897</v>
      </c>
      <c r="N142" s="100">
        <v>0.09276241149375894</v>
      </c>
      <c r="O142" s="100">
        <v>0.005475643182559523</v>
      </c>
      <c r="P142" s="100">
        <v>0.005633836902812977</v>
      </c>
      <c r="Q142" s="100">
        <v>0.0006665835315069854</v>
      </c>
      <c r="R142" s="100">
        <v>0.0014278742058802328</v>
      </c>
      <c r="S142" s="100">
        <v>7.185493863139144E-05</v>
      </c>
      <c r="T142" s="100">
        <v>8.290837623997366E-05</v>
      </c>
      <c r="U142" s="100">
        <v>1.4586783483469954E-05</v>
      </c>
      <c r="V142" s="100">
        <v>5.2991517972074494E-05</v>
      </c>
      <c r="W142" s="100">
        <v>4.477497467845223E-06</v>
      </c>
      <c r="X142" s="100">
        <v>67.5</v>
      </c>
    </row>
    <row r="143" spans="1:24" s="100" customFormat="1" ht="12.75" hidden="1">
      <c r="A143" s="100">
        <v>2879</v>
      </c>
      <c r="B143" s="100">
        <v>131.67999267578125</v>
      </c>
      <c r="C143" s="100">
        <v>141.0800018310547</v>
      </c>
      <c r="D143" s="100">
        <v>9.384584426879883</v>
      </c>
      <c r="E143" s="100">
        <v>9.523181915283203</v>
      </c>
      <c r="F143" s="100">
        <v>26.477289341693496</v>
      </c>
      <c r="G143" s="100" t="s">
        <v>57</v>
      </c>
      <c r="H143" s="100">
        <v>2.995681560099996</v>
      </c>
      <c r="I143" s="100">
        <v>67.17567423588125</v>
      </c>
      <c r="J143" s="100" t="s">
        <v>60</v>
      </c>
      <c r="K143" s="100">
        <v>0.03241879804319614</v>
      </c>
      <c r="L143" s="100">
        <v>-0.0010675033759556917</v>
      </c>
      <c r="M143" s="100">
        <v>-0.008030299814196874</v>
      </c>
      <c r="N143" s="100">
        <v>-0.0009592056584058951</v>
      </c>
      <c r="O143" s="100">
        <v>0.0012445869187206538</v>
      </c>
      <c r="P143" s="100">
        <v>-0.00012221633422708673</v>
      </c>
      <c r="Q143" s="100">
        <v>-0.00018269645194494245</v>
      </c>
      <c r="R143" s="100">
        <v>-7.711479272640564E-05</v>
      </c>
      <c r="S143" s="100">
        <v>1.1579286046457315E-05</v>
      </c>
      <c r="T143" s="100">
        <v>-8.709695604043088E-06</v>
      </c>
      <c r="U143" s="100">
        <v>-5.099534303784195E-06</v>
      </c>
      <c r="V143" s="100">
        <v>-6.084780529691758E-06</v>
      </c>
      <c r="W143" s="100">
        <v>5.755683694712727E-07</v>
      </c>
      <c r="X143" s="100">
        <v>67.5</v>
      </c>
    </row>
    <row r="144" spans="1:24" s="100" customFormat="1" ht="12.75" hidden="1">
      <c r="A144" s="100">
        <v>2877</v>
      </c>
      <c r="B144" s="100">
        <v>122.95999908447266</v>
      </c>
      <c r="C144" s="100">
        <v>140.16000366210938</v>
      </c>
      <c r="D144" s="100">
        <v>10.23047924041748</v>
      </c>
      <c r="E144" s="100">
        <v>10.319937705993652</v>
      </c>
      <c r="F144" s="100">
        <v>26.72939563711463</v>
      </c>
      <c r="G144" s="100" t="s">
        <v>58</v>
      </c>
      <c r="H144" s="100">
        <v>6.725286805683481</v>
      </c>
      <c r="I144" s="100">
        <v>62.18528589015614</v>
      </c>
      <c r="J144" s="100" t="s">
        <v>61</v>
      </c>
      <c r="K144" s="100">
        <v>-0.13243010647297046</v>
      </c>
      <c r="L144" s="100">
        <v>-0.19638508747729488</v>
      </c>
      <c r="M144" s="100">
        <v>-0.0312617380655742</v>
      </c>
      <c r="N144" s="100">
        <v>-0.09275745204910678</v>
      </c>
      <c r="O144" s="100">
        <v>-0.005332323289567129</v>
      </c>
      <c r="P144" s="100">
        <v>-0.005632511110965109</v>
      </c>
      <c r="Q144" s="100">
        <v>-0.0006410581962061273</v>
      </c>
      <c r="R144" s="100">
        <v>-0.0014257903269979317</v>
      </c>
      <c r="S144" s="100">
        <v>-7.091581163869837E-05</v>
      </c>
      <c r="T144" s="100">
        <v>-8.244962130436951E-05</v>
      </c>
      <c r="U144" s="100">
        <v>-1.3666345608031435E-05</v>
      </c>
      <c r="V144" s="100">
        <v>-5.2641014645333137E-05</v>
      </c>
      <c r="W144" s="100">
        <v>-4.440349606351347E-06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2880</v>
      </c>
      <c r="B146" s="100">
        <v>145.3</v>
      </c>
      <c r="C146" s="100">
        <v>149</v>
      </c>
      <c r="D146" s="100">
        <v>8.9805525715152</v>
      </c>
      <c r="E146" s="100">
        <v>9.351619606932163</v>
      </c>
      <c r="F146" s="100">
        <v>28.336986798329352</v>
      </c>
      <c r="G146" s="100" t="s">
        <v>59</v>
      </c>
      <c r="H146" s="100">
        <v>-2.628619150465056</v>
      </c>
      <c r="I146" s="100">
        <v>75.17138084953496</v>
      </c>
      <c r="J146" s="100" t="s">
        <v>73</v>
      </c>
      <c r="K146" s="100">
        <v>0.28810305034261424</v>
      </c>
      <c r="M146" s="100" t="s">
        <v>68</v>
      </c>
      <c r="N146" s="100">
        <v>0.2257955796395491</v>
      </c>
      <c r="X146" s="100">
        <v>67.5</v>
      </c>
    </row>
    <row r="147" spans="1:24" s="100" customFormat="1" ht="12.75" hidden="1">
      <c r="A147" s="100">
        <v>2878</v>
      </c>
      <c r="B147" s="100">
        <v>126.36000061035156</v>
      </c>
      <c r="C147" s="100">
        <v>131.25999450683594</v>
      </c>
      <c r="D147" s="100">
        <v>8.804610252380371</v>
      </c>
      <c r="E147" s="100">
        <v>9.112524032592773</v>
      </c>
      <c r="F147" s="100">
        <v>26.727472482393278</v>
      </c>
      <c r="G147" s="100" t="s">
        <v>56</v>
      </c>
      <c r="H147" s="100">
        <v>13.401048844425645</v>
      </c>
      <c r="I147" s="100">
        <v>72.26104945477721</v>
      </c>
      <c r="J147" s="100" t="s">
        <v>62</v>
      </c>
      <c r="K147" s="100">
        <v>0.33092131775613176</v>
      </c>
      <c r="L147" s="100">
        <v>0.4098137998738797</v>
      </c>
      <c r="M147" s="100">
        <v>0.07834130424264364</v>
      </c>
      <c r="N147" s="100">
        <v>0.06473716923815791</v>
      </c>
      <c r="O147" s="100">
        <v>0.013290413347338565</v>
      </c>
      <c r="P147" s="100">
        <v>0.011756347276140014</v>
      </c>
      <c r="Q147" s="100">
        <v>0.0016178082054508901</v>
      </c>
      <c r="R147" s="100">
        <v>0.0009965077072743513</v>
      </c>
      <c r="S147" s="100">
        <v>0.00017438930074405986</v>
      </c>
      <c r="T147" s="100">
        <v>0.00017300198168110603</v>
      </c>
      <c r="U147" s="100">
        <v>3.538617310473602E-05</v>
      </c>
      <c r="V147" s="100">
        <v>3.6982753086234235E-05</v>
      </c>
      <c r="W147" s="100">
        <v>1.0873962161147419E-05</v>
      </c>
      <c r="X147" s="100">
        <v>67.5</v>
      </c>
    </row>
    <row r="148" spans="1:24" s="100" customFormat="1" ht="12.75" hidden="1">
      <c r="A148" s="100">
        <v>2879</v>
      </c>
      <c r="B148" s="100">
        <v>129.25999450683594</v>
      </c>
      <c r="C148" s="100">
        <v>141.05999755859375</v>
      </c>
      <c r="D148" s="100">
        <v>9.277802467346191</v>
      </c>
      <c r="E148" s="100">
        <v>9.384584426879883</v>
      </c>
      <c r="F148" s="100">
        <v>24.23703225559953</v>
      </c>
      <c r="G148" s="100" t="s">
        <v>57</v>
      </c>
      <c r="H148" s="100">
        <v>0.43332448601341866</v>
      </c>
      <c r="I148" s="100">
        <v>62.19331899284935</v>
      </c>
      <c r="J148" s="100" t="s">
        <v>60</v>
      </c>
      <c r="K148" s="100">
        <v>-0.11897066116158495</v>
      </c>
      <c r="L148" s="100">
        <v>-0.002229006291947277</v>
      </c>
      <c r="M148" s="100">
        <v>0.027332119355943357</v>
      </c>
      <c r="N148" s="100">
        <v>-0.0006693363953278638</v>
      </c>
      <c r="O148" s="100">
        <v>-0.004911458180235744</v>
      </c>
      <c r="P148" s="100">
        <v>-0.00025505858053682576</v>
      </c>
      <c r="Q148" s="100">
        <v>0.0005244309606447911</v>
      </c>
      <c r="R148" s="100">
        <v>-5.382039773892775E-05</v>
      </c>
      <c r="S148" s="100">
        <v>-7.522884364465906E-05</v>
      </c>
      <c r="T148" s="100">
        <v>-1.816707037831953E-05</v>
      </c>
      <c r="U148" s="100">
        <v>8.781982860311704E-06</v>
      </c>
      <c r="V148" s="100">
        <v>-4.248708339035416E-06</v>
      </c>
      <c r="W148" s="100">
        <v>-5.015627098107989E-06</v>
      </c>
      <c r="X148" s="100">
        <v>67.5</v>
      </c>
    </row>
    <row r="149" spans="1:24" s="100" customFormat="1" ht="12.75" hidden="1">
      <c r="A149" s="100">
        <v>2877</v>
      </c>
      <c r="B149" s="100">
        <v>126.63999938964844</v>
      </c>
      <c r="C149" s="100">
        <v>131.44000244140625</v>
      </c>
      <c r="D149" s="100">
        <v>9.916764259338379</v>
      </c>
      <c r="E149" s="100">
        <v>10.135222434997559</v>
      </c>
      <c r="F149" s="100">
        <v>26.87023889582482</v>
      </c>
      <c r="G149" s="100" t="s">
        <v>58</v>
      </c>
      <c r="H149" s="100">
        <v>5.360511753426962</v>
      </c>
      <c r="I149" s="100">
        <v>64.5005111430754</v>
      </c>
      <c r="J149" s="100" t="s">
        <v>61</v>
      </c>
      <c r="K149" s="100">
        <v>-0.30879588780977973</v>
      </c>
      <c r="L149" s="100">
        <v>-0.4098077379674752</v>
      </c>
      <c r="M149" s="100">
        <v>-0.07341876600672964</v>
      </c>
      <c r="N149" s="100">
        <v>-0.06473370891397918</v>
      </c>
      <c r="O149" s="100">
        <v>-0.012349601835156892</v>
      </c>
      <c r="P149" s="100">
        <v>-0.011753580152349296</v>
      </c>
      <c r="Q149" s="100">
        <v>-0.0015304494624591206</v>
      </c>
      <c r="R149" s="100">
        <v>-0.0009950532525671216</v>
      </c>
      <c r="S149" s="100">
        <v>-0.0001573284758010755</v>
      </c>
      <c r="T149" s="100">
        <v>-0.00017204546846534183</v>
      </c>
      <c r="U149" s="100">
        <v>-3.427911935915995E-05</v>
      </c>
      <c r="V149" s="100">
        <v>-3.673788920565768E-05</v>
      </c>
      <c r="W149" s="100">
        <v>-9.648136498557154E-06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2880</v>
      </c>
      <c r="B151" s="100">
        <v>153.18</v>
      </c>
      <c r="C151" s="100">
        <v>151.08</v>
      </c>
      <c r="D151" s="100">
        <v>8.603341169238897</v>
      </c>
      <c r="E151" s="100">
        <v>8.827379341016691</v>
      </c>
      <c r="F151" s="100">
        <v>31.076420764958467</v>
      </c>
      <c r="G151" s="100" t="s">
        <v>59</v>
      </c>
      <c r="H151" s="100">
        <v>0.4014144687673422</v>
      </c>
      <c r="I151" s="100">
        <v>86.08141446876735</v>
      </c>
      <c r="J151" s="100" t="s">
        <v>73</v>
      </c>
      <c r="K151" s="100">
        <v>0.06288268733483503</v>
      </c>
      <c r="M151" s="100" t="s">
        <v>68</v>
      </c>
      <c r="N151" s="100">
        <v>0.04447949679528442</v>
      </c>
      <c r="X151" s="100">
        <v>67.5</v>
      </c>
    </row>
    <row r="152" spans="1:24" s="100" customFormat="1" ht="12.75" hidden="1">
      <c r="A152" s="100">
        <v>2878</v>
      </c>
      <c r="B152" s="100">
        <v>140.44000244140625</v>
      </c>
      <c r="C152" s="100">
        <v>146.44000244140625</v>
      </c>
      <c r="D152" s="100">
        <v>8.751009941101074</v>
      </c>
      <c r="E152" s="100">
        <v>9.026304244995117</v>
      </c>
      <c r="F152" s="100">
        <v>28.87159993932775</v>
      </c>
      <c r="G152" s="100" t="s">
        <v>56</v>
      </c>
      <c r="H152" s="100">
        <v>5.642524096421425</v>
      </c>
      <c r="I152" s="100">
        <v>78.58252653782768</v>
      </c>
      <c r="J152" s="100" t="s">
        <v>62</v>
      </c>
      <c r="K152" s="100">
        <v>0.20525591374585078</v>
      </c>
      <c r="L152" s="100">
        <v>0.11539369372776796</v>
      </c>
      <c r="M152" s="100">
        <v>0.04859170866572772</v>
      </c>
      <c r="N152" s="100">
        <v>0.07067333069352895</v>
      </c>
      <c r="O152" s="100">
        <v>0.008243427953184604</v>
      </c>
      <c r="P152" s="100">
        <v>0.0033103230798049808</v>
      </c>
      <c r="Q152" s="100">
        <v>0.0010034191810071361</v>
      </c>
      <c r="R152" s="100">
        <v>0.0010878486749590368</v>
      </c>
      <c r="S152" s="100">
        <v>0.0001081395282152679</v>
      </c>
      <c r="T152" s="100">
        <v>4.8722038882284184E-05</v>
      </c>
      <c r="U152" s="100">
        <v>2.194056034905289E-05</v>
      </c>
      <c r="V152" s="100">
        <v>4.037000767082619E-05</v>
      </c>
      <c r="W152" s="100">
        <v>6.742129015191248E-06</v>
      </c>
      <c r="X152" s="100">
        <v>67.5</v>
      </c>
    </row>
    <row r="153" spans="1:24" s="100" customFormat="1" ht="12.75" hidden="1">
      <c r="A153" s="100">
        <v>2879</v>
      </c>
      <c r="B153" s="100">
        <v>133.75999450683594</v>
      </c>
      <c r="C153" s="100">
        <v>147.75999450683594</v>
      </c>
      <c r="D153" s="100">
        <v>9.184298515319824</v>
      </c>
      <c r="E153" s="100">
        <v>9.412666320800781</v>
      </c>
      <c r="F153" s="100">
        <v>27.751734253080773</v>
      </c>
      <c r="G153" s="100" t="s">
        <v>57</v>
      </c>
      <c r="H153" s="100">
        <v>5.690806565605271</v>
      </c>
      <c r="I153" s="100">
        <v>71.95080107244121</v>
      </c>
      <c r="J153" s="100" t="s">
        <v>60</v>
      </c>
      <c r="K153" s="100">
        <v>-0.20333341763920587</v>
      </c>
      <c r="L153" s="100">
        <v>-0.0006271485686081335</v>
      </c>
      <c r="M153" s="100">
        <v>0.048208909803286557</v>
      </c>
      <c r="N153" s="100">
        <v>-0.0007309209067521619</v>
      </c>
      <c r="O153" s="100">
        <v>-0.00815358660992844</v>
      </c>
      <c r="P153" s="100">
        <v>-7.17779804804834E-05</v>
      </c>
      <c r="Q153" s="100">
        <v>0.0009984760409440787</v>
      </c>
      <c r="R153" s="100">
        <v>-5.8764543370602346E-05</v>
      </c>
      <c r="S153" s="100">
        <v>-0.00010564293613472451</v>
      </c>
      <c r="T153" s="100">
        <v>-5.1135557689418355E-06</v>
      </c>
      <c r="U153" s="100">
        <v>2.1936275619387785E-05</v>
      </c>
      <c r="V153" s="100">
        <v>-4.638669363381912E-06</v>
      </c>
      <c r="W153" s="100">
        <v>-6.534211292010473E-06</v>
      </c>
      <c r="X153" s="100">
        <v>67.5</v>
      </c>
    </row>
    <row r="154" spans="1:24" s="100" customFormat="1" ht="12.75" hidden="1">
      <c r="A154" s="100">
        <v>2877</v>
      </c>
      <c r="B154" s="100">
        <v>132.47999572753906</v>
      </c>
      <c r="C154" s="100">
        <v>141.17999267578125</v>
      </c>
      <c r="D154" s="100">
        <v>9.746695518493652</v>
      </c>
      <c r="E154" s="100">
        <v>10.101381301879883</v>
      </c>
      <c r="F154" s="100">
        <v>29.1988217140264</v>
      </c>
      <c r="G154" s="100" t="s">
        <v>58</v>
      </c>
      <c r="H154" s="100">
        <v>6.3506372035375875</v>
      </c>
      <c r="I154" s="100">
        <v>71.33063293107665</v>
      </c>
      <c r="J154" s="100" t="s">
        <v>61</v>
      </c>
      <c r="K154" s="100">
        <v>0.028026976269380537</v>
      </c>
      <c r="L154" s="100">
        <v>-0.11539198948285279</v>
      </c>
      <c r="M154" s="100">
        <v>0.006087295510613896</v>
      </c>
      <c r="N154" s="100">
        <v>-0.07066955091087655</v>
      </c>
      <c r="O154" s="100">
        <v>0.0012137255924388206</v>
      </c>
      <c r="P154" s="100">
        <v>-0.0033095448046835197</v>
      </c>
      <c r="Q154" s="100">
        <v>9.947687406462997E-05</v>
      </c>
      <c r="R154" s="100">
        <v>-0.0010862603132088444</v>
      </c>
      <c r="S154" s="100">
        <v>2.3102545475666555E-05</v>
      </c>
      <c r="T154" s="100">
        <v>-4.8452952647333404E-05</v>
      </c>
      <c r="U154" s="100">
        <v>4.3359010676551923E-07</v>
      </c>
      <c r="V154" s="100">
        <v>-4.0102621683373614E-05</v>
      </c>
      <c r="W154" s="100">
        <v>1.6614410759477893E-06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24.23703225559953</v>
      </c>
      <c r="G155" s="101"/>
      <c r="H155" s="101"/>
      <c r="I155" s="114"/>
      <c r="J155" s="114" t="s">
        <v>158</v>
      </c>
      <c r="K155" s="101">
        <f>AVERAGE(K153,K148,K143,K138,K133,K128)</f>
        <v>-0.023323072888700554</v>
      </c>
      <c r="L155" s="101">
        <f>AVERAGE(L153,L148,L143,L138,L133,L128)</f>
        <v>-0.0025830496299620452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33.63848409050492</v>
      </c>
      <c r="G156" s="101"/>
      <c r="H156" s="101"/>
      <c r="I156" s="114"/>
      <c r="J156" s="114" t="s">
        <v>159</v>
      </c>
      <c r="K156" s="101">
        <f>AVERAGE(K154,K149,K144,K139,K134,K129)</f>
        <v>-0.06819184580877573</v>
      </c>
      <c r="L156" s="101">
        <f>AVERAGE(L154,L149,L144,L139,L134,L129)</f>
        <v>-0.4748860988137927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0.014576920555437845</v>
      </c>
      <c r="L157" s="101">
        <f>ABS(L155/$H$33)</f>
        <v>0.0071751378610056815</v>
      </c>
      <c r="M157" s="114" t="s">
        <v>111</v>
      </c>
      <c r="N157" s="101">
        <f>K157+L157+L158+K158</f>
        <v>0.35730123711186834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0.03874536693680439</v>
      </c>
      <c r="L158" s="101">
        <f>ABS(L156/$H$34)</f>
        <v>0.2968038117586204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2880</v>
      </c>
      <c r="B161" s="100">
        <v>158.18</v>
      </c>
      <c r="C161" s="100">
        <v>167.58</v>
      </c>
      <c r="D161" s="100">
        <v>9.006860784586094</v>
      </c>
      <c r="E161" s="100">
        <v>9.193188901175803</v>
      </c>
      <c r="F161" s="100">
        <v>36.85911713667706</v>
      </c>
      <c r="G161" s="100" t="s">
        <v>59</v>
      </c>
      <c r="H161" s="100">
        <v>6.865701185309661</v>
      </c>
      <c r="I161" s="100">
        <v>97.54570118530967</v>
      </c>
      <c r="J161" s="100" t="s">
        <v>73</v>
      </c>
      <c r="K161" s="100">
        <v>0.925238895136903</v>
      </c>
      <c r="M161" s="100" t="s">
        <v>68</v>
      </c>
      <c r="N161" s="100">
        <v>0.49821566274674617</v>
      </c>
      <c r="X161" s="100">
        <v>67.5</v>
      </c>
    </row>
    <row r="162" spans="1:24" s="100" customFormat="1" ht="12.75" hidden="1">
      <c r="A162" s="100">
        <v>2878</v>
      </c>
      <c r="B162" s="100">
        <v>139.5399932861328</v>
      </c>
      <c r="C162" s="100">
        <v>151.0399932861328</v>
      </c>
      <c r="D162" s="100">
        <v>8.754096984863281</v>
      </c>
      <c r="E162" s="100">
        <v>9.035025596618652</v>
      </c>
      <c r="F162" s="100">
        <v>32.386488067409864</v>
      </c>
      <c r="G162" s="100" t="s">
        <v>56</v>
      </c>
      <c r="H162" s="100">
        <v>16.07491749465808</v>
      </c>
      <c r="I162" s="100">
        <v>88.1149107807909</v>
      </c>
      <c r="J162" s="100" t="s">
        <v>62</v>
      </c>
      <c r="K162" s="100">
        <v>0.9201226756594468</v>
      </c>
      <c r="L162" s="100">
        <v>0.14473773255840588</v>
      </c>
      <c r="M162" s="100">
        <v>0.21782667703813943</v>
      </c>
      <c r="N162" s="100">
        <v>0.09386313347724941</v>
      </c>
      <c r="O162" s="100">
        <v>0.036953813066654455</v>
      </c>
      <c r="P162" s="100">
        <v>0.004151903735077701</v>
      </c>
      <c r="Q162" s="100">
        <v>0.0044982419386063914</v>
      </c>
      <c r="R162" s="100">
        <v>0.0014448317389921476</v>
      </c>
      <c r="S162" s="100">
        <v>0.00048483820438088865</v>
      </c>
      <c r="T162" s="100">
        <v>6.107258382999382E-05</v>
      </c>
      <c r="U162" s="100">
        <v>9.839809870703685E-05</v>
      </c>
      <c r="V162" s="100">
        <v>5.361383794023857E-05</v>
      </c>
      <c r="W162" s="100">
        <v>3.022832962767664E-05</v>
      </c>
      <c r="X162" s="100">
        <v>67.5</v>
      </c>
    </row>
    <row r="163" spans="1:24" s="100" customFormat="1" ht="12.75" hidden="1">
      <c r="A163" s="100">
        <v>2877</v>
      </c>
      <c r="B163" s="100">
        <v>126.4000015258789</v>
      </c>
      <c r="C163" s="100">
        <v>136.5</v>
      </c>
      <c r="D163" s="100">
        <v>9.951653480529785</v>
      </c>
      <c r="E163" s="100">
        <v>10.12477970123291</v>
      </c>
      <c r="F163" s="100">
        <v>28.321403765522472</v>
      </c>
      <c r="G163" s="100" t="s">
        <v>57</v>
      </c>
      <c r="H163" s="100">
        <v>8.844923994108953</v>
      </c>
      <c r="I163" s="100">
        <v>67.74492551998786</v>
      </c>
      <c r="J163" s="100" t="s">
        <v>60</v>
      </c>
      <c r="K163" s="100">
        <v>-0.0796916505237943</v>
      </c>
      <c r="L163" s="100">
        <v>0.0007888073807089305</v>
      </c>
      <c r="M163" s="100">
        <v>0.01639856923732783</v>
      </c>
      <c r="N163" s="100">
        <v>-0.0009706146846796781</v>
      </c>
      <c r="O163" s="100">
        <v>-0.00359748887005393</v>
      </c>
      <c r="P163" s="100">
        <v>9.020693323395363E-05</v>
      </c>
      <c r="Q163" s="100">
        <v>0.00022082062147056204</v>
      </c>
      <c r="R163" s="100">
        <v>-7.802170245404062E-05</v>
      </c>
      <c r="S163" s="100">
        <v>-7.965200050016656E-05</v>
      </c>
      <c r="T163" s="100">
        <v>6.416678844010821E-06</v>
      </c>
      <c r="U163" s="100">
        <v>-2.9900237059732257E-06</v>
      </c>
      <c r="V163" s="100">
        <v>-6.157762054247992E-06</v>
      </c>
      <c r="W163" s="100">
        <v>-5.951722060870274E-06</v>
      </c>
      <c r="X163" s="100">
        <v>67.5</v>
      </c>
    </row>
    <row r="164" spans="1:24" s="100" customFormat="1" ht="12.75" hidden="1">
      <c r="A164" s="100">
        <v>2879</v>
      </c>
      <c r="B164" s="100">
        <v>159.60000610351562</v>
      </c>
      <c r="C164" s="100">
        <v>167.6999969482422</v>
      </c>
      <c r="D164" s="100">
        <v>9.22510051727295</v>
      </c>
      <c r="E164" s="100">
        <v>9.417025566101074</v>
      </c>
      <c r="F164" s="100">
        <v>32.63714251367308</v>
      </c>
      <c r="G164" s="100" t="s">
        <v>58</v>
      </c>
      <c r="H164" s="100">
        <v>-7.765841166620362</v>
      </c>
      <c r="I164" s="100">
        <v>84.33416493689526</v>
      </c>
      <c r="J164" s="100" t="s">
        <v>61</v>
      </c>
      <c r="K164" s="100">
        <v>-0.9166651401136038</v>
      </c>
      <c r="L164" s="100">
        <v>0.14473558307847026</v>
      </c>
      <c r="M164" s="100">
        <v>-0.21720853610400873</v>
      </c>
      <c r="N164" s="100">
        <v>-0.09385811490383675</v>
      </c>
      <c r="O164" s="100">
        <v>-0.03677828671913742</v>
      </c>
      <c r="P164" s="100">
        <v>0.004150923672455167</v>
      </c>
      <c r="Q164" s="100">
        <v>-0.004492818579841695</v>
      </c>
      <c r="R164" s="100">
        <v>-0.0014427235937438767</v>
      </c>
      <c r="S164" s="100">
        <v>-0.000478250607154456</v>
      </c>
      <c r="T164" s="100">
        <v>6.073455958747414E-05</v>
      </c>
      <c r="U164" s="100">
        <v>-9.835265927974436E-05</v>
      </c>
      <c r="V164" s="100">
        <v>-5.32590422854695E-05</v>
      </c>
      <c r="W164" s="100">
        <v>-2.9636614458969897E-05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2880</v>
      </c>
      <c r="B166" s="100">
        <v>155.76</v>
      </c>
      <c r="C166" s="100">
        <v>161.56</v>
      </c>
      <c r="D166" s="100">
        <v>9.073140397419081</v>
      </c>
      <c r="E166" s="100">
        <v>9.305294985017419</v>
      </c>
      <c r="F166" s="100">
        <v>34.61042276583461</v>
      </c>
      <c r="G166" s="100" t="s">
        <v>59</v>
      </c>
      <c r="H166" s="100">
        <v>2.6563171258857636</v>
      </c>
      <c r="I166" s="100">
        <v>90.91631712588575</v>
      </c>
      <c r="J166" s="100" t="s">
        <v>73</v>
      </c>
      <c r="K166" s="100">
        <v>0.9839265265012347</v>
      </c>
      <c r="M166" s="100" t="s">
        <v>68</v>
      </c>
      <c r="N166" s="100">
        <v>0.5341959195788584</v>
      </c>
      <c r="X166" s="100">
        <v>67.5</v>
      </c>
    </row>
    <row r="167" spans="1:24" s="100" customFormat="1" ht="12.75" hidden="1">
      <c r="A167" s="100">
        <v>2878</v>
      </c>
      <c r="B167" s="100">
        <v>136.67999267578125</v>
      </c>
      <c r="C167" s="100">
        <v>141.3800048828125</v>
      </c>
      <c r="D167" s="100">
        <v>9.069924354553223</v>
      </c>
      <c r="E167" s="100">
        <v>9.263680458068848</v>
      </c>
      <c r="F167" s="100">
        <v>31.467279473295147</v>
      </c>
      <c r="G167" s="100" t="s">
        <v>56</v>
      </c>
      <c r="H167" s="100">
        <v>13.442878431232884</v>
      </c>
      <c r="I167" s="100">
        <v>82.62287110701413</v>
      </c>
      <c r="J167" s="100" t="s">
        <v>62</v>
      </c>
      <c r="K167" s="100">
        <v>0.9402456529458434</v>
      </c>
      <c r="L167" s="100">
        <v>0.20735224486510626</v>
      </c>
      <c r="M167" s="100">
        <v>0.22259085432247014</v>
      </c>
      <c r="N167" s="100">
        <v>0.07641251852913265</v>
      </c>
      <c r="O167" s="100">
        <v>0.03776195144379649</v>
      </c>
      <c r="P167" s="100">
        <v>0.0059481465456825405</v>
      </c>
      <c r="Q167" s="100">
        <v>0.004596605891972074</v>
      </c>
      <c r="R167" s="100">
        <v>0.001176208585972789</v>
      </c>
      <c r="S167" s="100">
        <v>0.0004954306309853792</v>
      </c>
      <c r="T167" s="100">
        <v>8.7496984835832E-05</v>
      </c>
      <c r="U167" s="100">
        <v>0.00010054204342076072</v>
      </c>
      <c r="V167" s="100">
        <v>4.364124963694551E-05</v>
      </c>
      <c r="W167" s="100">
        <v>3.0888155993206626E-05</v>
      </c>
      <c r="X167" s="100">
        <v>67.5</v>
      </c>
    </row>
    <row r="168" spans="1:24" s="100" customFormat="1" ht="12.75" hidden="1">
      <c r="A168" s="100">
        <v>2877</v>
      </c>
      <c r="B168" s="100">
        <v>110.27999877929688</v>
      </c>
      <c r="C168" s="100">
        <v>126.58000183105469</v>
      </c>
      <c r="D168" s="100">
        <v>10.299901962280273</v>
      </c>
      <c r="E168" s="100">
        <v>10.612502098083496</v>
      </c>
      <c r="F168" s="100">
        <v>23.901678016611314</v>
      </c>
      <c r="G168" s="100" t="s">
        <v>57</v>
      </c>
      <c r="H168" s="100">
        <v>12.422449863616322</v>
      </c>
      <c r="I168" s="100">
        <v>55.2024486429132</v>
      </c>
      <c r="J168" s="100" t="s">
        <v>60</v>
      </c>
      <c r="K168" s="100">
        <v>-0.3789763549646058</v>
      </c>
      <c r="L168" s="100">
        <v>0.001129232423076173</v>
      </c>
      <c r="M168" s="100">
        <v>0.08739669008111674</v>
      </c>
      <c r="N168" s="100">
        <v>-0.0007902999420698073</v>
      </c>
      <c r="O168" s="100">
        <v>-0.01559225440543812</v>
      </c>
      <c r="P168" s="100">
        <v>0.00012922082781525427</v>
      </c>
      <c r="Q168" s="100">
        <v>0.0016931891141372351</v>
      </c>
      <c r="R168" s="100">
        <v>-6.352892248246413E-05</v>
      </c>
      <c r="S168" s="100">
        <v>-0.00023454819961867451</v>
      </c>
      <c r="T168" s="100">
        <v>9.199351028687911E-06</v>
      </c>
      <c r="U168" s="100">
        <v>2.9490480237235392E-05</v>
      </c>
      <c r="V168" s="100">
        <v>-5.016745392845735E-06</v>
      </c>
      <c r="W168" s="100">
        <v>-1.5517380889887854E-05</v>
      </c>
      <c r="X168" s="100">
        <v>67.5</v>
      </c>
    </row>
    <row r="169" spans="1:24" s="100" customFormat="1" ht="12.75" hidden="1">
      <c r="A169" s="100">
        <v>2879</v>
      </c>
      <c r="B169" s="100">
        <v>155.3000030517578</v>
      </c>
      <c r="C169" s="100">
        <v>158.89999389648438</v>
      </c>
      <c r="D169" s="100">
        <v>9.1716890335083</v>
      </c>
      <c r="E169" s="100">
        <v>9.29649543762207</v>
      </c>
      <c r="F169" s="100">
        <v>30.336815606973154</v>
      </c>
      <c r="G169" s="100" t="s">
        <v>58</v>
      </c>
      <c r="H169" s="100">
        <v>-8.967584632782462</v>
      </c>
      <c r="I169" s="100">
        <v>78.83241841897535</v>
      </c>
      <c r="J169" s="100" t="s">
        <v>61</v>
      </c>
      <c r="K169" s="100">
        <v>-0.8604875421883205</v>
      </c>
      <c r="L169" s="100">
        <v>0.20734916996393707</v>
      </c>
      <c r="M169" s="100">
        <v>-0.2047156735349601</v>
      </c>
      <c r="N169" s="100">
        <v>-0.07640843156332032</v>
      </c>
      <c r="O169" s="100">
        <v>-0.03439253668166597</v>
      </c>
      <c r="P169" s="100">
        <v>0.005946742747637053</v>
      </c>
      <c r="Q169" s="100">
        <v>-0.004273394008265508</v>
      </c>
      <c r="R169" s="100">
        <v>-0.001174491683122671</v>
      </c>
      <c r="S169" s="100">
        <v>-0.0004363927728253637</v>
      </c>
      <c r="T169" s="100">
        <v>8.701203535151211E-05</v>
      </c>
      <c r="U169" s="100">
        <v>-9.611979021304282E-05</v>
      </c>
      <c r="V169" s="100">
        <v>-4.3351942696234014E-05</v>
      </c>
      <c r="W169" s="100">
        <v>-2.6707472193729034E-05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2880</v>
      </c>
      <c r="B171" s="100">
        <v>134.48</v>
      </c>
      <c r="C171" s="100">
        <v>140.28</v>
      </c>
      <c r="D171" s="100">
        <v>9.154214157992154</v>
      </c>
      <c r="E171" s="100">
        <v>9.567525251719363</v>
      </c>
      <c r="F171" s="100">
        <v>29.378729165715132</v>
      </c>
      <c r="G171" s="100" t="s">
        <v>59</v>
      </c>
      <c r="H171" s="100">
        <v>9.441677340073426</v>
      </c>
      <c r="I171" s="100">
        <v>76.42167734007342</v>
      </c>
      <c r="J171" s="100" t="s">
        <v>73</v>
      </c>
      <c r="K171" s="100">
        <v>0.7719388564955472</v>
      </c>
      <c r="M171" s="100" t="s">
        <v>68</v>
      </c>
      <c r="N171" s="100">
        <v>0.44780704552550815</v>
      </c>
      <c r="X171" s="100">
        <v>67.5</v>
      </c>
    </row>
    <row r="172" spans="1:24" s="100" customFormat="1" ht="12.75" hidden="1">
      <c r="A172" s="100">
        <v>2878</v>
      </c>
      <c r="B172" s="100">
        <v>120.63999938964844</v>
      </c>
      <c r="C172" s="100">
        <v>128.13999938964844</v>
      </c>
      <c r="D172" s="100">
        <v>8.897310256958008</v>
      </c>
      <c r="E172" s="100">
        <v>9.163057327270508</v>
      </c>
      <c r="F172" s="100">
        <v>24.382757473393777</v>
      </c>
      <c r="G172" s="100" t="s">
        <v>56</v>
      </c>
      <c r="H172" s="100">
        <v>12.079314149286489</v>
      </c>
      <c r="I172" s="100">
        <v>65.21931353893493</v>
      </c>
      <c r="J172" s="100" t="s">
        <v>62</v>
      </c>
      <c r="K172" s="100">
        <v>0.7929271825155643</v>
      </c>
      <c r="L172" s="100">
        <v>0.32077750818783207</v>
      </c>
      <c r="M172" s="100">
        <v>0.18771434926185135</v>
      </c>
      <c r="N172" s="100">
        <v>0.0628925640797478</v>
      </c>
      <c r="O172" s="100">
        <v>0.03184545264309772</v>
      </c>
      <c r="P172" s="100">
        <v>0.009202203709197783</v>
      </c>
      <c r="Q172" s="100">
        <v>0.0038762988709878012</v>
      </c>
      <c r="R172" s="100">
        <v>0.0009681282727612495</v>
      </c>
      <c r="S172" s="100">
        <v>0.0004178130186660712</v>
      </c>
      <c r="T172" s="100">
        <v>0.0001353940364024772</v>
      </c>
      <c r="U172" s="100">
        <v>8.477681561140884E-05</v>
      </c>
      <c r="V172" s="100">
        <v>3.5938238919894327E-05</v>
      </c>
      <c r="W172" s="100">
        <v>2.6049716200865423E-05</v>
      </c>
      <c r="X172" s="100">
        <v>67.5</v>
      </c>
    </row>
    <row r="173" spans="1:24" s="100" customFormat="1" ht="12.75" hidden="1">
      <c r="A173" s="100">
        <v>2877</v>
      </c>
      <c r="B173" s="100">
        <v>141.25999450683594</v>
      </c>
      <c r="C173" s="100">
        <v>134.36000061035156</v>
      </c>
      <c r="D173" s="100">
        <v>10.0358247756958</v>
      </c>
      <c r="E173" s="100">
        <v>10.375497817993164</v>
      </c>
      <c r="F173" s="100">
        <v>27.034203536430045</v>
      </c>
      <c r="G173" s="100" t="s">
        <v>57</v>
      </c>
      <c r="H173" s="100">
        <v>-9.596386913956422</v>
      </c>
      <c r="I173" s="100">
        <v>64.16360759287952</v>
      </c>
      <c r="J173" s="100" t="s">
        <v>60</v>
      </c>
      <c r="K173" s="100">
        <v>0.7310551832945085</v>
      </c>
      <c r="L173" s="100">
        <v>-0.0017444328495719932</v>
      </c>
      <c r="M173" s="100">
        <v>-0.17388228366292804</v>
      </c>
      <c r="N173" s="100">
        <v>-0.000649948769932658</v>
      </c>
      <c r="O173" s="100">
        <v>0.029225776601868262</v>
      </c>
      <c r="P173" s="100">
        <v>-0.0001997595014546159</v>
      </c>
      <c r="Q173" s="100">
        <v>-0.003627737270814103</v>
      </c>
      <c r="R173" s="100">
        <v>-5.224707459547768E-05</v>
      </c>
      <c r="S173" s="100">
        <v>0.00037135514437706485</v>
      </c>
      <c r="T173" s="100">
        <v>-1.4237890135989277E-05</v>
      </c>
      <c r="U173" s="100">
        <v>-8.145714514531627E-05</v>
      </c>
      <c r="V173" s="100">
        <v>-4.116812231138454E-06</v>
      </c>
      <c r="W173" s="100">
        <v>2.2743405525016113E-05</v>
      </c>
      <c r="X173" s="100">
        <v>67.5</v>
      </c>
    </row>
    <row r="174" spans="1:24" s="100" customFormat="1" ht="12.75" hidden="1">
      <c r="A174" s="100">
        <v>2879</v>
      </c>
      <c r="B174" s="100">
        <v>132.47999572753906</v>
      </c>
      <c r="C174" s="100">
        <v>150.47999572753906</v>
      </c>
      <c r="D174" s="100">
        <v>9.405569076538086</v>
      </c>
      <c r="E174" s="100">
        <v>9.519533157348633</v>
      </c>
      <c r="F174" s="100">
        <v>27.31536679377829</v>
      </c>
      <c r="G174" s="100" t="s">
        <v>58</v>
      </c>
      <c r="H174" s="100">
        <v>4.169673933768493</v>
      </c>
      <c r="I174" s="100">
        <v>69.14966966130756</v>
      </c>
      <c r="J174" s="100" t="s">
        <v>61</v>
      </c>
      <c r="K174" s="100">
        <v>-0.3070697571404639</v>
      </c>
      <c r="L174" s="100">
        <v>-0.3207727649181395</v>
      </c>
      <c r="M174" s="100">
        <v>-0.07072219133316886</v>
      </c>
      <c r="N174" s="100">
        <v>-0.06288920561687551</v>
      </c>
      <c r="O174" s="100">
        <v>-0.012648590279610966</v>
      </c>
      <c r="P174" s="100">
        <v>-0.009200035285103643</v>
      </c>
      <c r="Q174" s="100">
        <v>-0.0013657288278306</v>
      </c>
      <c r="R174" s="100">
        <v>-0.0009667174332326355</v>
      </c>
      <c r="S174" s="100">
        <v>-0.0001914760437014095</v>
      </c>
      <c r="T174" s="100">
        <v>-0.00013464333469515236</v>
      </c>
      <c r="U174" s="100">
        <v>-2.349131690616112E-05</v>
      </c>
      <c r="V174" s="100">
        <v>-3.570166485917647E-05</v>
      </c>
      <c r="W174" s="100">
        <v>-1.2701386509759356E-05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2880</v>
      </c>
      <c r="B176" s="100">
        <v>141.94</v>
      </c>
      <c r="C176" s="100">
        <v>148.34</v>
      </c>
      <c r="D176" s="100">
        <v>9.07051260275824</v>
      </c>
      <c r="E176" s="100">
        <v>9.382394374724601</v>
      </c>
      <c r="F176" s="100">
        <v>28.8692572973249</v>
      </c>
      <c r="G176" s="100" t="s">
        <v>59</v>
      </c>
      <c r="H176" s="100">
        <v>1.3731328165213483</v>
      </c>
      <c r="I176" s="100">
        <v>75.81313281652135</v>
      </c>
      <c r="J176" s="100" t="s">
        <v>73</v>
      </c>
      <c r="K176" s="100">
        <v>0.08831157867454491</v>
      </c>
      <c r="M176" s="100" t="s">
        <v>68</v>
      </c>
      <c r="N176" s="100">
        <v>0.07846144814362932</v>
      </c>
      <c r="X176" s="100">
        <v>67.5</v>
      </c>
    </row>
    <row r="177" spans="1:24" s="100" customFormat="1" ht="12.75" hidden="1">
      <c r="A177" s="100">
        <v>2878</v>
      </c>
      <c r="B177" s="100">
        <v>130.60000610351562</v>
      </c>
      <c r="C177" s="100">
        <v>138.3000030517578</v>
      </c>
      <c r="D177" s="100">
        <v>9.043951988220215</v>
      </c>
      <c r="E177" s="100">
        <v>9.30016040802002</v>
      </c>
      <c r="F177" s="100">
        <v>27.83053545595259</v>
      </c>
      <c r="G177" s="100" t="s">
        <v>56</v>
      </c>
      <c r="H177" s="100">
        <v>10.165098298797005</v>
      </c>
      <c r="I177" s="100">
        <v>73.26510440231263</v>
      </c>
      <c r="J177" s="100" t="s">
        <v>62</v>
      </c>
      <c r="K177" s="100">
        <v>0.16282830034347404</v>
      </c>
      <c r="L177" s="100">
        <v>0.2273296064453645</v>
      </c>
      <c r="M177" s="100">
        <v>0.038547638776958354</v>
      </c>
      <c r="N177" s="100">
        <v>0.09244393772339564</v>
      </c>
      <c r="O177" s="100">
        <v>0.006539398126778122</v>
      </c>
      <c r="P177" s="100">
        <v>0.006521445688585364</v>
      </c>
      <c r="Q177" s="100">
        <v>0.0007960677299116804</v>
      </c>
      <c r="R177" s="100">
        <v>0.0014229688928764342</v>
      </c>
      <c r="S177" s="100">
        <v>8.579473006500933E-05</v>
      </c>
      <c r="T177" s="100">
        <v>9.5973397292223E-05</v>
      </c>
      <c r="U177" s="100">
        <v>1.7411621810991972E-05</v>
      </c>
      <c r="V177" s="100">
        <v>5.280808973281726E-05</v>
      </c>
      <c r="W177" s="100">
        <v>5.347156708492817E-06</v>
      </c>
      <c r="X177" s="100">
        <v>67.5</v>
      </c>
    </row>
    <row r="178" spans="1:24" s="100" customFormat="1" ht="12.75" hidden="1">
      <c r="A178" s="100">
        <v>2877</v>
      </c>
      <c r="B178" s="100">
        <v>122.95999908447266</v>
      </c>
      <c r="C178" s="100">
        <v>140.16000366210938</v>
      </c>
      <c r="D178" s="100">
        <v>10.23047924041748</v>
      </c>
      <c r="E178" s="100">
        <v>10.319937705993652</v>
      </c>
      <c r="F178" s="100">
        <v>25.834179494335636</v>
      </c>
      <c r="G178" s="100" t="s">
        <v>57</v>
      </c>
      <c r="H178" s="100">
        <v>4.642588321663283</v>
      </c>
      <c r="I178" s="100">
        <v>60.10258740613594</v>
      </c>
      <c r="J178" s="100" t="s">
        <v>60</v>
      </c>
      <c r="K178" s="100">
        <v>-0.1261512720577628</v>
      </c>
      <c r="L178" s="100">
        <v>-0.0012358970137724612</v>
      </c>
      <c r="M178" s="100">
        <v>0.029585894070794858</v>
      </c>
      <c r="N178" s="100">
        <v>-0.0009559705050139185</v>
      </c>
      <c r="O178" s="100">
        <v>-0.005110711289397094</v>
      </c>
      <c r="P178" s="100">
        <v>-0.00014145639302924254</v>
      </c>
      <c r="Q178" s="100">
        <v>0.0005973573747763293</v>
      </c>
      <c r="R178" s="100">
        <v>-7.68579663789054E-05</v>
      </c>
      <c r="S178" s="100">
        <v>-7.05009656086505E-05</v>
      </c>
      <c r="T178" s="100">
        <v>-1.0078073423192462E-05</v>
      </c>
      <c r="U178" s="100">
        <v>1.2106629866052699E-05</v>
      </c>
      <c r="V178" s="100">
        <v>-6.065949360220169E-06</v>
      </c>
      <c r="W178" s="100">
        <v>-4.493893693675958E-06</v>
      </c>
      <c r="X178" s="100">
        <v>67.5</v>
      </c>
    </row>
    <row r="179" spans="1:24" s="100" customFormat="1" ht="12.75" hidden="1">
      <c r="A179" s="100">
        <v>2879</v>
      </c>
      <c r="B179" s="100">
        <v>131.67999267578125</v>
      </c>
      <c r="C179" s="100">
        <v>141.0800018310547</v>
      </c>
      <c r="D179" s="100">
        <v>9.384584426879883</v>
      </c>
      <c r="E179" s="100">
        <v>9.523181915283203</v>
      </c>
      <c r="F179" s="100">
        <v>28.24307951103421</v>
      </c>
      <c r="G179" s="100" t="s">
        <v>58</v>
      </c>
      <c r="H179" s="100">
        <v>7.475677365326433</v>
      </c>
      <c r="I179" s="100">
        <v>71.65567004110768</v>
      </c>
      <c r="J179" s="100" t="s">
        <v>61</v>
      </c>
      <c r="K179" s="100">
        <v>-0.10295101724098167</v>
      </c>
      <c r="L179" s="100">
        <v>-0.2273262468901813</v>
      </c>
      <c r="M179" s="100">
        <v>-0.024710227180472645</v>
      </c>
      <c r="N179" s="100">
        <v>-0.09243899470570087</v>
      </c>
      <c r="O179" s="100">
        <v>-0.004079749744400789</v>
      </c>
      <c r="P179" s="100">
        <v>-0.0065199113458727165</v>
      </c>
      <c r="Q179" s="100">
        <v>-0.0005262014798602035</v>
      </c>
      <c r="R179" s="100">
        <v>-0.0014208917351783295</v>
      </c>
      <c r="S179" s="100">
        <v>-4.889120120405813E-05</v>
      </c>
      <c r="T179" s="100">
        <v>-9.544278612806533E-05</v>
      </c>
      <c r="U179" s="100">
        <v>-1.2513755925996486E-05</v>
      </c>
      <c r="V179" s="100">
        <v>-5.245854172190192E-05</v>
      </c>
      <c r="W179" s="100">
        <v>-2.897758501862982E-06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2880</v>
      </c>
      <c r="B181" s="100">
        <v>145.3</v>
      </c>
      <c r="C181" s="100">
        <v>149</v>
      </c>
      <c r="D181" s="100">
        <v>8.9805525715152</v>
      </c>
      <c r="E181" s="100">
        <v>9.351619606932163</v>
      </c>
      <c r="F181" s="100">
        <v>29.158885723097704</v>
      </c>
      <c r="G181" s="100" t="s">
        <v>59</v>
      </c>
      <c r="H181" s="100">
        <v>-0.44831404134076536</v>
      </c>
      <c r="I181" s="100">
        <v>77.35168595865925</v>
      </c>
      <c r="J181" s="100" t="s">
        <v>73</v>
      </c>
      <c r="K181" s="100">
        <v>0.2706267387256151</v>
      </c>
      <c r="M181" s="100" t="s">
        <v>68</v>
      </c>
      <c r="N181" s="100">
        <v>0.19798515143042256</v>
      </c>
      <c r="X181" s="100">
        <v>67.5</v>
      </c>
    </row>
    <row r="182" spans="1:24" s="100" customFormat="1" ht="12.75" hidden="1">
      <c r="A182" s="100">
        <v>2878</v>
      </c>
      <c r="B182" s="100">
        <v>126.36000061035156</v>
      </c>
      <c r="C182" s="100">
        <v>131.25999450683594</v>
      </c>
      <c r="D182" s="100">
        <v>8.804610252380371</v>
      </c>
      <c r="E182" s="100">
        <v>9.112524032592773</v>
      </c>
      <c r="F182" s="100">
        <v>26.727472482393278</v>
      </c>
      <c r="G182" s="100" t="s">
        <v>56</v>
      </c>
      <c r="H182" s="100">
        <v>13.401048844425645</v>
      </c>
      <c r="I182" s="100">
        <v>72.26104945477721</v>
      </c>
      <c r="J182" s="100" t="s">
        <v>62</v>
      </c>
      <c r="K182" s="100">
        <v>0.3669011390623024</v>
      </c>
      <c r="L182" s="100">
        <v>0.3520986978473093</v>
      </c>
      <c r="M182" s="100">
        <v>0.08685890047963311</v>
      </c>
      <c r="N182" s="100">
        <v>0.06456705930080682</v>
      </c>
      <c r="O182" s="100">
        <v>0.014735481786419757</v>
      </c>
      <c r="P182" s="100">
        <v>0.01010069255180011</v>
      </c>
      <c r="Q182" s="100">
        <v>0.001793700022360869</v>
      </c>
      <c r="R182" s="100">
        <v>0.0009938912724256417</v>
      </c>
      <c r="S182" s="100">
        <v>0.00019334936141550163</v>
      </c>
      <c r="T182" s="100">
        <v>0.00014863714301447347</v>
      </c>
      <c r="U182" s="100">
        <v>3.9233992518321845E-05</v>
      </c>
      <c r="V182" s="100">
        <v>3.688617780542114E-05</v>
      </c>
      <c r="W182" s="100">
        <v>1.2055576975827935E-05</v>
      </c>
      <c r="X182" s="100">
        <v>67.5</v>
      </c>
    </row>
    <row r="183" spans="1:24" s="100" customFormat="1" ht="12.75" hidden="1">
      <c r="A183" s="100">
        <v>2877</v>
      </c>
      <c r="B183" s="100">
        <v>126.63999938964844</v>
      </c>
      <c r="C183" s="100">
        <v>131.44000244140625</v>
      </c>
      <c r="D183" s="100">
        <v>9.916764259338379</v>
      </c>
      <c r="E183" s="100">
        <v>10.135222434997559</v>
      </c>
      <c r="F183" s="100">
        <v>24.515031235306832</v>
      </c>
      <c r="G183" s="100" t="s">
        <v>57</v>
      </c>
      <c r="H183" s="100">
        <v>-0.2930329932519271</v>
      </c>
      <c r="I183" s="100">
        <v>58.84696639639652</v>
      </c>
      <c r="J183" s="100" t="s">
        <v>60</v>
      </c>
      <c r="K183" s="100">
        <v>-0.007399251821311916</v>
      </c>
      <c r="L183" s="100">
        <v>-0.0019149431023261184</v>
      </c>
      <c r="M183" s="100">
        <v>0.0007646815336114099</v>
      </c>
      <c r="N183" s="100">
        <v>-0.0006675420381784966</v>
      </c>
      <c r="O183" s="100">
        <v>-0.00045597106813578066</v>
      </c>
      <c r="P183" s="100">
        <v>-0.00021914274347116776</v>
      </c>
      <c r="Q183" s="100">
        <v>-3.1276531694667315E-05</v>
      </c>
      <c r="R183" s="100">
        <v>-5.367272691911985E-05</v>
      </c>
      <c r="S183" s="100">
        <v>-1.9013780044460396E-05</v>
      </c>
      <c r="T183" s="100">
        <v>-1.5610704696171802E-05</v>
      </c>
      <c r="U183" s="100">
        <v>-3.7905581189658133E-06</v>
      </c>
      <c r="V183" s="100">
        <v>-4.236035987020891E-06</v>
      </c>
      <c r="W183" s="100">
        <v>-1.5848636393963172E-06</v>
      </c>
      <c r="X183" s="100">
        <v>67.5</v>
      </c>
    </row>
    <row r="184" spans="1:24" s="100" customFormat="1" ht="12.75" hidden="1">
      <c r="A184" s="100">
        <v>2879</v>
      </c>
      <c r="B184" s="100">
        <v>129.25999450683594</v>
      </c>
      <c r="C184" s="100">
        <v>141.05999755859375</v>
      </c>
      <c r="D184" s="100">
        <v>9.277802467346191</v>
      </c>
      <c r="E184" s="100">
        <v>9.384584426879883</v>
      </c>
      <c r="F184" s="100">
        <v>25.57361022018632</v>
      </c>
      <c r="G184" s="100" t="s">
        <v>58</v>
      </c>
      <c r="H184" s="100">
        <v>3.8630438853905673</v>
      </c>
      <c r="I184" s="100">
        <v>65.6230383922265</v>
      </c>
      <c r="J184" s="100" t="s">
        <v>61</v>
      </c>
      <c r="K184" s="100">
        <v>-0.3668265215571248</v>
      </c>
      <c r="L184" s="100">
        <v>-0.35209349045201854</v>
      </c>
      <c r="M184" s="100">
        <v>-0.08685553439293874</v>
      </c>
      <c r="N184" s="100">
        <v>-0.0645636084368057</v>
      </c>
      <c r="O184" s="100">
        <v>-0.014728425369432115</v>
      </c>
      <c r="P184" s="100">
        <v>-0.010098315031923601</v>
      </c>
      <c r="Q184" s="100">
        <v>-0.0017934273190688644</v>
      </c>
      <c r="R184" s="100">
        <v>-0.0009924409805066126</v>
      </c>
      <c r="S184" s="100">
        <v>-0.00019241219225455322</v>
      </c>
      <c r="T184" s="100">
        <v>-0.00014781510809925335</v>
      </c>
      <c r="U184" s="100">
        <v>-3.9050452469523024E-05</v>
      </c>
      <c r="V184" s="100">
        <v>-3.664213574847688E-05</v>
      </c>
      <c r="W184" s="100">
        <v>-1.195094738774429E-05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2880</v>
      </c>
      <c r="B186" s="100">
        <v>153.18</v>
      </c>
      <c r="C186" s="100">
        <v>151.08</v>
      </c>
      <c r="D186" s="100">
        <v>8.603341169238897</v>
      </c>
      <c r="E186" s="100">
        <v>8.827379341016691</v>
      </c>
      <c r="F186" s="100">
        <v>31.302134255700825</v>
      </c>
      <c r="G186" s="100" t="s">
        <v>59</v>
      </c>
      <c r="H186" s="100">
        <v>1.0266388694387985</v>
      </c>
      <c r="I186" s="100">
        <v>86.7066388694388</v>
      </c>
      <c r="J186" s="100" t="s">
        <v>73</v>
      </c>
      <c r="K186" s="100">
        <v>0.044830525219946966</v>
      </c>
      <c r="M186" s="100" t="s">
        <v>68</v>
      </c>
      <c r="N186" s="100">
        <v>0.03837626197551102</v>
      </c>
      <c r="X186" s="100">
        <v>67.5</v>
      </c>
    </row>
    <row r="187" spans="1:24" s="100" customFormat="1" ht="12.75" hidden="1">
      <c r="A187" s="100">
        <v>2878</v>
      </c>
      <c r="B187" s="100">
        <v>140.44000244140625</v>
      </c>
      <c r="C187" s="100">
        <v>146.44000244140625</v>
      </c>
      <c r="D187" s="100">
        <v>8.751009941101074</v>
      </c>
      <c r="E187" s="100">
        <v>9.026304244995117</v>
      </c>
      <c r="F187" s="100">
        <v>28.87159993932775</v>
      </c>
      <c r="G187" s="100" t="s">
        <v>56</v>
      </c>
      <c r="H187" s="100">
        <v>5.642524096421425</v>
      </c>
      <c r="I187" s="100">
        <v>78.58252653782768</v>
      </c>
      <c r="J187" s="100" t="s">
        <v>62</v>
      </c>
      <c r="K187" s="100">
        <v>0.13306886907321014</v>
      </c>
      <c r="L187" s="100">
        <v>0.14558202914439947</v>
      </c>
      <c r="M187" s="100">
        <v>0.031502369988516354</v>
      </c>
      <c r="N187" s="100">
        <v>0.06992195327224454</v>
      </c>
      <c r="O187" s="100">
        <v>0.005344289082485397</v>
      </c>
      <c r="P187" s="100">
        <v>0.004176330995567329</v>
      </c>
      <c r="Q187" s="100">
        <v>0.0006505108024696131</v>
      </c>
      <c r="R187" s="100">
        <v>0.0010762852246326469</v>
      </c>
      <c r="S187" s="100">
        <v>7.01033765698797E-05</v>
      </c>
      <c r="T187" s="100">
        <v>6.146223226755712E-05</v>
      </c>
      <c r="U187" s="100">
        <v>1.4222434257132561E-05</v>
      </c>
      <c r="V187" s="100">
        <v>3.994214791168016E-05</v>
      </c>
      <c r="W187" s="100">
        <v>4.371602141113498E-06</v>
      </c>
      <c r="X187" s="100">
        <v>67.5</v>
      </c>
    </row>
    <row r="188" spans="1:24" s="100" customFormat="1" ht="12.75" hidden="1">
      <c r="A188" s="100">
        <v>2877</v>
      </c>
      <c r="B188" s="100">
        <v>132.47999572753906</v>
      </c>
      <c r="C188" s="100">
        <v>141.17999267578125</v>
      </c>
      <c r="D188" s="100">
        <v>9.746695518493652</v>
      </c>
      <c r="E188" s="100">
        <v>10.101381301879883</v>
      </c>
      <c r="F188" s="100">
        <v>28.317473889778753</v>
      </c>
      <c r="G188" s="100" t="s">
        <v>57</v>
      </c>
      <c r="H188" s="100">
        <v>4.197567509433725</v>
      </c>
      <c r="I188" s="100">
        <v>69.17756323697279</v>
      </c>
      <c r="J188" s="100" t="s">
        <v>60</v>
      </c>
      <c r="K188" s="100">
        <v>-0.12175235526269136</v>
      </c>
      <c r="L188" s="100">
        <v>-0.00079140415445697</v>
      </c>
      <c r="M188" s="100">
        <v>0.028966019933559118</v>
      </c>
      <c r="N188" s="100">
        <v>-0.0007231116276552649</v>
      </c>
      <c r="O188" s="100">
        <v>-0.0048662136344705875</v>
      </c>
      <c r="P188" s="100">
        <v>-9.05851397350566E-05</v>
      </c>
      <c r="Q188" s="100">
        <v>0.0006046607224903395</v>
      </c>
      <c r="R188" s="100">
        <v>-5.813653756684408E-05</v>
      </c>
      <c r="S188" s="100">
        <v>-6.173094898588295E-05</v>
      </c>
      <c r="T188" s="100">
        <v>-6.453625820482625E-06</v>
      </c>
      <c r="U188" s="100">
        <v>1.3594837262586802E-05</v>
      </c>
      <c r="V188" s="100">
        <v>-4.588404993176587E-06</v>
      </c>
      <c r="W188" s="100">
        <v>-3.7770693676088974E-06</v>
      </c>
      <c r="X188" s="100">
        <v>67.5</v>
      </c>
    </row>
    <row r="189" spans="1:24" s="100" customFormat="1" ht="12.75" hidden="1">
      <c r="A189" s="100">
        <v>2879</v>
      </c>
      <c r="B189" s="100">
        <v>133.75999450683594</v>
      </c>
      <c r="C189" s="100">
        <v>147.75999450683594</v>
      </c>
      <c r="D189" s="100">
        <v>9.184298515319824</v>
      </c>
      <c r="E189" s="100">
        <v>9.412666320800781</v>
      </c>
      <c r="F189" s="100">
        <v>28.266868208275728</v>
      </c>
      <c r="G189" s="100" t="s">
        <v>58</v>
      </c>
      <c r="H189" s="100">
        <v>7.026373575504024</v>
      </c>
      <c r="I189" s="100">
        <v>73.28636808233996</v>
      </c>
      <c r="J189" s="100" t="s">
        <v>61</v>
      </c>
      <c r="K189" s="100">
        <v>0.05369998048799026</v>
      </c>
      <c r="L189" s="100">
        <v>-0.14557987803699068</v>
      </c>
      <c r="M189" s="100">
        <v>0.012384224000801662</v>
      </c>
      <c r="N189" s="100">
        <v>-0.0699182140717274</v>
      </c>
      <c r="O189" s="100">
        <v>0.002209386942313448</v>
      </c>
      <c r="P189" s="100">
        <v>-0.004175348478509977</v>
      </c>
      <c r="Q189" s="100">
        <v>0.00023989521630728811</v>
      </c>
      <c r="R189" s="100">
        <v>-0.0010747139283373442</v>
      </c>
      <c r="S189" s="100">
        <v>3.322308450160332E-05</v>
      </c>
      <c r="T189" s="100">
        <v>-6.112247302817794E-05</v>
      </c>
      <c r="U189" s="100">
        <v>4.1782814651767125E-06</v>
      </c>
      <c r="V189" s="100">
        <v>-3.967772321362616E-05</v>
      </c>
      <c r="W189" s="100">
        <v>2.201057080690695E-06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23.901678016611314</v>
      </c>
      <c r="G190" s="101"/>
      <c r="H190" s="101"/>
      <c r="I190" s="114"/>
      <c r="J190" s="114" t="s">
        <v>158</v>
      </c>
      <c r="K190" s="101">
        <f>AVERAGE(K188,K183,K178,K173,K168,K163)</f>
        <v>0.0028473831107237147</v>
      </c>
      <c r="L190" s="101">
        <f>AVERAGE(L188,L183,L178,L173,L168,L163)</f>
        <v>-0.0006281062193904066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36.85911713667706</v>
      </c>
      <c r="G191" s="101"/>
      <c r="H191" s="101"/>
      <c r="I191" s="114"/>
      <c r="J191" s="114" t="s">
        <v>159</v>
      </c>
      <c r="K191" s="101">
        <f>AVERAGE(K189,K184,K179,K174,K169,K164)</f>
        <v>-0.41671666629208404</v>
      </c>
      <c r="L191" s="101">
        <f>AVERAGE(L189,L184,L179,L174,L169,L164)</f>
        <v>-0.11561460454248712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0.0017796144442023215</v>
      </c>
      <c r="L192" s="101">
        <f>ABS(L190/$H$33)</f>
        <v>0.001744739498306685</v>
      </c>
      <c r="M192" s="114" t="s">
        <v>111</v>
      </c>
      <c r="N192" s="101">
        <f>K192+L192+L193+K193</f>
        <v>0.31255431490206576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0.2367708331205023</v>
      </c>
      <c r="L193" s="101">
        <f>ABS(L191/$H$34)</f>
        <v>0.07225912783905444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2880</v>
      </c>
      <c r="B196" s="100">
        <v>158.18</v>
      </c>
      <c r="C196" s="100">
        <v>167.58</v>
      </c>
      <c r="D196" s="100">
        <v>9.006860784586094</v>
      </c>
      <c r="E196" s="100">
        <v>9.193188901175803</v>
      </c>
      <c r="F196" s="100">
        <v>32.97214331125764</v>
      </c>
      <c r="G196" s="100" t="s">
        <v>59</v>
      </c>
      <c r="H196" s="100">
        <v>-3.4209691623150604</v>
      </c>
      <c r="I196" s="100">
        <v>87.25903083768495</v>
      </c>
      <c r="J196" s="100" t="s">
        <v>73</v>
      </c>
      <c r="K196" s="100">
        <v>0.8382897348224145</v>
      </c>
      <c r="M196" s="100" t="s">
        <v>68</v>
      </c>
      <c r="N196" s="100">
        <v>0.7847419100141472</v>
      </c>
      <c r="X196" s="100">
        <v>67.5</v>
      </c>
    </row>
    <row r="197" spans="1:24" s="100" customFormat="1" ht="12.75" hidden="1">
      <c r="A197" s="100">
        <v>2877</v>
      </c>
      <c r="B197" s="100">
        <v>126.4000015258789</v>
      </c>
      <c r="C197" s="100">
        <v>136.5</v>
      </c>
      <c r="D197" s="100">
        <v>9.951653480529785</v>
      </c>
      <c r="E197" s="100">
        <v>10.12477970123291</v>
      </c>
      <c r="F197" s="100">
        <v>31.88632989195256</v>
      </c>
      <c r="G197" s="100" t="s">
        <v>56</v>
      </c>
      <c r="H197" s="100">
        <v>17.372243364247865</v>
      </c>
      <c r="I197" s="100">
        <v>76.27224489012677</v>
      </c>
      <c r="J197" s="100" t="s">
        <v>62</v>
      </c>
      <c r="K197" s="100">
        <v>0.16729258231680771</v>
      </c>
      <c r="L197" s="100">
        <v>0.8942582602522152</v>
      </c>
      <c r="M197" s="100">
        <v>0.039604132384251735</v>
      </c>
      <c r="N197" s="100">
        <v>0.09127189629567554</v>
      </c>
      <c r="O197" s="100">
        <v>0.006718968458834493</v>
      </c>
      <c r="P197" s="100">
        <v>0.02565353222772824</v>
      </c>
      <c r="Q197" s="100">
        <v>0.0008178178752099952</v>
      </c>
      <c r="R197" s="100">
        <v>0.0014049651398002326</v>
      </c>
      <c r="S197" s="100">
        <v>8.814983928354318E-05</v>
      </c>
      <c r="T197" s="100">
        <v>0.00037748360668992244</v>
      </c>
      <c r="U197" s="100">
        <v>1.7874887944633466E-05</v>
      </c>
      <c r="V197" s="100">
        <v>5.214962455674067E-05</v>
      </c>
      <c r="W197" s="100">
        <v>5.491697461696514E-06</v>
      </c>
      <c r="X197" s="100">
        <v>67.5</v>
      </c>
    </row>
    <row r="198" spans="1:24" s="100" customFormat="1" ht="12.75" hidden="1">
      <c r="A198" s="100">
        <v>2879</v>
      </c>
      <c r="B198" s="100">
        <v>159.60000610351562</v>
      </c>
      <c r="C198" s="100">
        <v>167.6999969482422</v>
      </c>
      <c r="D198" s="100">
        <v>9.22510051727295</v>
      </c>
      <c r="E198" s="100">
        <v>9.417025566101074</v>
      </c>
      <c r="F198" s="100">
        <v>32.63714251367308</v>
      </c>
      <c r="G198" s="100" t="s">
        <v>57</v>
      </c>
      <c r="H198" s="100">
        <v>-7.765841166620362</v>
      </c>
      <c r="I198" s="100">
        <v>84.33416493689526</v>
      </c>
      <c r="J198" s="100" t="s">
        <v>60</v>
      </c>
      <c r="K198" s="100">
        <v>0.16708217437095108</v>
      </c>
      <c r="L198" s="100">
        <v>-0.004864617044917409</v>
      </c>
      <c r="M198" s="100">
        <v>-0.03957434003563367</v>
      </c>
      <c r="N198" s="100">
        <v>-0.0009435168897645823</v>
      </c>
      <c r="O198" s="100">
        <v>0.00670648778545341</v>
      </c>
      <c r="P198" s="100">
        <v>-0.0005566886812942112</v>
      </c>
      <c r="Q198" s="100">
        <v>-0.0008177527886466077</v>
      </c>
      <c r="R198" s="100">
        <v>-7.587235385858941E-05</v>
      </c>
      <c r="S198" s="100">
        <v>8.741767927781956E-05</v>
      </c>
      <c r="T198" s="100">
        <v>-3.965098895989576E-05</v>
      </c>
      <c r="U198" s="100">
        <v>-1.7834868872402987E-05</v>
      </c>
      <c r="V198" s="100">
        <v>-5.9865299506211705E-06</v>
      </c>
      <c r="W198" s="100">
        <v>5.419571457387792E-06</v>
      </c>
      <c r="X198" s="100">
        <v>67.5</v>
      </c>
    </row>
    <row r="199" spans="1:24" s="100" customFormat="1" ht="12.75" hidden="1">
      <c r="A199" s="100">
        <v>2878</v>
      </c>
      <c r="B199" s="100">
        <v>139.5399932861328</v>
      </c>
      <c r="C199" s="100">
        <v>151.0399932861328</v>
      </c>
      <c r="D199" s="100">
        <v>8.754096984863281</v>
      </c>
      <c r="E199" s="100">
        <v>9.035025596618652</v>
      </c>
      <c r="F199" s="100">
        <v>32.78937463484513</v>
      </c>
      <c r="G199" s="100" t="s">
        <v>58</v>
      </c>
      <c r="H199" s="100">
        <v>17.171063327773624</v>
      </c>
      <c r="I199" s="100">
        <v>89.21105661390644</v>
      </c>
      <c r="J199" s="100" t="s">
        <v>61</v>
      </c>
      <c r="K199" s="100">
        <v>-0.008387795044049804</v>
      </c>
      <c r="L199" s="100">
        <v>-0.8942450287982175</v>
      </c>
      <c r="M199" s="100">
        <v>-0.0015358752076191221</v>
      </c>
      <c r="N199" s="100">
        <v>-0.09126701939521899</v>
      </c>
      <c r="O199" s="100">
        <v>-0.00040933938776640497</v>
      </c>
      <c r="P199" s="100">
        <v>-0.02564749136799173</v>
      </c>
      <c r="Q199" s="100">
        <v>-1.031763895897281E-05</v>
      </c>
      <c r="R199" s="100">
        <v>-0.0014029149760316354</v>
      </c>
      <c r="S199" s="100">
        <v>-1.1337703268068389E-05</v>
      </c>
      <c r="T199" s="100">
        <v>-0.00037539535478497103</v>
      </c>
      <c r="U199" s="100">
        <v>1.1954377179066164E-06</v>
      </c>
      <c r="V199" s="100">
        <v>-5.180487236312164E-05</v>
      </c>
      <c r="W199" s="100">
        <v>-8.871224431111468E-07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2880</v>
      </c>
      <c r="B201" s="100">
        <v>155.76</v>
      </c>
      <c r="C201" s="100">
        <v>161.56</v>
      </c>
      <c r="D201" s="100">
        <v>9.073140397419081</v>
      </c>
      <c r="E201" s="100">
        <v>9.305294985017419</v>
      </c>
      <c r="F201" s="100">
        <v>31.192088035740632</v>
      </c>
      <c r="G201" s="100" t="s">
        <v>59</v>
      </c>
      <c r="H201" s="100">
        <v>-6.323128356948374</v>
      </c>
      <c r="I201" s="100">
        <v>81.93687164305162</v>
      </c>
      <c r="J201" s="100" t="s">
        <v>73</v>
      </c>
      <c r="K201" s="100">
        <v>1.1096926915112038</v>
      </c>
      <c r="M201" s="100" t="s">
        <v>68</v>
      </c>
      <c r="N201" s="100">
        <v>0.9790704086624021</v>
      </c>
      <c r="X201" s="100">
        <v>67.5</v>
      </c>
    </row>
    <row r="202" spans="1:24" s="100" customFormat="1" ht="12.75" hidden="1">
      <c r="A202" s="100">
        <v>2877</v>
      </c>
      <c r="B202" s="100">
        <v>110.27999877929688</v>
      </c>
      <c r="C202" s="100">
        <v>126.58000183105469</v>
      </c>
      <c r="D202" s="100">
        <v>10.299901962280273</v>
      </c>
      <c r="E202" s="100">
        <v>10.612502098083496</v>
      </c>
      <c r="F202" s="100">
        <v>28.089918337574318</v>
      </c>
      <c r="G202" s="100" t="s">
        <v>56</v>
      </c>
      <c r="H202" s="100">
        <v>22.09545780311987</v>
      </c>
      <c r="I202" s="100">
        <v>64.87545658241675</v>
      </c>
      <c r="J202" s="100" t="s">
        <v>62</v>
      </c>
      <c r="K202" s="100">
        <v>0.3990486784541239</v>
      </c>
      <c r="L202" s="100">
        <v>0.9669852311021085</v>
      </c>
      <c r="M202" s="100">
        <v>0.09446931652725717</v>
      </c>
      <c r="N202" s="100">
        <v>0.07373118831757773</v>
      </c>
      <c r="O202" s="100">
        <v>0.016026783063501606</v>
      </c>
      <c r="P202" s="100">
        <v>0.027739867888476124</v>
      </c>
      <c r="Q202" s="100">
        <v>0.0019508495862479967</v>
      </c>
      <c r="R202" s="100">
        <v>0.0011349866303324687</v>
      </c>
      <c r="S202" s="100">
        <v>0.00021031286151423348</v>
      </c>
      <c r="T202" s="100">
        <v>0.00040818741808823733</v>
      </c>
      <c r="U202" s="100">
        <v>4.2659871142914254E-05</v>
      </c>
      <c r="V202" s="100">
        <v>4.212910933138767E-05</v>
      </c>
      <c r="W202" s="100">
        <v>1.3114316538448788E-05</v>
      </c>
      <c r="X202" s="100">
        <v>67.5</v>
      </c>
    </row>
    <row r="203" spans="1:24" s="100" customFormat="1" ht="12.75" hidden="1">
      <c r="A203" s="100">
        <v>2879</v>
      </c>
      <c r="B203" s="100">
        <v>155.3000030517578</v>
      </c>
      <c r="C203" s="100">
        <v>158.89999389648438</v>
      </c>
      <c r="D203" s="100">
        <v>9.1716890335083</v>
      </c>
      <c r="E203" s="100">
        <v>9.29649543762207</v>
      </c>
      <c r="F203" s="100">
        <v>30.336815606973154</v>
      </c>
      <c r="G203" s="100" t="s">
        <v>57</v>
      </c>
      <c r="H203" s="100">
        <v>-8.967584632782462</v>
      </c>
      <c r="I203" s="100">
        <v>78.83241841897535</v>
      </c>
      <c r="J203" s="100" t="s">
        <v>60</v>
      </c>
      <c r="K203" s="100">
        <v>0.10021004418671663</v>
      </c>
      <c r="L203" s="100">
        <v>-0.005260388666508794</v>
      </c>
      <c r="M203" s="100">
        <v>-0.02476108765016667</v>
      </c>
      <c r="N203" s="100">
        <v>-0.0007620536392081287</v>
      </c>
      <c r="O203" s="100">
        <v>0.003857282793201837</v>
      </c>
      <c r="P203" s="100">
        <v>-0.0006019385861997142</v>
      </c>
      <c r="Q203" s="100">
        <v>-0.0005605413446959212</v>
      </c>
      <c r="R203" s="100">
        <v>-6.12868308328516E-05</v>
      </c>
      <c r="S203" s="100">
        <v>3.6698914118498426E-05</v>
      </c>
      <c r="T203" s="100">
        <v>-4.287267639171586E-05</v>
      </c>
      <c r="U203" s="100">
        <v>-1.5446621466560025E-05</v>
      </c>
      <c r="V203" s="100">
        <v>-4.83687809447442E-06</v>
      </c>
      <c r="W203" s="100">
        <v>1.8519359793807817E-06</v>
      </c>
      <c r="X203" s="100">
        <v>67.5</v>
      </c>
    </row>
    <row r="204" spans="1:24" s="100" customFormat="1" ht="12.75" hidden="1">
      <c r="A204" s="100">
        <v>2878</v>
      </c>
      <c r="B204" s="100">
        <v>136.67999267578125</v>
      </c>
      <c r="C204" s="100">
        <v>141.3800048828125</v>
      </c>
      <c r="D204" s="100">
        <v>9.069924354553223</v>
      </c>
      <c r="E204" s="100">
        <v>9.263680458068848</v>
      </c>
      <c r="F204" s="100">
        <v>30.94176083463941</v>
      </c>
      <c r="G204" s="100" t="s">
        <v>58</v>
      </c>
      <c r="H204" s="100">
        <v>12.063036911001205</v>
      </c>
      <c r="I204" s="100">
        <v>81.24302958678246</v>
      </c>
      <c r="J204" s="100" t="s">
        <v>61</v>
      </c>
      <c r="K204" s="100">
        <v>-0.3862613038088064</v>
      </c>
      <c r="L204" s="100">
        <v>-0.9669709227689711</v>
      </c>
      <c r="M204" s="100">
        <v>-0.0911665525481131</v>
      </c>
      <c r="N204" s="100">
        <v>-0.07372725008416549</v>
      </c>
      <c r="O204" s="100">
        <v>-0.015555678860718713</v>
      </c>
      <c r="P204" s="100">
        <v>-0.027733336265378397</v>
      </c>
      <c r="Q204" s="100">
        <v>-0.0018685843596290932</v>
      </c>
      <c r="R204" s="100">
        <v>-0.0011333307440460252</v>
      </c>
      <c r="S204" s="100">
        <v>-0.0002070861883874157</v>
      </c>
      <c r="T204" s="100">
        <v>-0.0004059296760579998</v>
      </c>
      <c r="U204" s="100">
        <v>-3.976514165948432E-05</v>
      </c>
      <c r="V204" s="100">
        <v>-4.185052524587008E-05</v>
      </c>
      <c r="W204" s="100">
        <v>-1.2982897650328542E-05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2880</v>
      </c>
      <c r="B206" s="100">
        <v>134.48</v>
      </c>
      <c r="C206" s="100">
        <v>140.28</v>
      </c>
      <c r="D206" s="100">
        <v>9.154214157992154</v>
      </c>
      <c r="E206" s="100">
        <v>9.567525251719363</v>
      </c>
      <c r="F206" s="100">
        <v>24.545539966242494</v>
      </c>
      <c r="G206" s="100" t="s">
        <v>59</v>
      </c>
      <c r="H206" s="100">
        <v>-3.1306985255466486</v>
      </c>
      <c r="I206" s="100">
        <v>63.849301474453334</v>
      </c>
      <c r="J206" s="100" t="s">
        <v>73</v>
      </c>
      <c r="K206" s="100">
        <v>0.7510544863868562</v>
      </c>
      <c r="M206" s="100" t="s">
        <v>68</v>
      </c>
      <c r="N206" s="100">
        <v>0.42456532964542215</v>
      </c>
      <c r="X206" s="100">
        <v>67.5</v>
      </c>
    </row>
    <row r="207" spans="1:24" s="100" customFormat="1" ht="12.75" hidden="1">
      <c r="A207" s="100">
        <v>2877</v>
      </c>
      <c r="B207" s="100">
        <v>141.25999450683594</v>
      </c>
      <c r="C207" s="100">
        <v>134.36000061035156</v>
      </c>
      <c r="D207" s="100">
        <v>10.0358247756958</v>
      </c>
      <c r="E207" s="100">
        <v>10.375497817993164</v>
      </c>
      <c r="F207" s="100">
        <v>30.13418472560847</v>
      </c>
      <c r="G207" s="100" t="s">
        <v>56</v>
      </c>
      <c r="H207" s="100">
        <v>-2.238819442078963</v>
      </c>
      <c r="I207" s="100">
        <v>71.52117506475697</v>
      </c>
      <c r="J207" s="100" t="s">
        <v>62</v>
      </c>
      <c r="K207" s="100">
        <v>0.7978134634036805</v>
      </c>
      <c r="L207" s="100">
        <v>0.27179758819625544</v>
      </c>
      <c r="M207" s="100">
        <v>0.18887134909133563</v>
      </c>
      <c r="N207" s="100">
        <v>0.06243432434751939</v>
      </c>
      <c r="O207" s="100">
        <v>0.03204179929226512</v>
      </c>
      <c r="P207" s="100">
        <v>0.007796970455740718</v>
      </c>
      <c r="Q207" s="100">
        <v>0.0039001780838713194</v>
      </c>
      <c r="R207" s="100">
        <v>0.0009610033067651303</v>
      </c>
      <c r="S207" s="100">
        <v>0.000420378662746925</v>
      </c>
      <c r="T207" s="100">
        <v>0.00011473473074235011</v>
      </c>
      <c r="U207" s="100">
        <v>8.530466096290357E-05</v>
      </c>
      <c r="V207" s="100">
        <v>3.566566001183403E-05</v>
      </c>
      <c r="W207" s="100">
        <v>2.621542752079843E-05</v>
      </c>
      <c r="X207" s="100">
        <v>67.5</v>
      </c>
    </row>
    <row r="208" spans="1:24" s="100" customFormat="1" ht="12.75" hidden="1">
      <c r="A208" s="100">
        <v>2879</v>
      </c>
      <c r="B208" s="100">
        <v>132.47999572753906</v>
      </c>
      <c r="C208" s="100">
        <v>150.47999572753906</v>
      </c>
      <c r="D208" s="100">
        <v>9.405569076538086</v>
      </c>
      <c r="E208" s="100">
        <v>9.519533157348633</v>
      </c>
      <c r="F208" s="100">
        <v>27.31536679377829</v>
      </c>
      <c r="G208" s="100" t="s">
        <v>57</v>
      </c>
      <c r="H208" s="100">
        <v>4.169673933768493</v>
      </c>
      <c r="I208" s="100">
        <v>69.14966966130756</v>
      </c>
      <c r="J208" s="100" t="s">
        <v>60</v>
      </c>
      <c r="K208" s="100">
        <v>-0.2778800818284838</v>
      </c>
      <c r="L208" s="100">
        <v>-0.0014784832959782493</v>
      </c>
      <c r="M208" s="100">
        <v>0.06779243801252402</v>
      </c>
      <c r="N208" s="100">
        <v>-0.0006458187179152454</v>
      </c>
      <c r="O208" s="100">
        <v>-0.010835487121990164</v>
      </c>
      <c r="P208" s="100">
        <v>-0.00016917775008820458</v>
      </c>
      <c r="Q208" s="100">
        <v>0.0014949648489063735</v>
      </c>
      <c r="R208" s="100">
        <v>-5.1930612199546156E-05</v>
      </c>
      <c r="S208" s="100">
        <v>-0.00011511485650107107</v>
      </c>
      <c r="T208" s="100">
        <v>-1.2046482821648117E-05</v>
      </c>
      <c r="U208" s="100">
        <v>3.883949759800748E-05</v>
      </c>
      <c r="V208" s="100">
        <v>-4.0994773011060545E-06</v>
      </c>
      <c r="W208" s="100">
        <v>-6.335264127011613E-06</v>
      </c>
      <c r="X208" s="100">
        <v>67.5</v>
      </c>
    </row>
    <row r="209" spans="1:24" s="100" customFormat="1" ht="12.75" hidden="1">
      <c r="A209" s="100">
        <v>2878</v>
      </c>
      <c r="B209" s="100">
        <v>120.63999938964844</v>
      </c>
      <c r="C209" s="100">
        <v>128.13999938964844</v>
      </c>
      <c r="D209" s="100">
        <v>8.897310256958008</v>
      </c>
      <c r="E209" s="100">
        <v>9.163057327270508</v>
      </c>
      <c r="F209" s="100">
        <v>26.28851071891285</v>
      </c>
      <c r="G209" s="100" t="s">
        <v>58</v>
      </c>
      <c r="H209" s="100">
        <v>17.17684746080704</v>
      </c>
      <c r="I209" s="100">
        <v>70.31684685045548</v>
      </c>
      <c r="J209" s="100" t="s">
        <v>61</v>
      </c>
      <c r="K209" s="100">
        <v>0.7478562579207123</v>
      </c>
      <c r="L209" s="100">
        <v>-0.27179356695191437</v>
      </c>
      <c r="M209" s="100">
        <v>0.1762854839625182</v>
      </c>
      <c r="N209" s="100">
        <v>-0.06243098409375623</v>
      </c>
      <c r="O209" s="100">
        <v>0.030154089618408094</v>
      </c>
      <c r="P209" s="100">
        <v>-0.007795134840178759</v>
      </c>
      <c r="Q209" s="100">
        <v>0.0036022866607815234</v>
      </c>
      <c r="R209" s="100">
        <v>-0.0009595991700340801</v>
      </c>
      <c r="S209" s="100">
        <v>0.0004043102644079553</v>
      </c>
      <c r="T209" s="100">
        <v>-0.0001141005726985948</v>
      </c>
      <c r="U209" s="100">
        <v>7.594984271432229E-05</v>
      </c>
      <c r="V209" s="100">
        <v>-3.54292758878509E-05</v>
      </c>
      <c r="W209" s="100">
        <v>2.543841717833945E-05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2880</v>
      </c>
      <c r="B211" s="100">
        <v>141.94</v>
      </c>
      <c r="C211" s="100">
        <v>148.34</v>
      </c>
      <c r="D211" s="100">
        <v>9.07051260275824</v>
      </c>
      <c r="E211" s="100">
        <v>9.382394374724601</v>
      </c>
      <c r="F211" s="100">
        <v>28.001130063857925</v>
      </c>
      <c r="G211" s="100" t="s">
        <v>59</v>
      </c>
      <c r="H211" s="100">
        <v>-0.9066433680419266</v>
      </c>
      <c r="I211" s="100">
        <v>73.53335663195807</v>
      </c>
      <c r="J211" s="100" t="s">
        <v>73</v>
      </c>
      <c r="K211" s="100">
        <v>0.1690119870882831</v>
      </c>
      <c r="M211" s="100" t="s">
        <v>68</v>
      </c>
      <c r="N211" s="100">
        <v>0.11449866230239117</v>
      </c>
      <c r="X211" s="100">
        <v>67.5</v>
      </c>
    </row>
    <row r="212" spans="1:24" s="100" customFormat="1" ht="12.75" hidden="1">
      <c r="A212" s="100">
        <v>2877</v>
      </c>
      <c r="B212" s="100">
        <v>122.95999908447266</v>
      </c>
      <c r="C212" s="100">
        <v>140.16000366210938</v>
      </c>
      <c r="D212" s="100">
        <v>10.23047924041748</v>
      </c>
      <c r="E212" s="100">
        <v>10.319937705993652</v>
      </c>
      <c r="F212" s="100">
        <v>28.010980551427153</v>
      </c>
      <c r="G212" s="100" t="s">
        <v>56</v>
      </c>
      <c r="H212" s="100">
        <v>9.706862796813454</v>
      </c>
      <c r="I212" s="100">
        <v>65.16686188128611</v>
      </c>
      <c r="J212" s="100" t="s">
        <v>62</v>
      </c>
      <c r="K212" s="100">
        <v>0.3389264872249187</v>
      </c>
      <c r="L212" s="100">
        <v>0.19802881846189788</v>
      </c>
      <c r="M212" s="100">
        <v>0.08023655333917389</v>
      </c>
      <c r="N212" s="100">
        <v>0.09091317447220267</v>
      </c>
      <c r="O212" s="100">
        <v>0.013611810779076448</v>
      </c>
      <c r="P212" s="100">
        <v>0.005680890264728607</v>
      </c>
      <c r="Q212" s="100">
        <v>0.001656918069372315</v>
      </c>
      <c r="R212" s="100">
        <v>0.0013994006014578385</v>
      </c>
      <c r="S212" s="100">
        <v>0.0001785748413483451</v>
      </c>
      <c r="T212" s="100">
        <v>8.361058975542319E-05</v>
      </c>
      <c r="U212" s="100">
        <v>3.6235283838821365E-05</v>
      </c>
      <c r="V212" s="100">
        <v>5.1930986003878885E-05</v>
      </c>
      <c r="W212" s="100">
        <v>1.1132678416108819E-05</v>
      </c>
      <c r="X212" s="100">
        <v>67.5</v>
      </c>
    </row>
    <row r="213" spans="1:24" s="100" customFormat="1" ht="12.75" hidden="1">
      <c r="A213" s="100">
        <v>2879</v>
      </c>
      <c r="B213" s="100">
        <v>131.67999267578125</v>
      </c>
      <c r="C213" s="100">
        <v>141.0800018310547</v>
      </c>
      <c r="D213" s="100">
        <v>9.384584426879883</v>
      </c>
      <c r="E213" s="100">
        <v>9.523181915283203</v>
      </c>
      <c r="F213" s="100">
        <v>28.24307951103421</v>
      </c>
      <c r="G213" s="100" t="s">
        <v>57</v>
      </c>
      <c r="H213" s="100">
        <v>7.475677365326433</v>
      </c>
      <c r="I213" s="100">
        <v>71.65567004110768</v>
      </c>
      <c r="J213" s="100" t="s">
        <v>60</v>
      </c>
      <c r="K213" s="100">
        <v>-0.32280561554056086</v>
      </c>
      <c r="L213" s="100">
        <v>-0.001076523930754552</v>
      </c>
      <c r="M213" s="100">
        <v>0.07613723123072276</v>
      </c>
      <c r="N213" s="100">
        <v>-0.0009402293682756989</v>
      </c>
      <c r="O213" s="100">
        <v>-0.013008378734520432</v>
      </c>
      <c r="P213" s="100">
        <v>-0.00012318687038533155</v>
      </c>
      <c r="Q213" s="100">
        <v>0.0015579781038872029</v>
      </c>
      <c r="R213" s="100">
        <v>-7.559450579042856E-05</v>
      </c>
      <c r="S213" s="100">
        <v>-0.00017381516687616457</v>
      </c>
      <c r="T213" s="100">
        <v>-8.774869549356847E-06</v>
      </c>
      <c r="U213" s="100">
        <v>3.298344015331557E-05</v>
      </c>
      <c r="V213" s="100">
        <v>-5.967971313211587E-06</v>
      </c>
      <c r="W213" s="100">
        <v>-1.0915347889707914E-05</v>
      </c>
      <c r="X213" s="100">
        <v>67.5</v>
      </c>
    </row>
    <row r="214" spans="1:24" s="100" customFormat="1" ht="12.75" hidden="1">
      <c r="A214" s="100">
        <v>2878</v>
      </c>
      <c r="B214" s="100">
        <v>130.60000610351562</v>
      </c>
      <c r="C214" s="100">
        <v>138.3000030517578</v>
      </c>
      <c r="D214" s="100">
        <v>9.043951988220215</v>
      </c>
      <c r="E214" s="100">
        <v>9.30016040802002</v>
      </c>
      <c r="F214" s="100">
        <v>26.624011336001377</v>
      </c>
      <c r="G214" s="100" t="s">
        <v>58</v>
      </c>
      <c r="H214" s="100">
        <v>6.988870670980134</v>
      </c>
      <c r="I214" s="100">
        <v>70.08887677449576</v>
      </c>
      <c r="J214" s="100" t="s">
        <v>61</v>
      </c>
      <c r="K214" s="100">
        <v>-0.10328455023914562</v>
      </c>
      <c r="L214" s="100">
        <v>-0.19802589234148604</v>
      </c>
      <c r="M214" s="100">
        <v>-0.02531850138277441</v>
      </c>
      <c r="N214" s="100">
        <v>-0.09090831238862701</v>
      </c>
      <c r="O214" s="100">
        <v>-0.004007926569269747</v>
      </c>
      <c r="P214" s="100">
        <v>-0.00567955448911734</v>
      </c>
      <c r="Q214" s="100">
        <v>-0.000563987337110077</v>
      </c>
      <c r="R214" s="100">
        <v>-0.0013973573322721934</v>
      </c>
      <c r="S214" s="100">
        <v>-4.0954385923826175E-05</v>
      </c>
      <c r="T214" s="100">
        <v>-8.314885677892058E-05</v>
      </c>
      <c r="U214" s="100">
        <v>-1.5002948727920087E-05</v>
      </c>
      <c r="V214" s="100">
        <v>-5.158692301097002E-05</v>
      </c>
      <c r="W214" s="100">
        <v>-2.1889972962852537E-06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2880</v>
      </c>
      <c r="B216" s="100">
        <v>145.3</v>
      </c>
      <c r="C216" s="100">
        <v>149</v>
      </c>
      <c r="D216" s="100">
        <v>8.9805525715152</v>
      </c>
      <c r="E216" s="100">
        <v>9.351619606932163</v>
      </c>
      <c r="F216" s="100">
        <v>26.884068927623666</v>
      </c>
      <c r="G216" s="100" t="s">
        <v>59</v>
      </c>
      <c r="H216" s="100">
        <v>-6.482869546923993</v>
      </c>
      <c r="I216" s="100">
        <v>71.31713045307602</v>
      </c>
      <c r="J216" s="100" t="s">
        <v>73</v>
      </c>
      <c r="K216" s="100">
        <v>0.34265884647852307</v>
      </c>
      <c r="M216" s="100" t="s">
        <v>68</v>
      </c>
      <c r="N216" s="100">
        <v>0.2548683425929991</v>
      </c>
      <c r="X216" s="100">
        <v>67.5</v>
      </c>
    </row>
    <row r="217" spans="1:24" s="100" customFormat="1" ht="12.75" hidden="1">
      <c r="A217" s="100">
        <v>2877</v>
      </c>
      <c r="B217" s="100">
        <v>126.63999938964844</v>
      </c>
      <c r="C217" s="100">
        <v>131.44000244140625</v>
      </c>
      <c r="D217" s="100">
        <v>9.916764259338379</v>
      </c>
      <c r="E217" s="100">
        <v>10.135222434997559</v>
      </c>
      <c r="F217" s="100">
        <v>28.421622671119355</v>
      </c>
      <c r="G217" s="100" t="s">
        <v>56</v>
      </c>
      <c r="H217" s="100">
        <v>9.084522056183161</v>
      </c>
      <c r="I217" s="100">
        <v>68.2245214458316</v>
      </c>
      <c r="J217" s="100" t="s">
        <v>62</v>
      </c>
      <c r="K217" s="100">
        <v>0.39816104253220097</v>
      </c>
      <c r="L217" s="100">
        <v>0.4134941427741837</v>
      </c>
      <c r="M217" s="100">
        <v>0.09425930779190003</v>
      </c>
      <c r="N217" s="100">
        <v>0.06215478910092198</v>
      </c>
      <c r="O217" s="100">
        <v>0.015990740705117374</v>
      </c>
      <c r="P217" s="100">
        <v>0.01186187700621774</v>
      </c>
      <c r="Q217" s="100">
        <v>0.0019464525660536003</v>
      </c>
      <c r="R217" s="100">
        <v>0.0009567377974757852</v>
      </c>
      <c r="S217" s="100">
        <v>0.0002097898086760027</v>
      </c>
      <c r="T217" s="100">
        <v>0.00017455922177294424</v>
      </c>
      <c r="U217" s="100">
        <v>4.257245274738474E-05</v>
      </c>
      <c r="V217" s="100">
        <v>3.550486248934853E-05</v>
      </c>
      <c r="W217" s="100">
        <v>1.3082047528123164E-05</v>
      </c>
      <c r="X217" s="100">
        <v>67.5</v>
      </c>
    </row>
    <row r="218" spans="1:24" s="100" customFormat="1" ht="12.75" hidden="1">
      <c r="A218" s="100">
        <v>2879</v>
      </c>
      <c r="B218" s="100">
        <v>129.25999450683594</v>
      </c>
      <c r="C218" s="100">
        <v>141.05999755859375</v>
      </c>
      <c r="D218" s="100">
        <v>9.277802467346191</v>
      </c>
      <c r="E218" s="100">
        <v>9.384584426879883</v>
      </c>
      <c r="F218" s="100">
        <v>25.57361022018632</v>
      </c>
      <c r="G218" s="100" t="s">
        <v>57</v>
      </c>
      <c r="H218" s="100">
        <v>3.8630438853905673</v>
      </c>
      <c r="I218" s="100">
        <v>65.6230383922265</v>
      </c>
      <c r="J218" s="100" t="s">
        <v>60</v>
      </c>
      <c r="K218" s="100">
        <v>-0.39786891611754654</v>
      </c>
      <c r="L218" s="100">
        <v>-0.0022492195063416576</v>
      </c>
      <c r="M218" s="100">
        <v>0.09422510834624878</v>
      </c>
      <c r="N218" s="100">
        <v>-0.0006427985316356345</v>
      </c>
      <c r="O218" s="100">
        <v>-0.01597147104984808</v>
      </c>
      <c r="P218" s="100">
        <v>-0.0002573276113728739</v>
      </c>
      <c r="Q218" s="100">
        <v>0.001946452133107922</v>
      </c>
      <c r="R218" s="100">
        <v>-5.169191814910298E-05</v>
      </c>
      <c r="S218" s="100">
        <v>-0.00020836590207360918</v>
      </c>
      <c r="T218" s="100">
        <v>-1.8324668451791677E-05</v>
      </c>
      <c r="U218" s="100">
        <v>4.244076378671015E-05</v>
      </c>
      <c r="V218" s="100">
        <v>-4.082863241191315E-06</v>
      </c>
      <c r="W218" s="100">
        <v>-1.2935344078827434E-05</v>
      </c>
      <c r="X218" s="100">
        <v>67.5</v>
      </c>
    </row>
    <row r="219" spans="1:24" s="100" customFormat="1" ht="12.75" hidden="1">
      <c r="A219" s="100">
        <v>2878</v>
      </c>
      <c r="B219" s="100">
        <v>126.36000061035156</v>
      </c>
      <c r="C219" s="100">
        <v>131.25999450683594</v>
      </c>
      <c r="D219" s="100">
        <v>8.804610252380371</v>
      </c>
      <c r="E219" s="100">
        <v>9.112524032592773</v>
      </c>
      <c r="F219" s="100">
        <v>25.262654228301585</v>
      </c>
      <c r="G219" s="100" t="s">
        <v>58</v>
      </c>
      <c r="H219" s="100">
        <v>9.440730323064955</v>
      </c>
      <c r="I219" s="100">
        <v>68.30073093341652</v>
      </c>
      <c r="J219" s="100" t="s">
        <v>61</v>
      </c>
      <c r="K219" s="100">
        <v>0.015249307452400274</v>
      </c>
      <c r="L219" s="100">
        <v>-0.41348802536490625</v>
      </c>
      <c r="M219" s="100">
        <v>0.0025389097159654807</v>
      </c>
      <c r="N219" s="100">
        <v>-0.06215146513339663</v>
      </c>
      <c r="O219" s="100">
        <v>0.0007847934773953549</v>
      </c>
      <c r="P219" s="100">
        <v>-0.01185908548797344</v>
      </c>
      <c r="Q219" s="100">
        <v>1.29823582807804E-06</v>
      </c>
      <c r="R219" s="100">
        <v>-0.0009553403365905173</v>
      </c>
      <c r="S219" s="100">
        <v>2.4401120412081916E-05</v>
      </c>
      <c r="T219" s="100">
        <v>-0.00017359472466670133</v>
      </c>
      <c r="U219" s="100">
        <v>-3.345938153788693E-06</v>
      </c>
      <c r="V219" s="100">
        <v>-3.526932786631008E-05</v>
      </c>
      <c r="W219" s="100">
        <v>1.9536737420606893E-06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2880</v>
      </c>
      <c r="B221" s="100">
        <v>153.18</v>
      </c>
      <c r="C221" s="100">
        <v>151.08</v>
      </c>
      <c r="D221" s="100">
        <v>8.603341169238897</v>
      </c>
      <c r="E221" s="100">
        <v>8.827379341016691</v>
      </c>
      <c r="F221" s="100">
        <v>30.43200297109326</v>
      </c>
      <c r="G221" s="100" t="s">
        <v>59</v>
      </c>
      <c r="H221" s="100">
        <v>-1.3836171995935729</v>
      </c>
      <c r="I221" s="100">
        <v>84.29638280040643</v>
      </c>
      <c r="J221" s="100" t="s">
        <v>73</v>
      </c>
      <c r="K221" s="100">
        <v>0.13218136940997455</v>
      </c>
      <c r="M221" s="100" t="s">
        <v>68</v>
      </c>
      <c r="N221" s="100">
        <v>0.08099192704255904</v>
      </c>
      <c r="X221" s="100">
        <v>67.5</v>
      </c>
    </row>
    <row r="222" spans="1:24" s="100" customFormat="1" ht="12.75" hidden="1">
      <c r="A222" s="100">
        <v>2877</v>
      </c>
      <c r="B222" s="100">
        <v>132.47999572753906</v>
      </c>
      <c r="C222" s="100">
        <v>141.17999267578125</v>
      </c>
      <c r="D222" s="100">
        <v>9.746695518493652</v>
      </c>
      <c r="E222" s="100">
        <v>10.101381301879883</v>
      </c>
      <c r="F222" s="100">
        <v>28.889347808692253</v>
      </c>
      <c r="G222" s="100" t="s">
        <v>56</v>
      </c>
      <c r="H222" s="100">
        <v>5.59461458867527</v>
      </c>
      <c r="I222" s="100">
        <v>70.57461031621433</v>
      </c>
      <c r="J222" s="100" t="s">
        <v>62</v>
      </c>
      <c r="K222" s="100">
        <v>0.32509044059763814</v>
      </c>
      <c r="L222" s="100">
        <v>0.12496580335488616</v>
      </c>
      <c r="M222" s="100">
        <v>0.07696089211048857</v>
      </c>
      <c r="N222" s="100">
        <v>0.06907341947709966</v>
      </c>
      <c r="O222" s="100">
        <v>0.013056183551178303</v>
      </c>
      <c r="P222" s="100">
        <v>0.0035849108927793237</v>
      </c>
      <c r="Q222" s="100">
        <v>0.0015892420639739987</v>
      </c>
      <c r="R222" s="100">
        <v>0.0010632194551472617</v>
      </c>
      <c r="S222" s="100">
        <v>0.00017128184516622107</v>
      </c>
      <c r="T222" s="100">
        <v>5.2765752146669905E-05</v>
      </c>
      <c r="U222" s="100">
        <v>3.475312858386892E-05</v>
      </c>
      <c r="V222" s="100">
        <v>3.945476150570668E-05</v>
      </c>
      <c r="W222" s="100">
        <v>1.0679052879996706E-05</v>
      </c>
      <c r="X222" s="100">
        <v>67.5</v>
      </c>
    </row>
    <row r="223" spans="1:24" s="100" customFormat="1" ht="12.75" hidden="1">
      <c r="A223" s="100">
        <v>2879</v>
      </c>
      <c r="B223" s="100">
        <v>133.75999450683594</v>
      </c>
      <c r="C223" s="100">
        <v>147.75999450683594</v>
      </c>
      <c r="D223" s="100">
        <v>9.184298515319824</v>
      </c>
      <c r="E223" s="100">
        <v>9.412666320800781</v>
      </c>
      <c r="F223" s="100">
        <v>28.266868208275728</v>
      </c>
      <c r="G223" s="100" t="s">
        <v>57</v>
      </c>
      <c r="H223" s="100">
        <v>7.026373575504024</v>
      </c>
      <c r="I223" s="100">
        <v>73.28636808233996</v>
      </c>
      <c r="J223" s="100" t="s">
        <v>60</v>
      </c>
      <c r="K223" s="100">
        <v>-0.32333696186214234</v>
      </c>
      <c r="L223" s="100">
        <v>-0.0006792702438272368</v>
      </c>
      <c r="M223" s="100">
        <v>0.07663159165991833</v>
      </c>
      <c r="N223" s="100">
        <v>-0.0007144213504522305</v>
      </c>
      <c r="O223" s="100">
        <v>-0.012970385790665562</v>
      </c>
      <c r="P223" s="100">
        <v>-7.771984907810385E-05</v>
      </c>
      <c r="Q223" s="100">
        <v>0.0015857548439178676</v>
      </c>
      <c r="R223" s="100">
        <v>-5.7440167521530365E-05</v>
      </c>
      <c r="S223" s="100">
        <v>-0.0001684454457193426</v>
      </c>
      <c r="T223" s="100">
        <v>-5.5353187855811985E-06</v>
      </c>
      <c r="U223" s="100">
        <v>3.47500995622856E-05</v>
      </c>
      <c r="V223" s="100">
        <v>-4.535254903164042E-06</v>
      </c>
      <c r="W223" s="100">
        <v>-1.0431449422048163E-05</v>
      </c>
      <c r="X223" s="100">
        <v>67.5</v>
      </c>
    </row>
    <row r="224" spans="1:24" s="100" customFormat="1" ht="12.75" hidden="1">
      <c r="A224" s="100">
        <v>2878</v>
      </c>
      <c r="B224" s="100">
        <v>140.44000244140625</v>
      </c>
      <c r="C224" s="100">
        <v>146.44000244140625</v>
      </c>
      <c r="D224" s="100">
        <v>8.751009941101074</v>
      </c>
      <c r="E224" s="100">
        <v>9.026304244995117</v>
      </c>
      <c r="F224" s="100">
        <v>29.164076691082137</v>
      </c>
      <c r="G224" s="100" t="s">
        <v>58</v>
      </c>
      <c r="H224" s="100">
        <v>6.438585352283084</v>
      </c>
      <c r="I224" s="100">
        <v>79.37858779368933</v>
      </c>
      <c r="J224" s="100" t="s">
        <v>61</v>
      </c>
      <c r="K224" s="100">
        <v>0.03371948489710361</v>
      </c>
      <c r="L224" s="100">
        <v>-0.12496395720393912</v>
      </c>
      <c r="M224" s="100">
        <v>0.0071118263554306015</v>
      </c>
      <c r="N224" s="100">
        <v>-0.06906972477426987</v>
      </c>
      <c r="O224" s="100">
        <v>0.001494329737159711</v>
      </c>
      <c r="P224" s="100">
        <v>-0.0035840683216461044</v>
      </c>
      <c r="Q224" s="100">
        <v>0.00010522315760018891</v>
      </c>
      <c r="R224" s="100">
        <v>-0.0010616667259355634</v>
      </c>
      <c r="S224" s="100">
        <v>3.104194420388865E-05</v>
      </c>
      <c r="T224" s="100">
        <v>-5.2474611437778094E-05</v>
      </c>
      <c r="U224" s="100">
        <v>-4.58831971603177E-07</v>
      </c>
      <c r="V224" s="100">
        <v>-3.919323498303656E-05</v>
      </c>
      <c r="W224" s="100">
        <v>2.2862706246236477E-06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24.545539966242494</v>
      </c>
      <c r="G225" s="101"/>
      <c r="H225" s="101"/>
      <c r="I225" s="114"/>
      <c r="J225" s="114" t="s">
        <v>158</v>
      </c>
      <c r="K225" s="101">
        <f>AVERAGE(K223,K218,K213,K208,K203,K198)</f>
        <v>-0.1757665594651776</v>
      </c>
      <c r="L225" s="101">
        <f>AVERAGE(L223,L218,L213,L208,L203,L198)</f>
        <v>-0.002601417114721316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32.97214331125764</v>
      </c>
      <c r="G226" s="101"/>
      <c r="H226" s="101"/>
      <c r="I226" s="114"/>
      <c r="J226" s="114" t="s">
        <v>159</v>
      </c>
      <c r="K226" s="101">
        <f>AVERAGE(K224,K219,K214,K209,K204,K199)</f>
        <v>0.0498152335297024</v>
      </c>
      <c r="L226" s="101">
        <f>AVERAGE(L224,L219,L214,L209,L204,L199)</f>
        <v>-0.4782478989049057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0.109854099665736</v>
      </c>
      <c r="L227" s="101">
        <f>ABS(L225/$H$33)</f>
        <v>0.007226158652003657</v>
      </c>
      <c r="M227" s="114" t="s">
        <v>111</v>
      </c>
      <c r="N227" s="101">
        <f>K227+L227+L228+K228</f>
        <v>0.4442893050933639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0.028304109960058183</v>
      </c>
      <c r="L228" s="101">
        <f>ABS(L226/$H$34)</f>
        <v>0.29890493681556607</v>
      </c>
      <c r="M228" s="101"/>
      <c r="N228" s="101"/>
    </row>
    <row r="229" s="100" customFormat="1" ht="12.75"/>
    <row r="230" s="115" customFormat="1" ht="12.75">
      <c r="A230" s="115" t="s">
        <v>121</v>
      </c>
    </row>
    <row r="231" spans="1:24" s="115" customFormat="1" ht="12.75">
      <c r="A231" s="115">
        <v>2880</v>
      </c>
      <c r="B231" s="115">
        <v>158.18</v>
      </c>
      <c r="C231" s="115">
        <v>167.58</v>
      </c>
      <c r="D231" s="115">
        <v>9.006860784586094</v>
      </c>
      <c r="E231" s="115">
        <v>9.193188901175803</v>
      </c>
      <c r="F231" s="115">
        <v>36.85911713667706</v>
      </c>
      <c r="G231" s="115" t="s">
        <v>59</v>
      </c>
      <c r="H231" s="115">
        <v>6.865701185309661</v>
      </c>
      <c r="I231" s="115">
        <v>97.54570118530967</v>
      </c>
      <c r="J231" s="115" t="s">
        <v>73</v>
      </c>
      <c r="K231" s="115">
        <v>0.8213074897721665</v>
      </c>
      <c r="M231" s="115" t="s">
        <v>68</v>
      </c>
      <c r="N231" s="115">
        <v>0.43483589727158917</v>
      </c>
      <c r="X231" s="115">
        <v>67.5</v>
      </c>
    </row>
    <row r="232" spans="1:24" s="115" customFormat="1" ht="12.75">
      <c r="A232" s="115">
        <v>2877</v>
      </c>
      <c r="B232" s="115">
        <v>126.4000015258789</v>
      </c>
      <c r="C232" s="115">
        <v>136.5</v>
      </c>
      <c r="D232" s="115">
        <v>9.951653480529785</v>
      </c>
      <c r="E232" s="115">
        <v>10.12477970123291</v>
      </c>
      <c r="F232" s="115">
        <v>31.88632989195256</v>
      </c>
      <c r="G232" s="115" t="s">
        <v>56</v>
      </c>
      <c r="H232" s="115">
        <v>17.372243364247865</v>
      </c>
      <c r="I232" s="115">
        <v>76.27224489012677</v>
      </c>
      <c r="J232" s="115" t="s">
        <v>62</v>
      </c>
      <c r="K232" s="115">
        <v>0.8763698316756546</v>
      </c>
      <c r="L232" s="115">
        <v>0.03370667627372833</v>
      </c>
      <c r="M232" s="115">
        <v>0.2074685377071819</v>
      </c>
      <c r="N232" s="115">
        <v>0.08856575222125909</v>
      </c>
      <c r="O232" s="115">
        <v>0.03519668002862065</v>
      </c>
      <c r="P232" s="115">
        <v>0.0009671034661150324</v>
      </c>
      <c r="Q232" s="115">
        <v>0.004284328862897931</v>
      </c>
      <c r="R232" s="115">
        <v>0.0013633026831867902</v>
      </c>
      <c r="S232" s="115">
        <v>0.0004617941445161007</v>
      </c>
      <c r="T232" s="115">
        <v>1.4244376228093194E-05</v>
      </c>
      <c r="U232" s="115">
        <v>9.371847326779591E-05</v>
      </c>
      <c r="V232" s="115">
        <v>5.0592256538415144E-05</v>
      </c>
      <c r="W232" s="115">
        <v>2.8792881087179668E-05</v>
      </c>
      <c r="X232" s="115">
        <v>67.5</v>
      </c>
    </row>
    <row r="233" spans="1:24" s="115" customFormat="1" ht="12.75">
      <c r="A233" s="115">
        <v>2878</v>
      </c>
      <c r="B233" s="115">
        <v>139.5399932861328</v>
      </c>
      <c r="C233" s="115">
        <v>151.0399932861328</v>
      </c>
      <c r="D233" s="115">
        <v>8.754096984863281</v>
      </c>
      <c r="E233" s="115">
        <v>9.035025596618652</v>
      </c>
      <c r="F233" s="115">
        <v>27.803013232407967</v>
      </c>
      <c r="G233" s="115" t="s">
        <v>57</v>
      </c>
      <c r="H233" s="115">
        <v>3.604517020498463</v>
      </c>
      <c r="I233" s="115">
        <v>75.64451030663128</v>
      </c>
      <c r="J233" s="115" t="s">
        <v>60</v>
      </c>
      <c r="K233" s="115">
        <v>0.12205700212259452</v>
      </c>
      <c r="L233" s="115">
        <v>-0.00018213724254979833</v>
      </c>
      <c r="M233" s="115">
        <v>-0.03122824046228791</v>
      </c>
      <c r="N233" s="115">
        <v>-0.0009156967543080675</v>
      </c>
      <c r="O233" s="115">
        <v>0.0045258108294626564</v>
      </c>
      <c r="P233" s="115">
        <v>-2.0915157769824913E-05</v>
      </c>
      <c r="Q233" s="115">
        <v>-0.0007557740133105942</v>
      </c>
      <c r="R233" s="115">
        <v>-7.360933606171842E-05</v>
      </c>
      <c r="S233" s="115">
        <v>2.8334348670554502E-05</v>
      </c>
      <c r="T233" s="115">
        <v>-1.4983955443894497E-06</v>
      </c>
      <c r="U233" s="115">
        <v>-2.3798480798875222E-05</v>
      </c>
      <c r="V233" s="115">
        <v>-5.808038508449878E-06</v>
      </c>
      <c r="W233" s="115">
        <v>8.119212692762893E-07</v>
      </c>
      <c r="X233" s="115">
        <v>67.5</v>
      </c>
    </row>
    <row r="234" spans="1:24" s="115" customFormat="1" ht="12.75">
      <c r="A234" s="115">
        <v>2879</v>
      </c>
      <c r="B234" s="115">
        <v>159.60000610351562</v>
      </c>
      <c r="C234" s="115">
        <v>167.6999969482422</v>
      </c>
      <c r="D234" s="115">
        <v>9.22510051727295</v>
      </c>
      <c r="E234" s="115">
        <v>9.417025566101074</v>
      </c>
      <c r="F234" s="115">
        <v>33.63848409050492</v>
      </c>
      <c r="G234" s="115" t="s">
        <v>58</v>
      </c>
      <c r="H234" s="115">
        <v>-5.178381015556937</v>
      </c>
      <c r="I234" s="115">
        <v>86.92162508795869</v>
      </c>
      <c r="J234" s="115" t="s">
        <v>61</v>
      </c>
      <c r="K234" s="115">
        <v>-0.8678284220420879</v>
      </c>
      <c r="L234" s="115">
        <v>-0.03370618417214854</v>
      </c>
      <c r="M234" s="115">
        <v>-0.20510482962618382</v>
      </c>
      <c r="N234" s="115">
        <v>-0.08856101832054332</v>
      </c>
      <c r="O234" s="115">
        <v>-0.03490448855624477</v>
      </c>
      <c r="P234" s="115">
        <v>-0.0009668772778109809</v>
      </c>
      <c r="Q234" s="115">
        <v>-0.004217141146116012</v>
      </c>
      <c r="R234" s="115">
        <v>-0.0013613140238860593</v>
      </c>
      <c r="S234" s="115">
        <v>-0.00046092406814438833</v>
      </c>
      <c r="T234" s="115">
        <v>-1.4165347327899176E-05</v>
      </c>
      <c r="U234" s="115">
        <v>-9.064648114136667E-05</v>
      </c>
      <c r="V234" s="115">
        <v>-5.0257766666786666E-05</v>
      </c>
      <c r="W234" s="115">
        <v>-2.878143125615829E-05</v>
      </c>
      <c r="X234" s="115">
        <v>67.5</v>
      </c>
    </row>
    <row r="235" s="115" customFormat="1" ht="12.75">
      <c r="A235" s="115" t="s">
        <v>127</v>
      </c>
    </row>
    <row r="236" spans="1:24" s="115" customFormat="1" ht="12.75">
      <c r="A236" s="115">
        <v>2880</v>
      </c>
      <c r="B236" s="115">
        <v>155.76</v>
      </c>
      <c r="C236" s="115">
        <v>161.56</v>
      </c>
      <c r="D236" s="115">
        <v>9.073140397419081</v>
      </c>
      <c r="E236" s="115">
        <v>9.305294985017419</v>
      </c>
      <c r="F236" s="115">
        <v>34.61042276583461</v>
      </c>
      <c r="G236" s="115" t="s">
        <v>59</v>
      </c>
      <c r="H236" s="115">
        <v>2.6563171258857636</v>
      </c>
      <c r="I236" s="115">
        <v>90.91631712588575</v>
      </c>
      <c r="J236" s="115" t="s">
        <v>73</v>
      </c>
      <c r="K236" s="115">
        <v>1.362429103940629</v>
      </c>
      <c r="M236" s="115" t="s">
        <v>68</v>
      </c>
      <c r="N236" s="115">
        <v>0.7376981904779237</v>
      </c>
      <c r="X236" s="115">
        <v>67.5</v>
      </c>
    </row>
    <row r="237" spans="1:24" s="115" customFormat="1" ht="12.75">
      <c r="A237" s="115">
        <v>2877</v>
      </c>
      <c r="B237" s="115">
        <v>110.27999877929688</v>
      </c>
      <c r="C237" s="115">
        <v>126.58000183105469</v>
      </c>
      <c r="D237" s="115">
        <v>10.299901962280273</v>
      </c>
      <c r="E237" s="115">
        <v>10.612502098083496</v>
      </c>
      <c r="F237" s="115">
        <v>28.089918337574318</v>
      </c>
      <c r="G237" s="115" t="s">
        <v>56</v>
      </c>
      <c r="H237" s="115">
        <v>22.09545780311987</v>
      </c>
      <c r="I237" s="115">
        <v>64.87545658241675</v>
      </c>
      <c r="J237" s="115" t="s">
        <v>62</v>
      </c>
      <c r="K237" s="115">
        <v>1.1058801401163587</v>
      </c>
      <c r="L237" s="115">
        <v>0.25258474330232267</v>
      </c>
      <c r="M237" s="115">
        <v>0.26180206851256216</v>
      </c>
      <c r="N237" s="115">
        <v>0.07115411773778767</v>
      </c>
      <c r="O237" s="115">
        <v>0.04441435125635364</v>
      </c>
      <c r="P237" s="115">
        <v>0.0072460403752184575</v>
      </c>
      <c r="Q237" s="115">
        <v>0.005406312641016694</v>
      </c>
      <c r="R237" s="115">
        <v>0.0010953131309751488</v>
      </c>
      <c r="S237" s="115">
        <v>0.0005827395013063917</v>
      </c>
      <c r="T237" s="115">
        <v>0.00010663760937825543</v>
      </c>
      <c r="U237" s="115">
        <v>0.00011825350486903415</v>
      </c>
      <c r="V237" s="115">
        <v>4.0647850751071105E-05</v>
      </c>
      <c r="W237" s="115">
        <v>3.6336449778182044E-05</v>
      </c>
      <c r="X237" s="115">
        <v>67.5</v>
      </c>
    </row>
    <row r="238" spans="1:24" s="115" customFormat="1" ht="12.75">
      <c r="A238" s="115">
        <v>2878</v>
      </c>
      <c r="B238" s="115">
        <v>136.67999267578125</v>
      </c>
      <c r="C238" s="115">
        <v>141.3800048828125</v>
      </c>
      <c r="D238" s="115">
        <v>9.069924354553223</v>
      </c>
      <c r="E238" s="115">
        <v>9.263680458068848</v>
      </c>
      <c r="F238" s="115">
        <v>26.343542049109253</v>
      </c>
      <c r="G238" s="115" t="s">
        <v>57</v>
      </c>
      <c r="H238" s="115">
        <v>-0.010394424590685958</v>
      </c>
      <c r="I238" s="115">
        <v>69.16959825119056</v>
      </c>
      <c r="J238" s="115" t="s">
        <v>60</v>
      </c>
      <c r="K238" s="115">
        <v>0.0982831405379378</v>
      </c>
      <c r="L238" s="115">
        <v>-0.001373150693090944</v>
      </c>
      <c r="M238" s="115">
        <v>-0.026229297631358922</v>
      </c>
      <c r="N238" s="115">
        <v>-0.0007355255895981439</v>
      </c>
      <c r="O238" s="115">
        <v>0.00346990339580684</v>
      </c>
      <c r="P238" s="115">
        <v>-0.00015716309443959922</v>
      </c>
      <c r="Q238" s="115">
        <v>-0.0006825980841419912</v>
      </c>
      <c r="R238" s="115">
        <v>-5.913168493288068E-05</v>
      </c>
      <c r="S238" s="115">
        <v>6.199447180839518E-06</v>
      </c>
      <c r="T238" s="115">
        <v>-1.1200439616373362E-05</v>
      </c>
      <c r="U238" s="115">
        <v>-2.4183763724361644E-05</v>
      </c>
      <c r="V238" s="115">
        <v>-4.6665715076129855E-06</v>
      </c>
      <c r="W238" s="115">
        <v>-8.22216623729445E-07</v>
      </c>
      <c r="X238" s="115">
        <v>67.5</v>
      </c>
    </row>
    <row r="239" spans="1:24" s="115" customFormat="1" ht="12.75">
      <c r="A239" s="115">
        <v>2879</v>
      </c>
      <c r="B239" s="115">
        <v>155.3000030517578</v>
      </c>
      <c r="C239" s="115">
        <v>158.89999389648438</v>
      </c>
      <c r="D239" s="115">
        <v>9.1716890335083</v>
      </c>
      <c r="E239" s="115">
        <v>9.29649543762207</v>
      </c>
      <c r="F239" s="115">
        <v>31.273709310358374</v>
      </c>
      <c r="G239" s="115" t="s">
        <v>58</v>
      </c>
      <c r="H239" s="115">
        <v>-6.5329983071698905</v>
      </c>
      <c r="I239" s="115">
        <v>81.26700474458792</v>
      </c>
      <c r="J239" s="115" t="s">
        <v>61</v>
      </c>
      <c r="K239" s="115">
        <v>-1.1015041119259505</v>
      </c>
      <c r="L239" s="115">
        <v>-0.25258101077926326</v>
      </c>
      <c r="M239" s="115">
        <v>-0.26048483069695605</v>
      </c>
      <c r="N239" s="115">
        <v>-0.07115031604392208</v>
      </c>
      <c r="O239" s="115">
        <v>-0.04427859943524106</v>
      </c>
      <c r="P239" s="115">
        <v>-0.007244335779147887</v>
      </c>
      <c r="Q239" s="115">
        <v>-0.005363047289362884</v>
      </c>
      <c r="R239" s="115">
        <v>-0.0010937158217396246</v>
      </c>
      <c r="S239" s="115">
        <v>-0.0005827065241075254</v>
      </c>
      <c r="T239" s="115">
        <v>-0.00010604777171779408</v>
      </c>
      <c r="U239" s="115">
        <v>-0.00011575420936594459</v>
      </c>
      <c r="V239" s="115">
        <v>-4.037908965102713E-05</v>
      </c>
      <c r="W239" s="115">
        <v>-3.6327146079839644E-05</v>
      </c>
      <c r="X239" s="115">
        <v>67.5</v>
      </c>
    </row>
    <row r="240" s="115" customFormat="1" ht="12.75">
      <c r="A240" s="115" t="s">
        <v>133</v>
      </c>
    </row>
    <row r="241" spans="1:24" s="115" customFormat="1" ht="12.75">
      <c r="A241" s="115">
        <v>2880</v>
      </c>
      <c r="B241" s="115">
        <v>134.48</v>
      </c>
      <c r="C241" s="115">
        <v>140.28</v>
      </c>
      <c r="D241" s="115">
        <v>9.154214157992154</v>
      </c>
      <c r="E241" s="115">
        <v>9.567525251719363</v>
      </c>
      <c r="F241" s="115">
        <v>29.378729165715132</v>
      </c>
      <c r="G241" s="115" t="s">
        <v>59</v>
      </c>
      <c r="H241" s="115">
        <v>9.441677340073426</v>
      </c>
      <c r="I241" s="115">
        <v>76.42167734007342</v>
      </c>
      <c r="J241" s="115" t="s">
        <v>73</v>
      </c>
      <c r="K241" s="115">
        <v>0.2718009587271515</v>
      </c>
      <c r="M241" s="115" t="s">
        <v>68</v>
      </c>
      <c r="N241" s="115">
        <v>0.2563563803162002</v>
      </c>
      <c r="X241" s="115">
        <v>67.5</v>
      </c>
    </row>
    <row r="242" spans="1:24" s="115" customFormat="1" ht="12.75">
      <c r="A242" s="115">
        <v>2877</v>
      </c>
      <c r="B242" s="115">
        <v>141.25999450683594</v>
      </c>
      <c r="C242" s="115">
        <v>134.36000061035156</v>
      </c>
      <c r="D242" s="115">
        <v>10.0358247756958</v>
      </c>
      <c r="E242" s="115">
        <v>10.375497817993164</v>
      </c>
      <c r="F242" s="115">
        <v>30.13418472560847</v>
      </c>
      <c r="G242" s="115" t="s">
        <v>56</v>
      </c>
      <c r="H242" s="115">
        <v>-2.238819442078963</v>
      </c>
      <c r="I242" s="115">
        <v>71.52117506475697</v>
      </c>
      <c r="J242" s="115" t="s">
        <v>62</v>
      </c>
      <c r="K242" s="115">
        <v>0.08220728638170463</v>
      </c>
      <c r="L242" s="115">
        <v>0.5105794383607911</v>
      </c>
      <c r="M242" s="115">
        <v>0.019461721451446364</v>
      </c>
      <c r="N242" s="115">
        <v>0.06120677043919715</v>
      </c>
      <c r="O242" s="115">
        <v>0.003301646952596288</v>
      </c>
      <c r="P242" s="115">
        <v>0.014646875587619622</v>
      </c>
      <c r="Q242" s="115">
        <v>0.00040191959417796924</v>
      </c>
      <c r="R242" s="115">
        <v>0.0009421060105338587</v>
      </c>
      <c r="S242" s="115">
        <v>4.328906957408406E-05</v>
      </c>
      <c r="T242" s="115">
        <v>0.0002155138200576867</v>
      </c>
      <c r="U242" s="115">
        <v>8.77957431802437E-06</v>
      </c>
      <c r="V242" s="115">
        <v>3.495686190443727E-05</v>
      </c>
      <c r="W242" s="115">
        <v>2.6924572543188852E-06</v>
      </c>
      <c r="X242" s="115">
        <v>67.5</v>
      </c>
    </row>
    <row r="243" spans="1:24" s="115" customFormat="1" ht="12.75">
      <c r="A243" s="115">
        <v>2878</v>
      </c>
      <c r="B243" s="115">
        <v>120.63999938964844</v>
      </c>
      <c r="C243" s="115">
        <v>128.13999938964844</v>
      </c>
      <c r="D243" s="115">
        <v>8.897310256958008</v>
      </c>
      <c r="E243" s="115">
        <v>9.163057327270508</v>
      </c>
      <c r="F243" s="115">
        <v>24.145500893371825</v>
      </c>
      <c r="G243" s="115" t="s">
        <v>57</v>
      </c>
      <c r="H243" s="115">
        <v>11.44469719513306</v>
      </c>
      <c r="I243" s="115">
        <v>64.5846965847815</v>
      </c>
      <c r="J243" s="115" t="s">
        <v>60</v>
      </c>
      <c r="K243" s="115">
        <v>-0.07715145566918942</v>
      </c>
      <c r="L243" s="115">
        <v>0.0027786832002891656</v>
      </c>
      <c r="M243" s="115">
        <v>0.018187278258313944</v>
      </c>
      <c r="N243" s="115">
        <v>-0.0006331779729927467</v>
      </c>
      <c r="O243" s="115">
        <v>-0.00311078605375721</v>
      </c>
      <c r="P243" s="115">
        <v>0.00031788872781273944</v>
      </c>
      <c r="Q243" s="115">
        <v>0.00037169786302592556</v>
      </c>
      <c r="R243" s="115">
        <v>-5.0886821777325496E-05</v>
      </c>
      <c r="S243" s="115">
        <v>-4.1675469115829146E-05</v>
      </c>
      <c r="T243" s="115">
        <v>2.2635055718887626E-05</v>
      </c>
      <c r="U243" s="115">
        <v>7.820760593416026E-06</v>
      </c>
      <c r="V243" s="115">
        <v>-4.015010878012555E-06</v>
      </c>
      <c r="W243" s="115">
        <v>-2.615610706985888E-06</v>
      </c>
      <c r="X243" s="115">
        <v>67.5</v>
      </c>
    </row>
    <row r="244" spans="1:24" s="115" customFormat="1" ht="12.75">
      <c r="A244" s="115">
        <v>2879</v>
      </c>
      <c r="B244" s="115">
        <v>132.47999572753906</v>
      </c>
      <c r="C244" s="115">
        <v>150.47999572753906</v>
      </c>
      <c r="D244" s="115">
        <v>9.405569076538086</v>
      </c>
      <c r="E244" s="115">
        <v>9.519533157348633</v>
      </c>
      <c r="F244" s="115">
        <v>24.48930291062302</v>
      </c>
      <c r="G244" s="115" t="s">
        <v>58</v>
      </c>
      <c r="H244" s="115">
        <v>-2.9845914816404786</v>
      </c>
      <c r="I244" s="115">
        <v>61.995404245898584</v>
      </c>
      <c r="J244" s="115" t="s">
        <v>61</v>
      </c>
      <c r="K244" s="115">
        <v>-0.0283846934520826</v>
      </c>
      <c r="L244" s="115">
        <v>0.5105718772087758</v>
      </c>
      <c r="M244" s="115">
        <v>-0.006926868802593892</v>
      </c>
      <c r="N244" s="115">
        <v>-0.061203495269887116</v>
      </c>
      <c r="O244" s="115">
        <v>-0.0011062923335800534</v>
      </c>
      <c r="P244" s="115">
        <v>0.014643425529429144</v>
      </c>
      <c r="Q244" s="115">
        <v>-0.00015290539168434766</v>
      </c>
      <c r="R244" s="115">
        <v>-0.000940730708786221</v>
      </c>
      <c r="S244" s="115">
        <v>-1.170892046968727E-05</v>
      </c>
      <c r="T244" s="115">
        <v>0.00021432186283358917</v>
      </c>
      <c r="U244" s="115">
        <v>-3.989565007138507E-06</v>
      </c>
      <c r="V244" s="115">
        <v>-3.472552205302806E-05</v>
      </c>
      <c r="W244" s="115">
        <v>-6.386757360626542E-07</v>
      </c>
      <c r="X244" s="115">
        <v>67.5</v>
      </c>
    </row>
    <row r="245" s="115" customFormat="1" ht="12.75">
      <c r="A245" s="115" t="s">
        <v>139</v>
      </c>
    </row>
    <row r="246" spans="1:24" s="115" customFormat="1" ht="12.75">
      <c r="A246" s="115">
        <v>2880</v>
      </c>
      <c r="B246" s="115">
        <v>141.94</v>
      </c>
      <c r="C246" s="115">
        <v>148.34</v>
      </c>
      <c r="D246" s="115">
        <v>9.07051260275824</v>
      </c>
      <c r="E246" s="115">
        <v>9.382394374724601</v>
      </c>
      <c r="F246" s="115">
        <v>28.8692572973249</v>
      </c>
      <c r="G246" s="115" t="s">
        <v>59</v>
      </c>
      <c r="H246" s="115">
        <v>1.3731328165213483</v>
      </c>
      <c r="I246" s="115">
        <v>75.81313281652135</v>
      </c>
      <c r="J246" s="115" t="s">
        <v>73</v>
      </c>
      <c r="K246" s="115">
        <v>0.17726553969047754</v>
      </c>
      <c r="M246" s="115" t="s">
        <v>68</v>
      </c>
      <c r="N246" s="115">
        <v>0.10279964127328876</v>
      </c>
      <c r="X246" s="115">
        <v>67.5</v>
      </c>
    </row>
    <row r="247" spans="1:24" s="115" customFormat="1" ht="12.75">
      <c r="A247" s="115">
        <v>2877</v>
      </c>
      <c r="B247" s="115">
        <v>122.95999908447266</v>
      </c>
      <c r="C247" s="115">
        <v>140.16000366210938</v>
      </c>
      <c r="D247" s="115">
        <v>10.23047924041748</v>
      </c>
      <c r="E247" s="115">
        <v>10.319937705993652</v>
      </c>
      <c r="F247" s="115">
        <v>28.010980551427153</v>
      </c>
      <c r="G247" s="115" t="s">
        <v>56</v>
      </c>
      <c r="H247" s="115">
        <v>9.706862796813454</v>
      </c>
      <c r="I247" s="115">
        <v>65.16686188128611</v>
      </c>
      <c r="J247" s="115" t="s">
        <v>62</v>
      </c>
      <c r="K247" s="115">
        <v>0.3977027030433737</v>
      </c>
      <c r="L247" s="115">
        <v>0.040870651787822995</v>
      </c>
      <c r="M247" s="115">
        <v>0.0941510959463862</v>
      </c>
      <c r="N247" s="115">
        <v>0.09110967571816884</v>
      </c>
      <c r="O247" s="115">
        <v>0.015972377751452063</v>
      </c>
      <c r="P247" s="115">
        <v>0.0011725341971569965</v>
      </c>
      <c r="Q247" s="115">
        <v>0.0019442866191920643</v>
      </c>
      <c r="R247" s="115">
        <v>0.0014024243058406523</v>
      </c>
      <c r="S247" s="115">
        <v>0.00020954748789587816</v>
      </c>
      <c r="T247" s="115">
        <v>1.727330031262507E-05</v>
      </c>
      <c r="U247" s="115">
        <v>4.252314000931889E-05</v>
      </c>
      <c r="V247" s="115">
        <v>5.204146451405898E-05</v>
      </c>
      <c r="W247" s="115">
        <v>1.3062040083518193E-05</v>
      </c>
      <c r="X247" s="115">
        <v>67.5</v>
      </c>
    </row>
    <row r="248" spans="1:24" s="115" customFormat="1" ht="12.75">
      <c r="A248" s="115">
        <v>2878</v>
      </c>
      <c r="B248" s="115">
        <v>130.60000610351562</v>
      </c>
      <c r="C248" s="115">
        <v>138.3000030517578</v>
      </c>
      <c r="D248" s="115">
        <v>9.043951988220215</v>
      </c>
      <c r="E248" s="115">
        <v>9.30016040802002</v>
      </c>
      <c r="F248" s="115">
        <v>27.478896388046167</v>
      </c>
      <c r="G248" s="115" t="s">
        <v>57</v>
      </c>
      <c r="H248" s="115">
        <v>9.23939304016585</v>
      </c>
      <c r="I248" s="115">
        <v>72.33939914368148</v>
      </c>
      <c r="J248" s="115" t="s">
        <v>60</v>
      </c>
      <c r="K248" s="115">
        <v>-0.30355457182295065</v>
      </c>
      <c r="L248" s="115">
        <v>-0.00022137534128795834</v>
      </c>
      <c r="M248" s="115">
        <v>0.07116667793533336</v>
      </c>
      <c r="N248" s="115">
        <v>-0.0009422812609034331</v>
      </c>
      <c r="O248" s="115">
        <v>-0.012301869527030053</v>
      </c>
      <c r="P248" s="115">
        <v>-2.5345307224382154E-05</v>
      </c>
      <c r="Q248" s="115">
        <v>0.00143568943233036</v>
      </c>
      <c r="R248" s="115">
        <v>-7.575421682942099E-05</v>
      </c>
      <c r="S248" s="115">
        <v>-0.000170037603270541</v>
      </c>
      <c r="T248" s="115">
        <v>-1.8078647962518249E-06</v>
      </c>
      <c r="U248" s="115">
        <v>2.9018091584244382E-05</v>
      </c>
      <c r="V248" s="115">
        <v>-5.980335259326149E-06</v>
      </c>
      <c r="W248" s="115">
        <v>-1.0847769237618724E-05</v>
      </c>
      <c r="X248" s="115">
        <v>67.5</v>
      </c>
    </row>
    <row r="249" spans="1:24" s="115" customFormat="1" ht="12.75">
      <c r="A249" s="115">
        <v>2879</v>
      </c>
      <c r="B249" s="115">
        <v>131.67999267578125</v>
      </c>
      <c r="C249" s="115">
        <v>141.0800018310547</v>
      </c>
      <c r="D249" s="115">
        <v>9.384584426879883</v>
      </c>
      <c r="E249" s="115">
        <v>9.523181915283203</v>
      </c>
      <c r="F249" s="115">
        <v>26.477289341693496</v>
      </c>
      <c r="G249" s="115" t="s">
        <v>58</v>
      </c>
      <c r="H249" s="115">
        <v>2.995681560099996</v>
      </c>
      <c r="I249" s="115">
        <v>67.17567423588125</v>
      </c>
      <c r="J249" s="115" t="s">
        <v>61</v>
      </c>
      <c r="K249" s="115">
        <v>-0.2569475859652917</v>
      </c>
      <c r="L249" s="115">
        <v>-0.040870052245131135</v>
      </c>
      <c r="M249" s="115">
        <v>-0.06164197287201437</v>
      </c>
      <c r="N249" s="115">
        <v>-0.0911048029222128</v>
      </c>
      <c r="O249" s="115">
        <v>-0.010187289000269415</v>
      </c>
      <c r="P249" s="115">
        <v>-0.0011722602351458928</v>
      </c>
      <c r="Q249" s="115">
        <v>-0.001311124064100814</v>
      </c>
      <c r="R249" s="115">
        <v>-0.0014003768179476539</v>
      </c>
      <c r="S249" s="115">
        <v>-0.00012246372180153313</v>
      </c>
      <c r="T249" s="115">
        <v>-1.7178432075384725E-05</v>
      </c>
      <c r="U249" s="115">
        <v>-3.1083239809590995E-05</v>
      </c>
      <c r="V249" s="115">
        <v>-5.169670800886765E-05</v>
      </c>
      <c r="W249" s="115">
        <v>-7.276179884445471E-06</v>
      </c>
      <c r="X249" s="115">
        <v>67.5</v>
      </c>
    </row>
    <row r="250" s="115" customFormat="1" ht="12.75">
      <c r="A250" s="115" t="s">
        <v>145</v>
      </c>
    </row>
    <row r="251" spans="1:24" s="115" customFormat="1" ht="12.75">
      <c r="A251" s="115">
        <v>2880</v>
      </c>
      <c r="B251" s="115">
        <v>145.3</v>
      </c>
      <c r="C251" s="115">
        <v>149</v>
      </c>
      <c r="D251" s="115">
        <v>8.9805525715152</v>
      </c>
      <c r="E251" s="115">
        <v>9.351619606932163</v>
      </c>
      <c r="F251" s="115">
        <v>29.158885723097704</v>
      </c>
      <c r="G251" s="115" t="s">
        <v>59</v>
      </c>
      <c r="H251" s="115">
        <v>-0.44831404134076536</v>
      </c>
      <c r="I251" s="115">
        <v>77.35168595865925</v>
      </c>
      <c r="J251" s="115" t="s">
        <v>73</v>
      </c>
      <c r="K251" s="115">
        <v>0.20797417134546034</v>
      </c>
      <c r="M251" s="115" t="s">
        <v>68</v>
      </c>
      <c r="N251" s="115">
        <v>0.1139499525933315</v>
      </c>
      <c r="X251" s="115">
        <v>67.5</v>
      </c>
    </row>
    <row r="252" spans="1:24" s="115" customFormat="1" ht="12.75">
      <c r="A252" s="115">
        <v>2877</v>
      </c>
      <c r="B252" s="115">
        <v>126.63999938964844</v>
      </c>
      <c r="C252" s="115">
        <v>131.44000244140625</v>
      </c>
      <c r="D252" s="115">
        <v>9.916764259338379</v>
      </c>
      <c r="E252" s="115">
        <v>10.135222434997559</v>
      </c>
      <c r="F252" s="115">
        <v>28.421622671119355</v>
      </c>
      <c r="G252" s="115" t="s">
        <v>56</v>
      </c>
      <c r="H252" s="115">
        <v>9.084522056183161</v>
      </c>
      <c r="I252" s="115">
        <v>68.2245214458316</v>
      </c>
      <c r="J252" s="115" t="s">
        <v>62</v>
      </c>
      <c r="K252" s="115">
        <v>0.4352624456375812</v>
      </c>
      <c r="L252" s="115">
        <v>0.0609931148531327</v>
      </c>
      <c r="M252" s="115">
        <v>0.10304279797172257</v>
      </c>
      <c r="N252" s="115">
        <v>0.06219849120943118</v>
      </c>
      <c r="O252" s="115">
        <v>0.017480876070496434</v>
      </c>
      <c r="P252" s="115">
        <v>0.0017497728006270173</v>
      </c>
      <c r="Q252" s="115">
        <v>0.002127890422530385</v>
      </c>
      <c r="R252" s="115">
        <v>0.0009574100134992356</v>
      </c>
      <c r="S252" s="115">
        <v>0.0002293466856865951</v>
      </c>
      <c r="T252" s="115">
        <v>2.5764588265780404E-05</v>
      </c>
      <c r="U252" s="115">
        <v>4.654093114339408E-05</v>
      </c>
      <c r="V252" s="115">
        <v>3.552672370503781E-05</v>
      </c>
      <c r="W252" s="115">
        <v>1.429828354062865E-05</v>
      </c>
      <c r="X252" s="115">
        <v>67.5</v>
      </c>
    </row>
    <row r="253" spans="1:24" s="115" customFormat="1" ht="12.75">
      <c r="A253" s="115">
        <v>2878</v>
      </c>
      <c r="B253" s="115">
        <v>126.36000061035156</v>
      </c>
      <c r="C253" s="115">
        <v>131.25999450683594</v>
      </c>
      <c r="D253" s="115">
        <v>8.804610252380371</v>
      </c>
      <c r="E253" s="115">
        <v>9.112524032592773</v>
      </c>
      <c r="F253" s="115">
        <v>24.30334587260302</v>
      </c>
      <c r="G253" s="115" t="s">
        <v>57</v>
      </c>
      <c r="H253" s="115">
        <v>6.847120748527743</v>
      </c>
      <c r="I253" s="115">
        <v>65.7071213588793</v>
      </c>
      <c r="J253" s="115" t="s">
        <v>60</v>
      </c>
      <c r="K253" s="115">
        <v>-0.28188993724031863</v>
      </c>
      <c r="L253" s="115">
        <v>-0.0003311374875962217</v>
      </c>
      <c r="M253" s="115">
        <v>0.06583711538717953</v>
      </c>
      <c r="N253" s="115">
        <v>-0.0006432650594205058</v>
      </c>
      <c r="O253" s="115">
        <v>-0.011464179960393617</v>
      </c>
      <c r="P253" s="115">
        <v>-3.7882907701913986E-05</v>
      </c>
      <c r="Q253" s="115">
        <v>0.0013161161228246183</v>
      </c>
      <c r="R253" s="115">
        <v>-5.171662335537658E-05</v>
      </c>
      <c r="S253" s="115">
        <v>-0.00016174437417891562</v>
      </c>
      <c r="T253" s="115">
        <v>-2.6994194213079075E-06</v>
      </c>
      <c r="U253" s="115">
        <v>2.578860821600098E-05</v>
      </c>
      <c r="V253" s="115">
        <v>-4.083630515692497E-06</v>
      </c>
      <c r="W253" s="115">
        <v>-1.0415187161224483E-05</v>
      </c>
      <c r="X253" s="115">
        <v>67.5</v>
      </c>
    </row>
    <row r="254" spans="1:24" s="115" customFormat="1" ht="12.75">
      <c r="A254" s="115">
        <v>2879</v>
      </c>
      <c r="B254" s="115">
        <v>129.25999450683594</v>
      </c>
      <c r="C254" s="115">
        <v>141.05999755859375</v>
      </c>
      <c r="D254" s="115">
        <v>9.277802467346191</v>
      </c>
      <c r="E254" s="115">
        <v>9.384584426879883</v>
      </c>
      <c r="F254" s="115">
        <v>24.23703225559953</v>
      </c>
      <c r="G254" s="115" t="s">
        <v>58</v>
      </c>
      <c r="H254" s="115">
        <v>0.43332448601341866</v>
      </c>
      <c r="I254" s="115">
        <v>62.19331899284935</v>
      </c>
      <c r="J254" s="115" t="s">
        <v>61</v>
      </c>
      <c r="K254" s="115">
        <v>-0.33164960404779253</v>
      </c>
      <c r="L254" s="115">
        <v>-0.0609922159578724</v>
      </c>
      <c r="M254" s="115">
        <v>-0.07926722179650579</v>
      </c>
      <c r="N254" s="115">
        <v>-0.062195164754127126</v>
      </c>
      <c r="O254" s="115">
        <v>-0.013196727095297692</v>
      </c>
      <c r="P254" s="115">
        <v>-0.0017493626665497821</v>
      </c>
      <c r="Q254" s="115">
        <v>-0.001672051435075379</v>
      </c>
      <c r="R254" s="115">
        <v>-0.0009560121990944073</v>
      </c>
      <c r="S254" s="115">
        <v>-0.00016259969144157924</v>
      </c>
      <c r="T254" s="115">
        <v>-2.5622785627114297E-05</v>
      </c>
      <c r="U254" s="115">
        <v>-3.874281814705476E-05</v>
      </c>
      <c r="V254" s="115">
        <v>-3.529124620958292E-05</v>
      </c>
      <c r="W254" s="115">
        <v>-9.796161932352734E-06</v>
      </c>
      <c r="X254" s="115">
        <v>67.5</v>
      </c>
    </row>
    <row r="255" s="115" customFormat="1" ht="12.75">
      <c r="A255" s="115" t="s">
        <v>151</v>
      </c>
    </row>
    <row r="256" spans="1:24" s="115" customFormat="1" ht="12.75">
      <c r="A256" s="115">
        <v>2880</v>
      </c>
      <c r="B256" s="115">
        <v>153.18</v>
      </c>
      <c r="C256" s="115">
        <v>151.08</v>
      </c>
      <c r="D256" s="115">
        <v>8.603341169238897</v>
      </c>
      <c r="E256" s="115">
        <v>8.827379341016691</v>
      </c>
      <c r="F256" s="115">
        <v>31.302134255700825</v>
      </c>
      <c r="G256" s="115" t="s">
        <v>59</v>
      </c>
      <c r="H256" s="115">
        <v>1.0266388694387985</v>
      </c>
      <c r="I256" s="115">
        <v>86.7066388694388</v>
      </c>
      <c r="J256" s="115" t="s">
        <v>73</v>
      </c>
      <c r="K256" s="115">
        <v>0.0461737275115514</v>
      </c>
      <c r="M256" s="115" t="s">
        <v>68</v>
      </c>
      <c r="N256" s="115">
        <v>0.033568747629410374</v>
      </c>
      <c r="X256" s="115">
        <v>67.5</v>
      </c>
    </row>
    <row r="257" spans="1:24" s="115" customFormat="1" ht="12.75">
      <c r="A257" s="115">
        <v>2877</v>
      </c>
      <c r="B257" s="115">
        <v>132.47999572753906</v>
      </c>
      <c r="C257" s="115">
        <v>141.17999267578125</v>
      </c>
      <c r="D257" s="115">
        <v>9.746695518493652</v>
      </c>
      <c r="E257" s="115">
        <v>10.101381301879883</v>
      </c>
      <c r="F257" s="115">
        <v>28.889347808692253</v>
      </c>
      <c r="G257" s="115" t="s">
        <v>56</v>
      </c>
      <c r="H257" s="115">
        <v>5.59461458867527</v>
      </c>
      <c r="I257" s="115">
        <v>70.57461031621433</v>
      </c>
      <c r="J257" s="115" t="s">
        <v>62</v>
      </c>
      <c r="K257" s="115">
        <v>0.17670725138665372</v>
      </c>
      <c r="L257" s="115">
        <v>0.09071290030619504</v>
      </c>
      <c r="M257" s="115">
        <v>0.04183322599728308</v>
      </c>
      <c r="N257" s="115">
        <v>0.07007400722896669</v>
      </c>
      <c r="O257" s="115">
        <v>0.007096858958477556</v>
      </c>
      <c r="P257" s="115">
        <v>0.0026023117930502816</v>
      </c>
      <c r="Q257" s="115">
        <v>0.0008638636589934235</v>
      </c>
      <c r="R257" s="115">
        <v>0.00107862385573932</v>
      </c>
      <c r="S257" s="115">
        <v>9.309721027965599E-05</v>
      </c>
      <c r="T257" s="115">
        <v>3.8303399173498694E-05</v>
      </c>
      <c r="U257" s="115">
        <v>1.8888423458339614E-05</v>
      </c>
      <c r="V257" s="115">
        <v>4.0027658730988114E-05</v>
      </c>
      <c r="W257" s="115">
        <v>5.8037427516354405E-06</v>
      </c>
      <c r="X257" s="115">
        <v>67.5</v>
      </c>
    </row>
    <row r="258" spans="1:24" s="115" customFormat="1" ht="12.75">
      <c r="A258" s="115">
        <v>2878</v>
      </c>
      <c r="B258" s="115">
        <v>140.44000244140625</v>
      </c>
      <c r="C258" s="115">
        <v>146.44000244140625</v>
      </c>
      <c r="D258" s="115">
        <v>8.751009941101074</v>
      </c>
      <c r="E258" s="115">
        <v>9.026304244995117</v>
      </c>
      <c r="F258" s="115">
        <v>28.863309208555822</v>
      </c>
      <c r="G258" s="115" t="s">
        <v>57</v>
      </c>
      <c r="H258" s="115">
        <v>5.6199584411660055</v>
      </c>
      <c r="I258" s="115">
        <v>78.55996088257226</v>
      </c>
      <c r="J258" s="115" t="s">
        <v>60</v>
      </c>
      <c r="K258" s="115">
        <v>-0.17665278370284235</v>
      </c>
      <c r="L258" s="115">
        <v>-0.0004928549972102742</v>
      </c>
      <c r="M258" s="115">
        <v>0.04182943662861262</v>
      </c>
      <c r="N258" s="115">
        <v>-0.0007247166067024953</v>
      </c>
      <c r="O258" s="115">
        <v>-0.007092354984976814</v>
      </c>
      <c r="P258" s="115">
        <v>-5.641636270647567E-05</v>
      </c>
      <c r="Q258" s="115">
        <v>0.0008637923066852514</v>
      </c>
      <c r="R258" s="115">
        <v>-5.826462403429308E-05</v>
      </c>
      <c r="S258" s="115">
        <v>-9.260250130072247E-05</v>
      </c>
      <c r="T258" s="115">
        <v>-4.019911844478374E-06</v>
      </c>
      <c r="U258" s="115">
        <v>1.8807714916087716E-05</v>
      </c>
      <c r="V258" s="115">
        <v>-4.598974554014599E-06</v>
      </c>
      <c r="W258" s="115">
        <v>-5.749447872742288E-06</v>
      </c>
      <c r="X258" s="115">
        <v>67.5</v>
      </c>
    </row>
    <row r="259" spans="1:24" s="115" customFormat="1" ht="12.75">
      <c r="A259" s="115">
        <v>2879</v>
      </c>
      <c r="B259" s="115">
        <v>133.75999450683594</v>
      </c>
      <c r="C259" s="115">
        <v>147.75999450683594</v>
      </c>
      <c r="D259" s="115">
        <v>9.184298515319824</v>
      </c>
      <c r="E259" s="115">
        <v>9.412666320800781</v>
      </c>
      <c r="F259" s="115">
        <v>27.751734253080773</v>
      </c>
      <c r="G259" s="115" t="s">
        <v>58</v>
      </c>
      <c r="H259" s="115">
        <v>5.690806565605271</v>
      </c>
      <c r="I259" s="115">
        <v>71.95080107244121</v>
      </c>
      <c r="J259" s="115" t="s">
        <v>61</v>
      </c>
      <c r="K259" s="115">
        <v>0.004387106411158545</v>
      </c>
      <c r="L259" s="115">
        <v>-0.09071156142363224</v>
      </c>
      <c r="M259" s="115">
        <v>0.000563052992747648</v>
      </c>
      <c r="N259" s="115">
        <v>-0.07007025956113795</v>
      </c>
      <c r="O259" s="115">
        <v>0.00025280000711565276</v>
      </c>
      <c r="P259" s="115">
        <v>-0.002601700186852348</v>
      </c>
      <c r="Q259" s="115">
        <v>-1.1102803289195068E-05</v>
      </c>
      <c r="R259" s="115">
        <v>-0.0010770490498376107</v>
      </c>
      <c r="S259" s="115">
        <v>9.584743851777073E-06</v>
      </c>
      <c r="T259" s="115">
        <v>-3.809187179710394E-05</v>
      </c>
      <c r="U259" s="115">
        <v>-1.7442477968241465E-06</v>
      </c>
      <c r="V259" s="115">
        <v>-3.976258161306903E-05</v>
      </c>
      <c r="W259" s="115">
        <v>7.920095237938063E-07</v>
      </c>
      <c r="X259" s="115">
        <v>67.5</v>
      </c>
    </row>
    <row r="260" spans="1:14" s="115" customFormat="1" ht="12.75">
      <c r="A260" s="115" t="s">
        <v>157</v>
      </c>
      <c r="E260" s="116" t="s">
        <v>106</v>
      </c>
      <c r="F260" s="116">
        <f>MIN(F231:F259)</f>
        <v>24.145500893371825</v>
      </c>
      <c r="G260" s="116"/>
      <c r="H260" s="116"/>
      <c r="I260" s="117"/>
      <c r="J260" s="117" t="s">
        <v>158</v>
      </c>
      <c r="K260" s="116">
        <f>AVERAGE(K258,K253,K248,K243,K238,K233)</f>
        <v>-0.10315143429579478</v>
      </c>
      <c r="L260" s="116">
        <f>AVERAGE(L258,L253,L248,L243,L238,L233)</f>
        <v>2.967123975899481E-05</v>
      </c>
      <c r="M260" s="117" t="s">
        <v>108</v>
      </c>
      <c r="N260" s="116" t="e">
        <f>Mittelwert(K256,K251,K246,K241,K236,K231)</f>
        <v>#NAME?</v>
      </c>
    </row>
    <row r="261" spans="5:14" s="115" customFormat="1" ht="12.75">
      <c r="E261" s="116" t="s">
        <v>107</v>
      </c>
      <c r="F261" s="116">
        <f>MAX(F231:F259)</f>
        <v>36.85911713667706</v>
      </c>
      <c r="G261" s="116"/>
      <c r="H261" s="116"/>
      <c r="I261" s="117"/>
      <c r="J261" s="117" t="s">
        <v>159</v>
      </c>
      <c r="K261" s="116">
        <f>AVERAGE(K259,K254,K249,K244,K239,K234)</f>
        <v>-0.43032121850367444</v>
      </c>
      <c r="L261" s="116">
        <f>AVERAGE(L259,L254,L249,L244,L239,L234)</f>
        <v>0.005285142105121377</v>
      </c>
      <c r="M261" s="116"/>
      <c r="N261" s="116"/>
    </row>
    <row r="262" spans="5:14" s="115" customFormat="1" ht="12.75">
      <c r="E262" s="116"/>
      <c r="F262" s="116"/>
      <c r="G262" s="116"/>
      <c r="H262" s="116"/>
      <c r="I262" s="116"/>
      <c r="J262" s="117" t="s">
        <v>112</v>
      </c>
      <c r="K262" s="116">
        <f>ABS(K260/$G$33)</f>
        <v>0.06446964643487173</v>
      </c>
      <c r="L262" s="116">
        <f>ABS(L260/$H$33)</f>
        <v>8.242011044165226E-05</v>
      </c>
      <c r="M262" s="117" t="s">
        <v>111</v>
      </c>
      <c r="N262" s="116">
        <f>K262+L262+L263+K263</f>
        <v>0.3123559726926475</v>
      </c>
    </row>
    <row r="263" spans="5:14" s="115" customFormat="1" ht="12.75">
      <c r="E263" s="116"/>
      <c r="F263" s="116"/>
      <c r="G263" s="116"/>
      <c r="H263" s="116"/>
      <c r="I263" s="116"/>
      <c r="J263" s="116"/>
      <c r="K263" s="116">
        <f>ABS(K261/$G$34)</f>
        <v>0.2445006923316332</v>
      </c>
      <c r="L263" s="116">
        <f>ABS(L261/$H$34)</f>
        <v>0.0033032138157008607</v>
      </c>
      <c r="M263" s="116"/>
      <c r="N263" s="116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2005-08-03T08:14:33Z</cp:lastPrinted>
  <dcterms:created xsi:type="dcterms:W3CDTF">2003-07-09T12:58:06Z</dcterms:created>
  <dcterms:modified xsi:type="dcterms:W3CDTF">2005-10-05T16:35:40Z</dcterms:modified>
  <cp:category/>
  <cp:version/>
  <cp:contentType/>
  <cp:contentStatus/>
</cp:coreProperties>
</file>