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710" windowWidth="7650" windowHeight="4740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<sst xmlns="http://schemas.openxmlformats.org/spreadsheetml/2006/main" count="711" uniqueCount="166">
  <si>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</si>
  <si>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</si>
  <si>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</si>
  <si>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</si>
  <si>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</si>
  <si>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</si>
  <si>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</si>
  <si>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</si>
  <si>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</si>
  <si>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</si>
  <si>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</si>
  <si>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</si>
  <si>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</si>
  <si>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</si>
  <si>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</si>
  <si>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</si>
  <si>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</si>
  <si>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</si>
  <si>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</si>
  <si>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</si>
  <si>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</si>
  <si>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</si>
  <si>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</si>
  <si>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</si>
  <si>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</si>
  <si>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</si>
  <si>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</si>
  <si>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</si>
  <si>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</si>
  <si>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</si>
  <si>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</si>
  <si>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</si>
  <si>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</si>
  <si>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</si>
  <si>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</si>
  <si>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</si>
  <si>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</si>
  <si>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</si>
  <si>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</si>
  <si>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</si>
  <si>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</si>
  <si>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</si>
  <si>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</si>
  <si>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</si>
  <si>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</si>
  <si>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</si>
  <si>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</si>
  <si>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</si>
  <si>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</si>
  <si>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</si>
  <si>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</si>
  <si>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</si>
  <si>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</si>
  <si>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</si>
  <si>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</si>
  <si>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</si>
  <si>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</si>
  <si>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</si>
  <si>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</si>
  <si>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</si>
  <si>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</si>
  <si>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</si>
  <si>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</si>
  <si>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</si>
  <si>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</si>
  <si>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</si>
  <si>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</si>
  <si>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</si>
  <si>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</si>
  <si>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</si>
  <si>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</si>
  <si>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</si>
  <si>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</si>
  <si>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</si>
  <si>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</si>
  <si>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</si>
  <si>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</si>
  <si>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</si>
  <si>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</si>
  <si>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</si>
  <si>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</si>
  <si>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</si>
  <si>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</si>
  <si>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</si>
  <si>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</si>
  <si>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</si>
  <si>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</si>
  <si>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</si>
  <si>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</si>
  <si>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</si>
  <si>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</si>
  <si>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</si>
  <si>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</si>
  <si>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</si>
  <si>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</si>
  <si>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</si>
  <si>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</si>
  <si>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</si>
  <si>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</si>
  <si>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</si>
  <si>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</si>
  <si>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</si>
  <si>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</si>
  <si>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</si>
  <si>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</si>
  <si>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</si>
  <si>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</si>
  <si>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</si>
  <si>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</si>
  <si>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</si>
  <si>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</si>
  <si>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</si>
  <si>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</si>
  <si>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</si>
  <si>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</si>
  <si>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</si>
  <si>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</si>
  <si>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</si>
  <si>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</si>
  <si>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</si>
  <si>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</si>
  <si>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</si>
  <si>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</si>
  <si>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</si>
  <si>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</si>
  <si>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</si>
  <si>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</si>
  <si>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</si>
  <si>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</si>
  <si>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</si>
  <si>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</si>
  <si>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</si>
  <si>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</si>
  <si>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</si>
  <si>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</si>
  <si>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</si>
  <si>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</si>
  <si>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</si>
  <si>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</si>
  <si>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</si>
  <si>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</si>
  <si>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</si>
  <si>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</si>
  <si>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</si>
  <si>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</si>
  <si>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</si>
  <si>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</si>
  <si>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</si>
  <si>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</si>
  <si>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</si>
  <si>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</si>
  <si>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</si>
  <si>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</si>
  <si>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</si>
  <si>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</si>
  <si>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</si>
  <si>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</si>
  <si>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</si>
  <si>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</si>
  <si>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</si>
  <si>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</si>
  <si>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</si>
  <si>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</si>
  <si>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made with heads -1 mm</t>
  </si>
  <si>
    <t>AP 698</t>
  </si>
  <si>
    <t>4E14481C-2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</si>
</sst>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92.89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99.57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96.07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20.28629174376057</v>
      </c>
      <c r="C41" s="2">
        <f aca="true" t="shared" si="0" ref="C41:C55">($B$41*H41+$B$42*J41+$B$43*L41+$B$44*N41+$B$45*P41+$B$46*R41+$B$47*T41+$B$48*V41)/100</f>
        <v>2.121445543309239E-08</v>
      </c>
      <c r="D41" s="2">
        <f aca="true" t="shared" si="1" ref="D41:D55">($B$41*I41+$B$42*K41+$B$43*M41+$B$44*O41+$B$45*Q41+$B$46*S41+$B$47*U41+$B$48*W41)/100</f>
        <v>-6.121344198984936E-08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6.239834385310417</v>
      </c>
      <c r="C42" s="2">
        <f t="shared" si="0"/>
        <v>-1.5844495763660483E-10</v>
      </c>
      <c r="D42" s="2">
        <f t="shared" si="1"/>
        <v>-5.905667367161727E-08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1.122299864073014</v>
      </c>
      <c r="C43" s="2">
        <f t="shared" si="0"/>
        <v>-0.2594515987707713</v>
      </c>
      <c r="D43" s="2">
        <f t="shared" si="1"/>
        <v>-0.736085081475396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-0.43131471694726997</v>
      </c>
      <c r="C44" s="2">
        <f t="shared" si="0"/>
        <v>-0.0016584898046700942</v>
      </c>
      <c r="D44" s="2">
        <f t="shared" si="1"/>
        <v>-0.30505681645801724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20.28629174376057</v>
      </c>
      <c r="C45" s="2">
        <f t="shared" si="0"/>
        <v>0.059437376371760664</v>
      </c>
      <c r="D45" s="2">
        <f t="shared" si="1"/>
        <v>-0.17494528098395914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6.239834385310417</v>
      </c>
      <c r="C46" s="2">
        <f t="shared" si="0"/>
        <v>-0.0010997803340390773</v>
      </c>
      <c r="D46" s="2">
        <f t="shared" si="1"/>
        <v>-0.10635238741375368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1.122299864073014</v>
      </c>
      <c r="C47" s="2">
        <f t="shared" si="0"/>
        <v>-0.010738206155671268</v>
      </c>
      <c r="D47" s="2">
        <f t="shared" si="1"/>
        <v>-0.029448446155202816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-0.43131471694726997</v>
      </c>
      <c r="C48" s="2">
        <f t="shared" si="0"/>
        <v>-0.00018978424010909992</v>
      </c>
      <c r="D48" s="2">
        <f t="shared" si="1"/>
        <v>-0.008749342557009486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0.0011321626917127434</v>
      </c>
      <c r="D49" s="2">
        <f t="shared" si="1"/>
        <v>-0.0036437049293863333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-8.842138912035074E-05</v>
      </c>
      <c r="D50" s="2">
        <f t="shared" si="1"/>
        <v>-0.0016347837506940537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-0.00016663735387176238</v>
      </c>
      <c r="D51" s="2">
        <f t="shared" si="1"/>
        <v>-0.00037599404938697985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-1.3520827521366777E-05</v>
      </c>
      <c r="D52" s="2">
        <f t="shared" si="1"/>
        <v>-0.00012808640888916614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1.835997664031843E-05</v>
      </c>
      <c r="D53" s="2">
        <f t="shared" si="1"/>
        <v>-8.141417220740229E-05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-6.980447513829358E-06</v>
      </c>
      <c r="D54" s="2">
        <f t="shared" si="1"/>
        <v>-6.035217909899432E-05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-1.116335255705086E-05</v>
      </c>
      <c r="D55" s="2">
        <f t="shared" si="1"/>
        <v>-2.308454977276002E-05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2900</v>
      </c>
      <c r="B3" s="31">
        <v>124.63</v>
      </c>
      <c r="C3" s="31">
        <v>137.18</v>
      </c>
      <c r="D3" s="31">
        <v>8.92834290334871</v>
      </c>
      <c r="E3" s="31">
        <v>9.569359961445105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2899</v>
      </c>
      <c r="B4" s="36">
        <v>96.07333333333332</v>
      </c>
      <c r="C4" s="36">
        <v>101.79</v>
      </c>
      <c r="D4" s="36">
        <v>9.657264428619905</v>
      </c>
      <c r="E4" s="36">
        <v>10.298894713379587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2898</v>
      </c>
      <c r="B5" s="41">
        <v>92.89</v>
      </c>
      <c r="C5" s="41">
        <v>100.02333333333333</v>
      </c>
      <c r="D5" s="41">
        <v>9.129911283825132</v>
      </c>
      <c r="E5" s="41">
        <v>9.782293208922873</v>
      </c>
      <c r="F5" s="37" t="s">
        <v>71</v>
      </c>
      <c r="I5" s="42">
        <v>4627</v>
      </c>
    </row>
    <row r="6" spans="1:6" s="33" customFormat="1" ht="13.5" thickBot="1">
      <c r="A6" s="43">
        <v>2897</v>
      </c>
      <c r="B6" s="44">
        <v>99.57333333333332</v>
      </c>
      <c r="C6" s="44">
        <v>121.57333333333334</v>
      </c>
      <c r="D6" s="44">
        <v>9.253274409647819</v>
      </c>
      <c r="E6" s="44">
        <v>9.28655288044815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161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4658</v>
      </c>
      <c r="K15" s="42">
        <v>4532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20.28629174376057</v>
      </c>
      <c r="C19" s="62">
        <v>48.859625077093895</v>
      </c>
      <c r="D19" s="63">
        <v>19.847264397521165</v>
      </c>
      <c r="K19" s="64" t="s">
        <v>93</v>
      </c>
    </row>
    <row r="20" spans="1:11" ht="12.75">
      <c r="A20" s="61" t="s">
        <v>57</v>
      </c>
      <c r="B20" s="62">
        <v>6.239834385310417</v>
      </c>
      <c r="C20" s="62">
        <v>31.62983438531042</v>
      </c>
      <c r="D20" s="63">
        <v>12.148370627265777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1.122299864073014</v>
      </c>
      <c r="C21" s="62">
        <v>33.19563319740634</v>
      </c>
      <c r="D21" s="63">
        <v>12.918404198421802</v>
      </c>
      <c r="F21" s="39" t="s">
        <v>96</v>
      </c>
    </row>
    <row r="22" spans="1:11" ht="16.5" thickBot="1">
      <c r="A22" s="67" t="s">
        <v>59</v>
      </c>
      <c r="B22" s="68">
        <v>-0.43131471694726997</v>
      </c>
      <c r="C22" s="68">
        <v>56.698685283052725</v>
      </c>
      <c r="D22" s="69">
        <v>21.267620610669734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9.827646576891963</v>
      </c>
      <c r="I23" s="42">
        <v>4952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-0.2594515987707713</v>
      </c>
      <c r="C27" s="78">
        <v>-0.0016584898046700942</v>
      </c>
      <c r="D27" s="78">
        <v>0.059437376371760664</v>
      </c>
      <c r="E27" s="78">
        <v>-0.0010997803340390773</v>
      </c>
      <c r="F27" s="78">
        <v>-0.010738206155671268</v>
      </c>
      <c r="G27" s="78">
        <v>-0.00018978424010909992</v>
      </c>
      <c r="H27" s="78">
        <v>0.0011321626917127434</v>
      </c>
      <c r="I27" s="79">
        <v>-8.842138912035074E-05</v>
      </c>
    </row>
    <row r="28" spans="1:9" ht="13.5" thickBot="1">
      <c r="A28" s="80" t="s">
        <v>61</v>
      </c>
      <c r="B28" s="81">
        <v>-0.736085081475396</v>
      </c>
      <c r="C28" s="81">
        <v>-0.30505681645801724</v>
      </c>
      <c r="D28" s="81">
        <v>-0.17494528098395914</v>
      </c>
      <c r="E28" s="81">
        <v>-0.10635238741375368</v>
      </c>
      <c r="F28" s="81">
        <v>-0.029448446155202816</v>
      </c>
      <c r="G28" s="81">
        <v>-0.008749342557009486</v>
      </c>
      <c r="H28" s="81">
        <v>-0.0036437049293863333</v>
      </c>
      <c r="I28" s="82">
        <v>-0.0016347837506940537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2900</v>
      </c>
      <c r="B39" s="89">
        <v>124.63</v>
      </c>
      <c r="C39" s="89">
        <v>137.18</v>
      </c>
      <c r="D39" s="89">
        <v>8.92834290334871</v>
      </c>
      <c r="E39" s="89">
        <v>9.569359961445105</v>
      </c>
      <c r="F39" s="90">
        <f>I39*D39/(23678+B39)*1000</f>
        <v>21.267620610669734</v>
      </c>
      <c r="G39" s="91" t="s">
        <v>59</v>
      </c>
      <c r="H39" s="92">
        <f>I39-B39+X39</f>
        <v>-0.43131471694726997</v>
      </c>
      <c r="I39" s="92">
        <f>(B39+C42-2*X39)*(23678+B39)*E42/((23678+C42)*D39+E42*(23678+B39))</f>
        <v>56.698685283052725</v>
      </c>
      <c r="J39" s="39" t="s">
        <v>73</v>
      </c>
      <c r="K39" s="39">
        <f>(K40*K40+L40*L40+M40*M40+N40*N40+O40*O40+P40*P40+Q40*Q40+R40*R40+S40*S40+T40*T40+U40*U40+V40*V40+W40*W40)</f>
        <v>0.7487260268275061</v>
      </c>
      <c r="M39" s="39" t="s">
        <v>68</v>
      </c>
      <c r="N39" s="39">
        <f>(K44*K44+L44*L44+M44*M44+N44*N44+O44*O44+P44*P44+Q44*Q44+R44*R44+S44*S44+T44*T44+U44*U44+V44*V44+W44*W44)</f>
        <v>0.44090138461474426</v>
      </c>
      <c r="X39" s="28">
        <f>(1-$H$2)*1000</f>
        <v>67.5</v>
      </c>
    </row>
    <row r="40" spans="1:24" ht="12.75">
      <c r="A40" s="86">
        <v>2899</v>
      </c>
      <c r="B40" s="89">
        <v>96.07333333333332</v>
      </c>
      <c r="C40" s="89">
        <v>101.79</v>
      </c>
      <c r="D40" s="89">
        <v>9.657264428619905</v>
      </c>
      <c r="E40" s="89">
        <v>10.298894713379587</v>
      </c>
      <c r="F40" s="90">
        <f>I40*D40/(23678+B40)*1000</f>
        <v>19.847264397521165</v>
      </c>
      <c r="G40" s="91" t="s">
        <v>56</v>
      </c>
      <c r="H40" s="92">
        <f>I40-B40+X40</f>
        <v>20.28629174376057</v>
      </c>
      <c r="I40" s="92">
        <f>(B40+C39-2*X40)*(23678+B40)*E39/((23678+C39)*D40+E39*(23678+B40))</f>
        <v>48.859625077093895</v>
      </c>
      <c r="J40" s="39" t="s">
        <v>62</v>
      </c>
      <c r="K40" s="73">
        <f aca="true" t="shared" si="0" ref="K40:W40">SQRT(K41*K41+K42*K42)</f>
        <v>0.7804718952501426</v>
      </c>
      <c r="L40" s="73">
        <f t="shared" si="0"/>
        <v>0.3050613247462428</v>
      </c>
      <c r="M40" s="73">
        <f t="shared" si="0"/>
        <v>0.18476648248130598</v>
      </c>
      <c r="N40" s="73">
        <f t="shared" si="0"/>
        <v>0.10635807362578682</v>
      </c>
      <c r="O40" s="73">
        <f t="shared" si="0"/>
        <v>0.03134517590312066</v>
      </c>
      <c r="P40" s="73">
        <f t="shared" si="0"/>
        <v>0.008751400644336372</v>
      </c>
      <c r="Q40" s="73">
        <f t="shared" si="0"/>
        <v>0.003815544256451563</v>
      </c>
      <c r="R40" s="73">
        <f t="shared" si="0"/>
        <v>0.0016371732509381195</v>
      </c>
      <c r="S40" s="73">
        <f t="shared" si="0"/>
        <v>0.0004112657691563955</v>
      </c>
      <c r="T40" s="73">
        <f t="shared" si="0"/>
        <v>0.00012879806255912862</v>
      </c>
      <c r="U40" s="73">
        <f t="shared" si="0"/>
        <v>8.345870942238199E-05</v>
      </c>
      <c r="V40" s="73">
        <f t="shared" si="0"/>
        <v>6.07545238602889E-05</v>
      </c>
      <c r="W40" s="73">
        <f t="shared" si="0"/>
        <v>2.564209192956083E-05</v>
      </c>
      <c r="X40" s="28">
        <f>(1-$H$2)*1000</f>
        <v>67.5</v>
      </c>
    </row>
    <row r="41" spans="1:24" ht="12.75">
      <c r="A41" s="86">
        <v>2898</v>
      </c>
      <c r="B41" s="89">
        <v>92.89</v>
      </c>
      <c r="C41" s="89">
        <v>100.02333333333333</v>
      </c>
      <c r="D41" s="89">
        <v>9.129911283825132</v>
      </c>
      <c r="E41" s="89">
        <v>9.782293208922873</v>
      </c>
      <c r="F41" s="90">
        <f>I41*D41/(23678+B41)*1000</f>
        <v>12.148370627265777</v>
      </c>
      <c r="G41" s="91" t="s">
        <v>57</v>
      </c>
      <c r="H41" s="92">
        <f>I41-B41+X41</f>
        <v>6.239834385310417</v>
      </c>
      <c r="I41" s="92">
        <f>(B41+C40-2*X41)*(23678+B41)*E40/((23678+C40)*D41+E40*(23678+B41))</f>
        <v>31.62983438531042</v>
      </c>
      <c r="J41" s="39" t="s">
        <v>60</v>
      </c>
      <c r="K41" s="73">
        <f>'calcul config'!C43</f>
        <v>-0.2594515987707713</v>
      </c>
      <c r="L41" s="73">
        <f>'calcul config'!C44</f>
        <v>-0.0016584898046700942</v>
      </c>
      <c r="M41" s="73">
        <f>'calcul config'!C45</f>
        <v>0.059437376371760664</v>
      </c>
      <c r="N41" s="73">
        <f>'calcul config'!C46</f>
        <v>-0.0010997803340390773</v>
      </c>
      <c r="O41" s="73">
        <f>'calcul config'!C47</f>
        <v>-0.010738206155671268</v>
      </c>
      <c r="P41" s="73">
        <f>'calcul config'!C48</f>
        <v>-0.00018978424010909992</v>
      </c>
      <c r="Q41" s="73">
        <f>'calcul config'!C49</f>
        <v>0.0011321626917127434</v>
      </c>
      <c r="R41" s="73">
        <f>'calcul config'!C50</f>
        <v>-8.842138912035074E-05</v>
      </c>
      <c r="S41" s="73">
        <f>'calcul config'!C51</f>
        <v>-0.00016663735387176238</v>
      </c>
      <c r="T41" s="73">
        <f>'calcul config'!C52</f>
        <v>-1.3520827521366777E-05</v>
      </c>
      <c r="U41" s="73">
        <f>'calcul config'!C53</f>
        <v>1.835997664031843E-05</v>
      </c>
      <c r="V41" s="73">
        <f>'calcul config'!C54</f>
        <v>-6.980447513829358E-06</v>
      </c>
      <c r="W41" s="73">
        <f>'calcul config'!C55</f>
        <v>-1.116335255705086E-05</v>
      </c>
      <c r="X41" s="28">
        <f>(1-$H$2)*1000</f>
        <v>67.5</v>
      </c>
    </row>
    <row r="42" spans="1:24" ht="12.75">
      <c r="A42" s="86">
        <v>2897</v>
      </c>
      <c r="B42" s="89">
        <v>99.57333333333332</v>
      </c>
      <c r="C42" s="89">
        <v>121.57333333333334</v>
      </c>
      <c r="D42" s="89">
        <v>9.253274409647819</v>
      </c>
      <c r="E42" s="89">
        <v>9.28655288044815</v>
      </c>
      <c r="F42" s="90">
        <f>I42*D42/(23678+B42)*1000</f>
        <v>12.918404198421802</v>
      </c>
      <c r="G42" s="91" t="s">
        <v>58</v>
      </c>
      <c r="H42" s="92">
        <f>I42-B42+X42</f>
        <v>1.122299864073014</v>
      </c>
      <c r="I42" s="92">
        <f>(B42+C41-2*X42)*(23678+B42)*E41/((23678+C41)*D42+E41*(23678+B42))</f>
        <v>33.19563319740634</v>
      </c>
      <c r="J42" s="39" t="s">
        <v>61</v>
      </c>
      <c r="K42" s="73">
        <f>'calcul config'!D43</f>
        <v>-0.736085081475396</v>
      </c>
      <c r="L42" s="73">
        <f>'calcul config'!D44</f>
        <v>-0.30505681645801724</v>
      </c>
      <c r="M42" s="73">
        <f>'calcul config'!D45</f>
        <v>-0.17494528098395914</v>
      </c>
      <c r="N42" s="73">
        <f>'calcul config'!D46</f>
        <v>-0.10635238741375368</v>
      </c>
      <c r="O42" s="73">
        <f>'calcul config'!D47</f>
        <v>-0.029448446155202816</v>
      </c>
      <c r="P42" s="73">
        <f>'calcul config'!D48</f>
        <v>-0.008749342557009486</v>
      </c>
      <c r="Q42" s="73">
        <f>'calcul config'!D49</f>
        <v>-0.0036437049293863333</v>
      </c>
      <c r="R42" s="73">
        <f>'calcul config'!D50</f>
        <v>-0.0016347837506940537</v>
      </c>
      <c r="S42" s="73">
        <f>'calcul config'!D51</f>
        <v>-0.00037599404938697985</v>
      </c>
      <c r="T42" s="73">
        <f>'calcul config'!D52</f>
        <v>-0.00012808640888916614</v>
      </c>
      <c r="U42" s="73">
        <f>'calcul config'!D53</f>
        <v>-8.141417220740229E-05</v>
      </c>
      <c r="V42" s="73">
        <f>'calcul config'!D54</f>
        <v>-6.035217909899432E-05</v>
      </c>
      <c r="W42" s="73">
        <f>'calcul config'!D55</f>
        <v>-2.308454977276002E-05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0.5203145968334284</v>
      </c>
      <c r="L44" s="73">
        <f>L40/(L43*1.5)</f>
        <v>0.29053459499642176</v>
      </c>
      <c r="M44" s="73">
        <f aca="true" t="shared" si="1" ref="M44:W44">M40/(M43*1.5)</f>
        <v>0.20529609164589555</v>
      </c>
      <c r="N44" s="73">
        <f t="shared" si="1"/>
        <v>0.14181076483438243</v>
      </c>
      <c r="O44" s="73">
        <f t="shared" si="1"/>
        <v>0.1393118929027585</v>
      </c>
      <c r="P44" s="73">
        <f t="shared" si="1"/>
        <v>0.05834267096224247</v>
      </c>
      <c r="Q44" s="73">
        <f t="shared" si="1"/>
        <v>0.025436961709677082</v>
      </c>
      <c r="R44" s="73">
        <f t="shared" si="1"/>
        <v>0.003638162779862488</v>
      </c>
      <c r="S44" s="73">
        <f t="shared" si="1"/>
        <v>0.005483543588751939</v>
      </c>
      <c r="T44" s="73">
        <f t="shared" si="1"/>
        <v>0.0017173075007883814</v>
      </c>
      <c r="U44" s="73">
        <f t="shared" si="1"/>
        <v>0.0011127827922984264</v>
      </c>
      <c r="V44" s="73">
        <f t="shared" si="1"/>
        <v>0.0008100603181371852</v>
      </c>
      <c r="W44" s="73">
        <f t="shared" si="1"/>
        <v>0.000341894559060811</v>
      </c>
      <c r="X44" s="73"/>
      <c r="Y44" s="73"/>
    </row>
    <row r="45" s="101" customFormat="1" ht="12.75"/>
    <row r="46" spans="1:24" s="101" customFormat="1" ht="12.75">
      <c r="A46" s="101">
        <v>2900</v>
      </c>
      <c r="B46" s="101">
        <v>114.16</v>
      </c>
      <c r="C46" s="101">
        <v>130.86</v>
      </c>
      <c r="D46" s="101">
        <v>8.907339599330228</v>
      </c>
      <c r="E46" s="101">
        <v>9.924177263713155</v>
      </c>
      <c r="F46" s="101">
        <v>17.017093440192763</v>
      </c>
      <c r="G46" s="101" t="s">
        <v>59</v>
      </c>
      <c r="H46" s="101">
        <v>-1.2060902945184182</v>
      </c>
      <c r="I46" s="101">
        <v>45.453909705481585</v>
      </c>
      <c r="J46" s="101" t="s">
        <v>73</v>
      </c>
      <c r="K46" s="101">
        <v>0.7028772697296976</v>
      </c>
      <c r="M46" s="101" t="s">
        <v>68</v>
      </c>
      <c r="N46" s="101">
        <v>0.5960869512787299</v>
      </c>
      <c r="X46" s="101">
        <v>67.5</v>
      </c>
    </row>
    <row r="47" spans="1:24" s="101" customFormat="1" ht="12.75">
      <c r="A47" s="101">
        <v>2897</v>
      </c>
      <c r="B47" s="101">
        <v>85.66000366210938</v>
      </c>
      <c r="C47" s="101">
        <v>110.86000061035156</v>
      </c>
      <c r="D47" s="101">
        <v>9.343467712402344</v>
      </c>
      <c r="E47" s="101">
        <v>9.357827186584473</v>
      </c>
      <c r="F47" s="101">
        <v>16.49394082371045</v>
      </c>
      <c r="G47" s="101" t="s">
        <v>56</v>
      </c>
      <c r="H47" s="101">
        <v>23.7897749340003</v>
      </c>
      <c r="I47" s="101">
        <v>41.949778596109674</v>
      </c>
      <c r="J47" s="101" t="s">
        <v>62</v>
      </c>
      <c r="K47" s="101">
        <v>0.4358863581438065</v>
      </c>
      <c r="L47" s="101">
        <v>0.6919556664073634</v>
      </c>
      <c r="M47" s="101">
        <v>0.10319045398115151</v>
      </c>
      <c r="N47" s="101">
        <v>0.15072782841018237</v>
      </c>
      <c r="O47" s="101">
        <v>0.017505949178757453</v>
      </c>
      <c r="P47" s="101">
        <v>0.019850182458004226</v>
      </c>
      <c r="Q47" s="101">
        <v>0.0021310130172320038</v>
      </c>
      <c r="R47" s="101">
        <v>0.0023201482959722256</v>
      </c>
      <c r="S47" s="101">
        <v>0.0002297076882924768</v>
      </c>
      <c r="T47" s="101">
        <v>0.00029210911895321265</v>
      </c>
      <c r="U47" s="101">
        <v>4.6614365615907935E-05</v>
      </c>
      <c r="V47" s="101">
        <v>8.610618561088675E-05</v>
      </c>
      <c r="W47" s="101">
        <v>1.432093251002822E-05</v>
      </c>
      <c r="X47" s="101">
        <v>67.5</v>
      </c>
    </row>
    <row r="48" spans="1:24" s="101" customFormat="1" ht="12.75">
      <c r="A48" s="101">
        <v>2898</v>
      </c>
      <c r="B48" s="101">
        <v>107.36000061035156</v>
      </c>
      <c r="C48" s="101">
        <v>110.26000213623047</v>
      </c>
      <c r="D48" s="101">
        <v>8.896150588989258</v>
      </c>
      <c r="E48" s="101">
        <v>9.782638549804688</v>
      </c>
      <c r="F48" s="101">
        <v>15.955355093710686</v>
      </c>
      <c r="G48" s="101" t="s">
        <v>57</v>
      </c>
      <c r="H48" s="101">
        <v>2.7993340136814027</v>
      </c>
      <c r="I48" s="101">
        <v>42.65933462403297</v>
      </c>
      <c r="J48" s="101" t="s">
        <v>60</v>
      </c>
      <c r="K48" s="101">
        <v>-0.15564148984868031</v>
      </c>
      <c r="L48" s="101">
        <v>-0.0037631882553109132</v>
      </c>
      <c r="M48" s="101">
        <v>0.035748438500002304</v>
      </c>
      <c r="N48" s="101">
        <v>-0.0015585155225192248</v>
      </c>
      <c r="O48" s="101">
        <v>-0.006426685537327857</v>
      </c>
      <c r="P48" s="101">
        <v>-0.00043065353967862007</v>
      </c>
      <c r="Q48" s="101">
        <v>0.000685507246360487</v>
      </c>
      <c r="R48" s="101">
        <v>-0.00012530938688640628</v>
      </c>
      <c r="S48" s="101">
        <v>-9.853935214560719E-05</v>
      </c>
      <c r="T48" s="101">
        <v>-3.067681803379388E-05</v>
      </c>
      <c r="U48" s="101">
        <v>1.1446434502978792E-05</v>
      </c>
      <c r="V48" s="101">
        <v>-9.89031258523943E-06</v>
      </c>
      <c r="W48" s="101">
        <v>-6.572074564597611E-06</v>
      </c>
      <c r="X48" s="101">
        <v>67.5</v>
      </c>
    </row>
    <row r="49" spans="1:24" s="101" customFormat="1" ht="12.75">
      <c r="A49" s="101">
        <v>2899</v>
      </c>
      <c r="B49" s="101">
        <v>85.12000274658203</v>
      </c>
      <c r="C49" s="101">
        <v>106.72000122070312</v>
      </c>
      <c r="D49" s="101">
        <v>9.380030632019043</v>
      </c>
      <c r="E49" s="101">
        <v>10.012019157409668</v>
      </c>
      <c r="F49" s="101">
        <v>12.160994729223441</v>
      </c>
      <c r="G49" s="101" t="s">
        <v>58</v>
      </c>
      <c r="H49" s="101">
        <v>13.18833769922118</v>
      </c>
      <c r="I49" s="101">
        <v>30.808340445803207</v>
      </c>
      <c r="J49" s="101" t="s">
        <v>61</v>
      </c>
      <c r="K49" s="101">
        <v>-0.4071518682918622</v>
      </c>
      <c r="L49" s="101">
        <v>-0.6919454333163949</v>
      </c>
      <c r="M49" s="101">
        <v>-0.09680040773492485</v>
      </c>
      <c r="N49" s="101">
        <v>-0.1507197707224087</v>
      </c>
      <c r="O49" s="101">
        <v>-0.016283610461244144</v>
      </c>
      <c r="P49" s="101">
        <v>-0.019845510352339668</v>
      </c>
      <c r="Q49" s="101">
        <v>-0.0020177453493440425</v>
      </c>
      <c r="R49" s="101">
        <v>-0.0023167618938641442</v>
      </c>
      <c r="S49" s="101">
        <v>-0.00020749847743874582</v>
      </c>
      <c r="T49" s="101">
        <v>-0.0002904938385077102</v>
      </c>
      <c r="U49" s="101">
        <v>-4.518714661209044E-05</v>
      </c>
      <c r="V49" s="101">
        <v>-8.553629006113566E-05</v>
      </c>
      <c r="W49" s="101">
        <v>-1.2723872990334048E-05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2900</v>
      </c>
      <c r="B56" s="116">
        <v>132.58</v>
      </c>
      <c r="C56" s="116">
        <v>145.08</v>
      </c>
      <c r="D56" s="116">
        <v>8.927677211795809</v>
      </c>
      <c r="E56" s="116">
        <v>9.353765429240998</v>
      </c>
      <c r="F56" s="116">
        <v>23.818745653276924</v>
      </c>
      <c r="G56" s="116" t="s">
        <v>59</v>
      </c>
      <c r="H56" s="116">
        <v>-1.554165068640259</v>
      </c>
      <c r="I56" s="116">
        <v>63.525834931359746</v>
      </c>
      <c r="J56" s="116" t="s">
        <v>73</v>
      </c>
      <c r="K56" s="116">
        <v>2.8258913225726894</v>
      </c>
      <c r="M56" s="116" t="s">
        <v>68</v>
      </c>
      <c r="N56" s="116">
        <v>1.4785647723395496</v>
      </c>
      <c r="X56" s="116">
        <v>67.5</v>
      </c>
    </row>
    <row r="57" spans="1:24" s="116" customFormat="1" ht="12.75">
      <c r="A57" s="116">
        <v>2899</v>
      </c>
      <c r="B57" s="116">
        <v>94.45999908447266</v>
      </c>
      <c r="C57" s="116">
        <v>110.95999908447266</v>
      </c>
      <c r="D57" s="116">
        <v>9.85764217376709</v>
      </c>
      <c r="E57" s="116">
        <v>10.537220001220703</v>
      </c>
      <c r="F57" s="116">
        <v>21.08309921362569</v>
      </c>
      <c r="G57" s="116" t="s">
        <v>56</v>
      </c>
      <c r="H57" s="116">
        <v>23.88351134912974</v>
      </c>
      <c r="I57" s="116">
        <v>50.8435104336024</v>
      </c>
      <c r="J57" s="116" t="s">
        <v>62</v>
      </c>
      <c r="K57" s="116">
        <v>1.6278807211864512</v>
      </c>
      <c r="L57" s="116">
        <v>0.11430142307484237</v>
      </c>
      <c r="M57" s="116">
        <v>0.3853794874503482</v>
      </c>
      <c r="N57" s="116">
        <v>0.09980946325765937</v>
      </c>
      <c r="O57" s="116">
        <v>0.06537865084029476</v>
      </c>
      <c r="P57" s="116">
        <v>0.0032787395893991217</v>
      </c>
      <c r="Q57" s="116">
        <v>0.00795823372816938</v>
      </c>
      <c r="R57" s="116">
        <v>0.0015363726728003936</v>
      </c>
      <c r="S57" s="116">
        <v>0.0008577680074268568</v>
      </c>
      <c r="T57" s="116">
        <v>4.8199220704395376E-05</v>
      </c>
      <c r="U57" s="116">
        <v>0.00017406676887045305</v>
      </c>
      <c r="V57" s="116">
        <v>5.7002244875056194E-05</v>
      </c>
      <c r="W57" s="116">
        <v>5.3481681122001104E-05</v>
      </c>
      <c r="X57" s="116">
        <v>67.5</v>
      </c>
    </row>
    <row r="58" spans="1:24" s="116" customFormat="1" ht="12.75">
      <c r="A58" s="116">
        <v>2898</v>
      </c>
      <c r="B58" s="116">
        <v>79.63999938964844</v>
      </c>
      <c r="C58" s="116">
        <v>81.33999633789062</v>
      </c>
      <c r="D58" s="116">
        <v>9.386507987976074</v>
      </c>
      <c r="E58" s="116">
        <v>9.796857833862305</v>
      </c>
      <c r="F58" s="116">
        <v>11.610778222813087</v>
      </c>
      <c r="G58" s="116" t="s">
        <v>57</v>
      </c>
      <c r="H58" s="116">
        <v>17.247360583165502</v>
      </c>
      <c r="I58" s="116">
        <v>29.38735997281394</v>
      </c>
      <c r="J58" s="116" t="s">
        <v>60</v>
      </c>
      <c r="K58" s="116">
        <v>-0.7288143598704312</v>
      </c>
      <c r="L58" s="116">
        <v>0.000623337960413242</v>
      </c>
      <c r="M58" s="116">
        <v>0.16860948947677876</v>
      </c>
      <c r="N58" s="116">
        <v>-0.0010322656641975196</v>
      </c>
      <c r="O58" s="116">
        <v>-0.02989930372235528</v>
      </c>
      <c r="P58" s="116">
        <v>7.139062253744048E-05</v>
      </c>
      <c r="Q58" s="116">
        <v>0.003292796842740377</v>
      </c>
      <c r="R58" s="116">
        <v>-8.298666393310498E-05</v>
      </c>
      <c r="S58" s="116">
        <v>-0.0004428609974005778</v>
      </c>
      <c r="T58" s="116">
        <v>5.081725474601954E-06</v>
      </c>
      <c r="U58" s="116">
        <v>5.921029708361603E-05</v>
      </c>
      <c r="V58" s="116">
        <v>-6.556044402190147E-06</v>
      </c>
      <c r="W58" s="116">
        <v>-2.911712126267813E-05</v>
      </c>
      <c r="X58" s="116">
        <v>67.5</v>
      </c>
    </row>
    <row r="59" spans="1:24" s="116" customFormat="1" ht="12.75">
      <c r="A59" s="116">
        <v>2897</v>
      </c>
      <c r="B59" s="116">
        <v>111.30000305175781</v>
      </c>
      <c r="C59" s="116">
        <v>126.69999694824219</v>
      </c>
      <c r="D59" s="116">
        <v>9.186591148376465</v>
      </c>
      <c r="E59" s="116">
        <v>9.332662582397461</v>
      </c>
      <c r="F59" s="116">
        <v>11.494051575128292</v>
      </c>
      <c r="G59" s="116" t="s">
        <v>58</v>
      </c>
      <c r="H59" s="116">
        <v>-14.035377985189953</v>
      </c>
      <c r="I59" s="116">
        <v>29.764625066567856</v>
      </c>
      <c r="J59" s="116" t="s">
        <v>61</v>
      </c>
      <c r="K59" s="116">
        <v>-1.4556185184508936</v>
      </c>
      <c r="L59" s="116">
        <v>0.114299723388647</v>
      </c>
      <c r="M59" s="116">
        <v>-0.346537428578607</v>
      </c>
      <c r="N59" s="116">
        <v>-0.09980412508198533</v>
      </c>
      <c r="O59" s="116">
        <v>-0.05814120417238988</v>
      </c>
      <c r="P59" s="116">
        <v>0.0032779622746619335</v>
      </c>
      <c r="Q59" s="116">
        <v>-0.007245065425833759</v>
      </c>
      <c r="R59" s="116">
        <v>-0.0015341297869923129</v>
      </c>
      <c r="S59" s="116">
        <v>-0.0007346019953324424</v>
      </c>
      <c r="T59" s="116">
        <v>4.7930584627269024E-05</v>
      </c>
      <c r="U59" s="116">
        <v>-0.0001636868374191085</v>
      </c>
      <c r="V59" s="116">
        <v>-5.662397197823887E-05</v>
      </c>
      <c r="W59" s="116">
        <v>-4.4860711820142876E-05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2900</v>
      </c>
      <c r="B61" s="116">
        <v>131.84</v>
      </c>
      <c r="C61" s="116">
        <v>150.34</v>
      </c>
      <c r="D61" s="116">
        <v>9.076838030159402</v>
      </c>
      <c r="E61" s="116">
        <v>9.542522960041591</v>
      </c>
      <c r="F61" s="116">
        <v>24.895793553800914</v>
      </c>
      <c r="G61" s="116" t="s">
        <v>59</v>
      </c>
      <c r="H61" s="116">
        <v>0.9652152323821213</v>
      </c>
      <c r="I61" s="116">
        <v>65.30521523238212</v>
      </c>
      <c r="J61" s="116" t="s">
        <v>73</v>
      </c>
      <c r="K61" s="116">
        <v>2.9299139876225095</v>
      </c>
      <c r="M61" s="116" t="s">
        <v>68</v>
      </c>
      <c r="N61" s="116">
        <v>1.5719547521468595</v>
      </c>
      <c r="X61" s="116">
        <v>67.5</v>
      </c>
    </row>
    <row r="62" spans="1:24" s="116" customFormat="1" ht="12.75">
      <c r="A62" s="116">
        <v>2899</v>
      </c>
      <c r="B62" s="116">
        <v>84.66000366210938</v>
      </c>
      <c r="C62" s="116">
        <v>96.66000366210938</v>
      </c>
      <c r="D62" s="116">
        <v>9.596475601196289</v>
      </c>
      <c r="E62" s="116">
        <v>10.370100021362305</v>
      </c>
      <c r="F62" s="116">
        <v>20.10755469514651</v>
      </c>
      <c r="G62" s="116" t="s">
        <v>56</v>
      </c>
      <c r="H62" s="116">
        <v>32.63004484968416</v>
      </c>
      <c r="I62" s="116">
        <v>49.790048511793536</v>
      </c>
      <c r="J62" s="116" t="s">
        <v>62</v>
      </c>
      <c r="K62" s="116">
        <v>1.633623297434619</v>
      </c>
      <c r="L62" s="116">
        <v>0.30450697051755043</v>
      </c>
      <c r="M62" s="116">
        <v>0.386738486695368</v>
      </c>
      <c r="N62" s="116">
        <v>0.1202033471656553</v>
      </c>
      <c r="O62" s="116">
        <v>0.06560946059986048</v>
      </c>
      <c r="P62" s="116">
        <v>0.00873560775694938</v>
      </c>
      <c r="Q62" s="116">
        <v>0.007986319818934863</v>
      </c>
      <c r="R62" s="116">
        <v>0.0018503282860771579</v>
      </c>
      <c r="S62" s="116">
        <v>0.0008608260242481902</v>
      </c>
      <c r="T62" s="116">
        <v>0.0001285753241661766</v>
      </c>
      <c r="U62" s="116">
        <v>0.00017468714730642704</v>
      </c>
      <c r="V62" s="116">
        <v>6.866234831985407E-05</v>
      </c>
      <c r="W62" s="116">
        <v>5.3675370346627446E-05</v>
      </c>
      <c r="X62" s="116">
        <v>67.5</v>
      </c>
    </row>
    <row r="63" spans="1:24" s="116" customFormat="1" ht="12.75">
      <c r="A63" s="116">
        <v>2898</v>
      </c>
      <c r="B63" s="116">
        <v>85.9800033569336</v>
      </c>
      <c r="C63" s="116">
        <v>88.87999725341797</v>
      </c>
      <c r="D63" s="116">
        <v>9.301212310791016</v>
      </c>
      <c r="E63" s="116">
        <v>9.96103572845459</v>
      </c>
      <c r="F63" s="116">
        <v>9.827646576891963</v>
      </c>
      <c r="G63" s="116" t="s">
        <v>57</v>
      </c>
      <c r="H63" s="116">
        <v>6.6289812495535045</v>
      </c>
      <c r="I63" s="116">
        <v>25.108984606487095</v>
      </c>
      <c r="J63" s="116" t="s">
        <v>60</v>
      </c>
      <c r="K63" s="116">
        <v>-0.2241368506596249</v>
      </c>
      <c r="L63" s="116">
        <v>-0.0016550167323859518</v>
      </c>
      <c r="M63" s="116">
        <v>0.04870427355311614</v>
      </c>
      <c r="N63" s="116">
        <v>-0.0012427934911549959</v>
      </c>
      <c r="O63" s="116">
        <v>-0.009702083294099155</v>
      </c>
      <c r="P63" s="116">
        <v>-0.00018938770689824066</v>
      </c>
      <c r="Q63" s="116">
        <v>0.0007974984165945159</v>
      </c>
      <c r="R63" s="116">
        <v>-9.991546693473253E-05</v>
      </c>
      <c r="S63" s="116">
        <v>-0.00018446897396060875</v>
      </c>
      <c r="T63" s="116">
        <v>-1.349620645436268E-05</v>
      </c>
      <c r="U63" s="116">
        <v>3.600514024758681E-06</v>
      </c>
      <c r="V63" s="116">
        <v>-7.888147365304838E-06</v>
      </c>
      <c r="W63" s="116">
        <v>-1.3238246815331495E-05</v>
      </c>
      <c r="X63" s="116">
        <v>67.5</v>
      </c>
    </row>
    <row r="64" spans="1:24" s="116" customFormat="1" ht="12.75">
      <c r="A64" s="116">
        <v>2897</v>
      </c>
      <c r="B64" s="116">
        <v>109.68000030517578</v>
      </c>
      <c r="C64" s="116">
        <v>131.0800018310547</v>
      </c>
      <c r="D64" s="116">
        <v>9.399360656738281</v>
      </c>
      <c r="E64" s="116">
        <v>9.466548919677734</v>
      </c>
      <c r="F64" s="116">
        <v>12.927208571098848</v>
      </c>
      <c r="G64" s="116" t="s">
        <v>58</v>
      </c>
      <c r="H64" s="116">
        <v>-9.464126107279895</v>
      </c>
      <c r="I64" s="116">
        <v>32.71587419789589</v>
      </c>
      <c r="J64" s="116" t="s">
        <v>61</v>
      </c>
      <c r="K64" s="116">
        <v>-1.6181742026424542</v>
      </c>
      <c r="L64" s="116">
        <v>-0.30450247291835225</v>
      </c>
      <c r="M64" s="116">
        <v>-0.38365942035754386</v>
      </c>
      <c r="N64" s="116">
        <v>-0.12019692231569573</v>
      </c>
      <c r="O64" s="116">
        <v>-0.06488814144324836</v>
      </c>
      <c r="P64" s="116">
        <v>-0.008733554555835212</v>
      </c>
      <c r="Q64" s="116">
        <v>-0.007946401734485931</v>
      </c>
      <c r="R64" s="116">
        <v>-0.0018476286601274746</v>
      </c>
      <c r="S64" s="116">
        <v>-0.0008408285447514648</v>
      </c>
      <c r="T64" s="116">
        <v>-0.00012786503195079808</v>
      </c>
      <c r="U64" s="116">
        <v>-0.00017465003788380595</v>
      </c>
      <c r="V64" s="116">
        <v>-6.82077356898776E-05</v>
      </c>
      <c r="W64" s="116">
        <v>-5.201724909204618E-05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2900</v>
      </c>
      <c r="B66" s="116">
        <v>137.88</v>
      </c>
      <c r="C66" s="116">
        <v>131.18</v>
      </c>
      <c r="D66" s="116">
        <v>9.064292435757586</v>
      </c>
      <c r="E66" s="116">
        <v>9.34105485020331</v>
      </c>
      <c r="F66" s="116">
        <v>25.758139142068114</v>
      </c>
      <c r="G66" s="116" t="s">
        <v>59</v>
      </c>
      <c r="H66" s="116">
        <v>-2.7020477297492107</v>
      </c>
      <c r="I66" s="116">
        <v>67.67795227025078</v>
      </c>
      <c r="J66" s="116" t="s">
        <v>73</v>
      </c>
      <c r="K66" s="116">
        <v>0.5403050518298237</v>
      </c>
      <c r="M66" s="116" t="s">
        <v>68</v>
      </c>
      <c r="N66" s="116">
        <v>0.28602857375248225</v>
      </c>
      <c r="X66" s="116">
        <v>67.5</v>
      </c>
    </row>
    <row r="67" spans="1:24" s="116" customFormat="1" ht="12.75">
      <c r="A67" s="116">
        <v>2899</v>
      </c>
      <c r="B67" s="116">
        <v>108.62000274658203</v>
      </c>
      <c r="C67" s="116">
        <v>105.62000274658203</v>
      </c>
      <c r="D67" s="116">
        <v>9.439162254333496</v>
      </c>
      <c r="E67" s="116">
        <v>10.238842964172363</v>
      </c>
      <c r="F67" s="116">
        <v>20.675229953342143</v>
      </c>
      <c r="G67" s="116" t="s">
        <v>56</v>
      </c>
      <c r="H67" s="116">
        <v>10.981425867357956</v>
      </c>
      <c r="I67" s="116">
        <v>52.10142861393999</v>
      </c>
      <c r="J67" s="116" t="s">
        <v>62</v>
      </c>
      <c r="K67" s="116">
        <v>0.7108750922144547</v>
      </c>
      <c r="L67" s="116">
        <v>0.025300098805461392</v>
      </c>
      <c r="M67" s="116">
        <v>0.16829052782067144</v>
      </c>
      <c r="N67" s="116">
        <v>0.07190814209498143</v>
      </c>
      <c r="O67" s="116">
        <v>0.028549948510729766</v>
      </c>
      <c r="P67" s="116">
        <v>0.0007258651798194763</v>
      </c>
      <c r="Q67" s="116">
        <v>0.003475259758532907</v>
      </c>
      <c r="R67" s="116">
        <v>0.0011068654465752135</v>
      </c>
      <c r="S67" s="116">
        <v>0.0003745665873663964</v>
      </c>
      <c r="T67" s="116">
        <v>1.0708036981958286E-05</v>
      </c>
      <c r="U67" s="116">
        <v>7.6007060170686E-05</v>
      </c>
      <c r="V67" s="116">
        <v>4.106952919366924E-05</v>
      </c>
      <c r="W67" s="116">
        <v>2.3352420311683904E-05</v>
      </c>
      <c r="X67" s="116">
        <v>67.5</v>
      </c>
    </row>
    <row r="68" spans="1:24" s="116" customFormat="1" ht="12.75">
      <c r="A68" s="116">
        <v>2898</v>
      </c>
      <c r="B68" s="116">
        <v>86.44000244140625</v>
      </c>
      <c r="C68" s="116">
        <v>97.54000091552734</v>
      </c>
      <c r="D68" s="116">
        <v>9.101797103881836</v>
      </c>
      <c r="E68" s="116">
        <v>9.832291603088379</v>
      </c>
      <c r="F68" s="116">
        <v>11.565022692026934</v>
      </c>
      <c r="G68" s="116" t="s">
        <v>57</v>
      </c>
      <c r="H68" s="116">
        <v>11.25582424586765</v>
      </c>
      <c r="I68" s="116">
        <v>30.1958266872739</v>
      </c>
      <c r="J68" s="116" t="s">
        <v>60</v>
      </c>
      <c r="K68" s="116">
        <v>-0.5386576565156822</v>
      </c>
      <c r="L68" s="116">
        <v>-0.00013683074664839112</v>
      </c>
      <c r="M68" s="116">
        <v>0.12626368337666843</v>
      </c>
      <c r="N68" s="116">
        <v>-0.0007437708818648633</v>
      </c>
      <c r="O68" s="116">
        <v>-0.02183310327709719</v>
      </c>
      <c r="P68" s="116">
        <v>-1.561276181735853E-05</v>
      </c>
      <c r="Q68" s="116">
        <v>0.0025461537591324255</v>
      </c>
      <c r="R68" s="116">
        <v>-5.979852627947101E-05</v>
      </c>
      <c r="S68" s="116">
        <v>-0.00030207424630632646</v>
      </c>
      <c r="T68" s="116">
        <v>-1.1117148063036867E-06</v>
      </c>
      <c r="U68" s="116">
        <v>5.1401126963327565E-05</v>
      </c>
      <c r="V68" s="116">
        <v>-4.7237213142044375E-06</v>
      </c>
      <c r="W68" s="116">
        <v>-1.9281507063918503E-05</v>
      </c>
      <c r="X68" s="116">
        <v>67.5</v>
      </c>
    </row>
    <row r="69" spans="1:24" s="116" customFormat="1" ht="12.75">
      <c r="A69" s="116">
        <v>2897</v>
      </c>
      <c r="B69" s="116">
        <v>101.55999755859375</v>
      </c>
      <c r="C69" s="116">
        <v>131.25999450683594</v>
      </c>
      <c r="D69" s="116">
        <v>9.310598373413086</v>
      </c>
      <c r="E69" s="116">
        <v>9.227556228637695</v>
      </c>
      <c r="F69" s="116">
        <v>12.89183549785752</v>
      </c>
      <c r="G69" s="116" t="s">
        <v>58</v>
      </c>
      <c r="H69" s="116">
        <v>-1.1338457254996115</v>
      </c>
      <c r="I69" s="116">
        <v>32.92615183309414</v>
      </c>
      <c r="J69" s="116" t="s">
        <v>61</v>
      </c>
      <c r="K69" s="116">
        <v>-0.4638871908211551</v>
      </c>
      <c r="L69" s="116">
        <v>-0.025299728791291037</v>
      </c>
      <c r="M69" s="116">
        <v>-0.11126178146298313</v>
      </c>
      <c r="N69" s="116">
        <v>-0.07190429545185274</v>
      </c>
      <c r="O69" s="116">
        <v>-0.01839606374355473</v>
      </c>
      <c r="P69" s="116">
        <v>-0.0007256972515745082</v>
      </c>
      <c r="Q69" s="116">
        <v>-0.0023652761834792187</v>
      </c>
      <c r="R69" s="116">
        <v>-0.00110524895524807</v>
      </c>
      <c r="S69" s="116">
        <v>-0.00022147523132344413</v>
      </c>
      <c r="T69" s="116">
        <v>-1.0650171181555321E-05</v>
      </c>
      <c r="U69" s="116">
        <v>-5.59910469869082E-05</v>
      </c>
      <c r="V69" s="116">
        <v>-4.079696906800039E-05</v>
      </c>
      <c r="W69" s="116">
        <v>-1.3174180041186925E-05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2900</v>
      </c>
      <c r="B71" s="116">
        <v>120.02</v>
      </c>
      <c r="C71" s="116">
        <v>126.02</v>
      </c>
      <c r="D71" s="116">
        <v>8.983978941058833</v>
      </c>
      <c r="E71" s="116">
        <v>9.245723121797097</v>
      </c>
      <c r="F71" s="116">
        <v>16.2024508037746</v>
      </c>
      <c r="G71" s="116" t="s">
        <v>59</v>
      </c>
      <c r="H71" s="116">
        <v>-9.600682088976527</v>
      </c>
      <c r="I71" s="116">
        <v>42.91931791102347</v>
      </c>
      <c r="J71" s="116" t="s">
        <v>73</v>
      </c>
      <c r="K71" s="116">
        <v>0.4389885439566303</v>
      </c>
      <c r="M71" s="116" t="s">
        <v>68</v>
      </c>
      <c r="N71" s="116">
        <v>0.3061675600672313</v>
      </c>
      <c r="X71" s="116">
        <v>67.5</v>
      </c>
    </row>
    <row r="72" spans="1:24" s="116" customFormat="1" ht="12.75">
      <c r="A72" s="116">
        <v>2899</v>
      </c>
      <c r="B72" s="116">
        <v>108.26000213623047</v>
      </c>
      <c r="C72" s="116">
        <v>100.66000366210938</v>
      </c>
      <c r="D72" s="116">
        <v>9.924386978149414</v>
      </c>
      <c r="E72" s="116">
        <v>10.308658599853516</v>
      </c>
      <c r="F72" s="116">
        <v>19.97044500736211</v>
      </c>
      <c r="G72" s="116" t="s">
        <v>56</v>
      </c>
      <c r="H72" s="116">
        <v>7.104132782060994</v>
      </c>
      <c r="I72" s="116">
        <v>47.86413491829146</v>
      </c>
      <c r="J72" s="116" t="s">
        <v>62</v>
      </c>
      <c r="K72" s="116">
        <v>0.49123354961270893</v>
      </c>
      <c r="L72" s="116">
        <v>0.42708915324015917</v>
      </c>
      <c r="M72" s="116">
        <v>0.11629284435564108</v>
      </c>
      <c r="N72" s="116">
        <v>0.034691345150313295</v>
      </c>
      <c r="O72" s="116">
        <v>0.01972868539694548</v>
      </c>
      <c r="P72" s="116">
        <v>0.012251848824810768</v>
      </c>
      <c r="Q72" s="116">
        <v>0.0024014373008433452</v>
      </c>
      <c r="R72" s="116">
        <v>0.000534000541036707</v>
      </c>
      <c r="S72" s="116">
        <v>0.0002588346580079128</v>
      </c>
      <c r="T72" s="116">
        <v>0.00018029725599930885</v>
      </c>
      <c r="U72" s="116">
        <v>5.2526115941002104E-05</v>
      </c>
      <c r="V72" s="116">
        <v>1.981588081217969E-05</v>
      </c>
      <c r="W72" s="116">
        <v>1.6140655925414838E-05</v>
      </c>
      <c r="X72" s="116">
        <v>67.5</v>
      </c>
    </row>
    <row r="73" spans="1:24" s="116" customFormat="1" ht="12.75">
      <c r="A73" s="116">
        <v>2898</v>
      </c>
      <c r="B73" s="116">
        <v>98.26000213623047</v>
      </c>
      <c r="C73" s="116">
        <v>110.55999755859375</v>
      </c>
      <c r="D73" s="116">
        <v>9.139759063720703</v>
      </c>
      <c r="E73" s="116">
        <v>9.827025413513184</v>
      </c>
      <c r="F73" s="116">
        <v>13.023427445945503</v>
      </c>
      <c r="G73" s="116" t="s">
        <v>57</v>
      </c>
      <c r="H73" s="116">
        <v>3.119271367036532</v>
      </c>
      <c r="I73" s="116">
        <v>33.87927350326701</v>
      </c>
      <c r="J73" s="116" t="s">
        <v>60</v>
      </c>
      <c r="K73" s="116">
        <v>-0.4890599803862752</v>
      </c>
      <c r="L73" s="116">
        <v>-0.0023235072232213883</v>
      </c>
      <c r="M73" s="116">
        <v>0.11589504422490167</v>
      </c>
      <c r="N73" s="116">
        <v>-0.0003588205529582033</v>
      </c>
      <c r="O73" s="116">
        <v>-0.01962024992303415</v>
      </c>
      <c r="P73" s="116">
        <v>-0.0002657902476657596</v>
      </c>
      <c r="Q73" s="116">
        <v>0.0023976082094307456</v>
      </c>
      <c r="R73" s="116">
        <v>-2.8864915146719947E-05</v>
      </c>
      <c r="S73" s="116">
        <v>-0.00025499804130771044</v>
      </c>
      <c r="T73" s="116">
        <v>-1.8924635721517976E-05</v>
      </c>
      <c r="U73" s="116">
        <v>5.251245057623791E-05</v>
      </c>
      <c r="V73" s="116">
        <v>-2.2825453965263824E-06</v>
      </c>
      <c r="W73" s="116">
        <v>-1.5800661258489603E-05</v>
      </c>
      <c r="X73" s="116">
        <v>67.5</v>
      </c>
    </row>
    <row r="74" spans="1:24" s="116" customFormat="1" ht="12.75">
      <c r="A74" s="116">
        <v>2897</v>
      </c>
      <c r="B74" s="116">
        <v>97.33999633789062</v>
      </c>
      <c r="C74" s="116">
        <v>100.63999938964844</v>
      </c>
      <c r="D74" s="116">
        <v>8.97346019744873</v>
      </c>
      <c r="E74" s="116">
        <v>9.014181137084961</v>
      </c>
      <c r="F74" s="116">
        <v>14.37799947901689</v>
      </c>
      <c r="G74" s="116" t="s">
        <v>58</v>
      </c>
      <c r="H74" s="116">
        <v>8.25476516536824</v>
      </c>
      <c r="I74" s="116">
        <v>38.094761503258866</v>
      </c>
      <c r="J74" s="116" t="s">
        <v>61</v>
      </c>
      <c r="K74" s="116">
        <v>0.04615989438547169</v>
      </c>
      <c r="L74" s="116">
        <v>-0.4270828328668571</v>
      </c>
      <c r="M74" s="116">
        <v>0.009610638502901179</v>
      </c>
      <c r="N74" s="116">
        <v>-0.03468948941897157</v>
      </c>
      <c r="O74" s="116">
        <v>0.002065628342497334</v>
      </c>
      <c r="P74" s="116">
        <v>-0.012248965473470107</v>
      </c>
      <c r="Q74" s="116">
        <v>0.00013555804643053905</v>
      </c>
      <c r="R74" s="116">
        <v>-0.0005332198369350755</v>
      </c>
      <c r="S74" s="116">
        <v>4.440021526191478E-05</v>
      </c>
      <c r="T74" s="116">
        <v>-0.00017930130697707742</v>
      </c>
      <c r="U74" s="116">
        <v>-1.1980777628210848E-06</v>
      </c>
      <c r="V74" s="116">
        <v>-1.9683981276035276E-05</v>
      </c>
      <c r="W74" s="116">
        <v>3.2954328239390525E-06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2900</v>
      </c>
      <c r="B76" s="116">
        <v>111.3</v>
      </c>
      <c r="C76" s="116">
        <v>139.6</v>
      </c>
      <c r="D76" s="116">
        <v>8.609931201990397</v>
      </c>
      <c r="E76" s="116">
        <v>10.008916143674487</v>
      </c>
      <c r="F76" s="116">
        <v>19.78467209541501</v>
      </c>
      <c r="G76" s="116" t="s">
        <v>59</v>
      </c>
      <c r="H76" s="116">
        <v>10.865187077296376</v>
      </c>
      <c r="I76" s="116">
        <v>54.66518707729637</v>
      </c>
      <c r="J76" s="116" t="s">
        <v>73</v>
      </c>
      <c r="K76" s="116">
        <v>0.8035397552908995</v>
      </c>
      <c r="M76" s="116" t="s">
        <v>68</v>
      </c>
      <c r="N76" s="116">
        <v>0.5484383774370089</v>
      </c>
      <c r="X76" s="116">
        <v>67.5</v>
      </c>
    </row>
    <row r="77" spans="1:24" s="116" customFormat="1" ht="12.75">
      <c r="A77" s="116">
        <v>2899</v>
      </c>
      <c r="B77" s="116">
        <v>95.31999969482422</v>
      </c>
      <c r="C77" s="116">
        <v>90.12000274658203</v>
      </c>
      <c r="D77" s="116">
        <v>9.745888710021973</v>
      </c>
      <c r="E77" s="116">
        <v>10.326526641845703</v>
      </c>
      <c r="F77" s="116">
        <v>20.734781064574026</v>
      </c>
      <c r="G77" s="116" t="s">
        <v>56</v>
      </c>
      <c r="H77" s="116">
        <v>22.758721244686683</v>
      </c>
      <c r="I77" s="116">
        <v>50.5787209395109</v>
      </c>
      <c r="J77" s="116" t="s">
        <v>62</v>
      </c>
      <c r="K77" s="116">
        <v>0.715363662771449</v>
      </c>
      <c r="L77" s="116">
        <v>0.4862588236640063</v>
      </c>
      <c r="M77" s="116">
        <v>0.16935200694790323</v>
      </c>
      <c r="N77" s="116">
        <v>0.1600884635542399</v>
      </c>
      <c r="O77" s="116">
        <v>0.02873038474442463</v>
      </c>
      <c r="P77" s="116">
        <v>0.013949425429786695</v>
      </c>
      <c r="Q77" s="116">
        <v>0.0034971841904151567</v>
      </c>
      <c r="R77" s="116">
        <v>0.0024642407560011553</v>
      </c>
      <c r="S77" s="116">
        <v>0.0003769696437367316</v>
      </c>
      <c r="T77" s="116">
        <v>0.00020526414430747618</v>
      </c>
      <c r="U77" s="116">
        <v>7.649736716961138E-05</v>
      </c>
      <c r="V77" s="116">
        <v>9.145903718947519E-05</v>
      </c>
      <c r="W77" s="116">
        <v>2.3501913985278995E-05</v>
      </c>
      <c r="X77" s="116">
        <v>67.5</v>
      </c>
    </row>
    <row r="78" spans="1:24" s="116" customFormat="1" ht="12.75">
      <c r="A78" s="116">
        <v>2898</v>
      </c>
      <c r="B78" s="116">
        <v>99.66000366210938</v>
      </c>
      <c r="C78" s="116">
        <v>111.55999755859375</v>
      </c>
      <c r="D78" s="116">
        <v>8.954039573669434</v>
      </c>
      <c r="E78" s="116">
        <v>9.49390983581543</v>
      </c>
      <c r="F78" s="116">
        <v>11.05063896515061</v>
      </c>
      <c r="G78" s="116" t="s">
        <v>57</v>
      </c>
      <c r="H78" s="116">
        <v>-2.8147752906324115</v>
      </c>
      <c r="I78" s="116">
        <v>29.345228371476956</v>
      </c>
      <c r="J78" s="116" t="s">
        <v>60</v>
      </c>
      <c r="K78" s="116">
        <v>0.5242712149915774</v>
      </c>
      <c r="L78" s="116">
        <v>-0.002643753822338656</v>
      </c>
      <c r="M78" s="116">
        <v>-0.12541524260657</v>
      </c>
      <c r="N78" s="116">
        <v>-0.0016551025648874314</v>
      </c>
      <c r="O78" s="116">
        <v>0.020843671824372613</v>
      </c>
      <c r="P78" s="116">
        <v>-0.0003026950508072249</v>
      </c>
      <c r="Q78" s="116">
        <v>-0.0026505738670040296</v>
      </c>
      <c r="R78" s="116">
        <v>-0.00013305801121806535</v>
      </c>
      <c r="S78" s="116">
        <v>0.00025533752494226876</v>
      </c>
      <c r="T78" s="116">
        <v>-2.1572401497040905E-05</v>
      </c>
      <c r="U78" s="116">
        <v>-6.174751448885102E-05</v>
      </c>
      <c r="V78" s="116">
        <v>-1.0495378802453811E-05</v>
      </c>
      <c r="W78" s="116">
        <v>1.5337072805209932E-05</v>
      </c>
      <c r="X78" s="116">
        <v>67.5</v>
      </c>
    </row>
    <row r="79" spans="1:24" s="116" customFormat="1" ht="12.75">
      <c r="A79" s="116">
        <v>2897</v>
      </c>
      <c r="B79" s="116">
        <v>91.9000015258789</v>
      </c>
      <c r="C79" s="116">
        <v>128.89999389648438</v>
      </c>
      <c r="D79" s="116">
        <v>9.306167602539062</v>
      </c>
      <c r="E79" s="116">
        <v>9.320540428161621</v>
      </c>
      <c r="F79" s="116">
        <v>13.529697826944785</v>
      </c>
      <c r="G79" s="116" t="s">
        <v>58</v>
      </c>
      <c r="H79" s="116">
        <v>10.157678727977192</v>
      </c>
      <c r="I79" s="116">
        <v>34.5576802538561</v>
      </c>
      <c r="J79" s="116" t="s">
        <v>61</v>
      </c>
      <c r="K79" s="116">
        <v>-0.4867081909574141</v>
      </c>
      <c r="L79" s="116">
        <v>-0.4862516366623664</v>
      </c>
      <c r="M79" s="116">
        <v>-0.11380298405234307</v>
      </c>
      <c r="N79" s="116">
        <v>-0.1600799075420051</v>
      </c>
      <c r="O79" s="116">
        <v>-0.01977312197000066</v>
      </c>
      <c r="P79" s="116">
        <v>-0.01394614088296101</v>
      </c>
      <c r="Q79" s="116">
        <v>-0.002281393310511149</v>
      </c>
      <c r="R79" s="116">
        <v>-0.002460645864237241</v>
      </c>
      <c r="S79" s="116">
        <v>-0.00027732446818727456</v>
      </c>
      <c r="T79" s="116">
        <v>-0.00020412741225012105</v>
      </c>
      <c r="U79" s="116">
        <v>-4.5156302310214343E-05</v>
      </c>
      <c r="V79" s="116">
        <v>-9.085484305978856E-05</v>
      </c>
      <c r="W79" s="116">
        <v>-1.780769942297832E-05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2900</v>
      </c>
      <c r="B81" s="116">
        <v>114.16</v>
      </c>
      <c r="C81" s="116">
        <v>130.86</v>
      </c>
      <c r="D81" s="116">
        <v>8.907339599330228</v>
      </c>
      <c r="E81" s="116">
        <v>9.924177263713155</v>
      </c>
      <c r="F81" s="116">
        <v>17.267676562635426</v>
      </c>
      <c r="G81" s="116" t="s">
        <v>59</v>
      </c>
      <c r="H81" s="116">
        <v>-0.5367643217101374</v>
      </c>
      <c r="I81" s="116">
        <v>46.12323567828986</v>
      </c>
      <c r="J81" s="116" t="s">
        <v>73</v>
      </c>
      <c r="K81" s="116">
        <v>0.7034266786053026</v>
      </c>
      <c r="M81" s="116" t="s">
        <v>68</v>
      </c>
      <c r="N81" s="116">
        <v>0.5972522947137582</v>
      </c>
      <c r="X81" s="116">
        <v>67.5</v>
      </c>
    </row>
    <row r="82" spans="1:24" s="116" customFormat="1" ht="12.75">
      <c r="A82" s="116">
        <v>2899</v>
      </c>
      <c r="B82" s="116">
        <v>85.12000274658203</v>
      </c>
      <c r="C82" s="116">
        <v>106.72000122070312</v>
      </c>
      <c r="D82" s="116">
        <v>9.380030632019043</v>
      </c>
      <c r="E82" s="116">
        <v>10.012019157409668</v>
      </c>
      <c r="F82" s="116">
        <v>16.41780561419666</v>
      </c>
      <c r="G82" s="116" t="s">
        <v>56</v>
      </c>
      <c r="H82" s="116">
        <v>23.97242912247519</v>
      </c>
      <c r="I82" s="116">
        <v>41.59243186905722</v>
      </c>
      <c r="J82" s="116" t="s">
        <v>62</v>
      </c>
      <c r="K82" s="116">
        <v>0.4338886919714276</v>
      </c>
      <c r="L82" s="116">
        <v>0.6937939690457361</v>
      </c>
      <c r="M82" s="116">
        <v>0.10271744820327754</v>
      </c>
      <c r="N82" s="116">
        <v>0.15018841724634652</v>
      </c>
      <c r="O82" s="116">
        <v>0.01742575362007174</v>
      </c>
      <c r="P82" s="116">
        <v>0.019902920823792</v>
      </c>
      <c r="Q82" s="116">
        <v>0.002121247726928993</v>
      </c>
      <c r="R82" s="116">
        <v>0.002311847330521666</v>
      </c>
      <c r="S82" s="116">
        <v>0.0002286590505554382</v>
      </c>
      <c r="T82" s="116">
        <v>0.00029288362593972894</v>
      </c>
      <c r="U82" s="116">
        <v>4.6401247406409614E-05</v>
      </c>
      <c r="V82" s="116">
        <v>8.579871806631139E-05</v>
      </c>
      <c r="W82" s="116">
        <v>1.425535396176827E-05</v>
      </c>
      <c r="X82" s="116">
        <v>67.5</v>
      </c>
    </row>
    <row r="83" spans="1:24" s="116" customFormat="1" ht="12.75">
      <c r="A83" s="116">
        <v>2898</v>
      </c>
      <c r="B83" s="116">
        <v>107.36000061035156</v>
      </c>
      <c r="C83" s="116">
        <v>110.26000213623047</v>
      </c>
      <c r="D83" s="116">
        <v>8.896150588989258</v>
      </c>
      <c r="E83" s="116">
        <v>9.782638549804688</v>
      </c>
      <c r="F83" s="116">
        <v>15.661622256074272</v>
      </c>
      <c r="G83" s="116" t="s">
        <v>57</v>
      </c>
      <c r="H83" s="116">
        <v>2.013989699048281</v>
      </c>
      <c r="I83" s="116">
        <v>41.873990309399844</v>
      </c>
      <c r="J83" s="116" t="s">
        <v>60</v>
      </c>
      <c r="K83" s="116">
        <v>-0.09975019368674483</v>
      </c>
      <c r="L83" s="116">
        <v>-0.0037731809317240825</v>
      </c>
      <c r="M83" s="116">
        <v>0.022477117903362064</v>
      </c>
      <c r="N83" s="116">
        <v>-0.001552911336389217</v>
      </c>
      <c r="O83" s="116">
        <v>-0.0041886726655693575</v>
      </c>
      <c r="P83" s="116">
        <v>-0.0004318056800130059</v>
      </c>
      <c r="Q83" s="116">
        <v>0.0004096923605704765</v>
      </c>
      <c r="R83" s="116">
        <v>-0.0001248580877942543</v>
      </c>
      <c r="S83" s="116">
        <v>-6.980374739808073E-05</v>
      </c>
      <c r="T83" s="116">
        <v>-3.0759465431131496E-05</v>
      </c>
      <c r="U83" s="116">
        <v>5.323152534070975E-06</v>
      </c>
      <c r="V83" s="116">
        <v>-9.854225342098963E-06</v>
      </c>
      <c r="W83" s="116">
        <v>-4.802673182426148E-06</v>
      </c>
      <c r="X83" s="116">
        <v>67.5</v>
      </c>
    </row>
    <row r="84" spans="1:24" s="116" customFormat="1" ht="12.75">
      <c r="A84" s="116">
        <v>2897</v>
      </c>
      <c r="B84" s="116">
        <v>85.66000366210938</v>
      </c>
      <c r="C84" s="116">
        <v>110.86000061035156</v>
      </c>
      <c r="D84" s="116">
        <v>9.343467712402344</v>
      </c>
      <c r="E84" s="116">
        <v>9.357827186584473</v>
      </c>
      <c r="F84" s="116">
        <v>12.245162864355468</v>
      </c>
      <c r="G84" s="116" t="s">
        <v>58</v>
      </c>
      <c r="H84" s="116">
        <v>12.983667612288897</v>
      </c>
      <c r="I84" s="116">
        <v>31.14367127439827</v>
      </c>
      <c r="J84" s="116" t="s">
        <v>61</v>
      </c>
      <c r="K84" s="116">
        <v>-0.42226685387339286</v>
      </c>
      <c r="L84" s="116">
        <v>-0.6937837087953942</v>
      </c>
      <c r="M84" s="116">
        <v>-0.10022800674537714</v>
      </c>
      <c r="N84" s="116">
        <v>-0.15018038867090466</v>
      </c>
      <c r="O84" s="116">
        <v>-0.01691484290580777</v>
      </c>
      <c r="P84" s="116">
        <v>-0.01989823613220131</v>
      </c>
      <c r="Q84" s="116">
        <v>-0.002081308263735002</v>
      </c>
      <c r="R84" s="116">
        <v>-0.0023084732048591155</v>
      </c>
      <c r="S84" s="116">
        <v>-0.00021774388223346112</v>
      </c>
      <c r="T84" s="116">
        <v>-0.00029126392435383083</v>
      </c>
      <c r="U84" s="116">
        <v>-4.6094900021258845E-05</v>
      </c>
      <c r="V84" s="116">
        <v>-8.523094663753021E-05</v>
      </c>
      <c r="W84" s="116">
        <v>-1.3421976265740713E-05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9.827646576891963</v>
      </c>
      <c r="G85" s="117"/>
      <c r="H85" s="117"/>
      <c r="I85" s="118"/>
      <c r="J85" s="118" t="s">
        <v>159</v>
      </c>
      <c r="K85" s="117">
        <f>AVERAGE(K83,K78,K73,K68,K63,K58)</f>
        <v>-0.25935797102119684</v>
      </c>
      <c r="L85" s="117">
        <f>AVERAGE(L83,L78,L73,L68,L63,L58)</f>
        <v>-0.0016514919159842047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25.758139142068114</v>
      </c>
      <c r="G86" s="117"/>
      <c r="H86" s="117"/>
      <c r="I86" s="118"/>
      <c r="J86" s="118" t="s">
        <v>160</v>
      </c>
      <c r="K86" s="117">
        <f>AVERAGE(K84,K79,K74,K69,K64,K59)</f>
        <v>-0.7334158437266396</v>
      </c>
      <c r="L86" s="117">
        <f>AVERAGE(L84,L79,L74,L69,L64,L59)</f>
        <v>-0.3037701094409357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0.16209873188824803</v>
      </c>
      <c r="L87" s="117">
        <f>ABS(L85/$H$33)</f>
        <v>0.004587477544400568</v>
      </c>
      <c r="M87" s="118" t="s">
        <v>111</v>
      </c>
      <c r="N87" s="117">
        <f>K87+L87+L88+K88</f>
        <v>0.7732560754051877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0.41671354757195433</v>
      </c>
      <c r="L88" s="117">
        <f>ABS(L86/$H$34)</f>
        <v>0.18985631840058478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2900</v>
      </c>
      <c r="B91" s="101">
        <v>132.58</v>
      </c>
      <c r="C91" s="101">
        <v>145.08</v>
      </c>
      <c r="D91" s="101">
        <v>8.927677211795809</v>
      </c>
      <c r="E91" s="101">
        <v>9.353765429240998</v>
      </c>
      <c r="F91" s="101">
        <v>15.498053638112939</v>
      </c>
      <c r="G91" s="101" t="s">
        <v>59</v>
      </c>
      <c r="H91" s="101">
        <v>-23.74588394268895</v>
      </c>
      <c r="I91" s="101">
        <v>41.334116057311064</v>
      </c>
      <c r="J91" s="101" t="s">
        <v>73</v>
      </c>
      <c r="K91" s="101">
        <v>2.89535632651823</v>
      </c>
      <c r="M91" s="101" t="s">
        <v>68</v>
      </c>
      <c r="N91" s="101">
        <v>2.268209835661789</v>
      </c>
      <c r="X91" s="101">
        <v>67.5</v>
      </c>
    </row>
    <row r="92" spans="1:24" s="101" customFormat="1" ht="12.75" hidden="1">
      <c r="A92" s="101">
        <v>2899</v>
      </c>
      <c r="B92" s="101">
        <v>94.45999908447266</v>
      </c>
      <c r="C92" s="101">
        <v>110.95999908447266</v>
      </c>
      <c r="D92" s="101">
        <v>9.85764217376709</v>
      </c>
      <c r="E92" s="101">
        <v>10.537220001220703</v>
      </c>
      <c r="F92" s="101">
        <v>21.08309921362569</v>
      </c>
      <c r="G92" s="101" t="s">
        <v>56</v>
      </c>
      <c r="H92" s="101">
        <v>23.88351134912974</v>
      </c>
      <c r="I92" s="101">
        <v>50.8435104336024</v>
      </c>
      <c r="J92" s="101" t="s">
        <v>62</v>
      </c>
      <c r="K92" s="101">
        <v>1.0218752718398736</v>
      </c>
      <c r="L92" s="101">
        <v>1.33372676096345</v>
      </c>
      <c r="M92" s="101">
        <v>0.2419151576830273</v>
      </c>
      <c r="N92" s="101">
        <v>0.10296119184494608</v>
      </c>
      <c r="O92" s="101">
        <v>0.04103995063463583</v>
      </c>
      <c r="P92" s="101">
        <v>0.03826047079500832</v>
      </c>
      <c r="Q92" s="101">
        <v>0.004995535041449926</v>
      </c>
      <c r="R92" s="101">
        <v>0.001584891331211719</v>
      </c>
      <c r="S92" s="101">
        <v>0.0005384411333153483</v>
      </c>
      <c r="T92" s="101">
        <v>0.0005630246182568749</v>
      </c>
      <c r="U92" s="101">
        <v>0.00010927185902963285</v>
      </c>
      <c r="V92" s="101">
        <v>5.881759272891451E-05</v>
      </c>
      <c r="W92" s="101">
        <v>3.357928037641821E-05</v>
      </c>
      <c r="X92" s="101">
        <v>67.5</v>
      </c>
    </row>
    <row r="93" spans="1:24" s="101" customFormat="1" ht="12.75" hidden="1">
      <c r="A93" s="101">
        <v>2897</v>
      </c>
      <c r="B93" s="101">
        <v>111.30000305175781</v>
      </c>
      <c r="C93" s="101">
        <v>126.69999694824219</v>
      </c>
      <c r="D93" s="101">
        <v>9.186591148376465</v>
      </c>
      <c r="E93" s="101">
        <v>9.332662582397461</v>
      </c>
      <c r="F93" s="101">
        <v>18.002219283062587</v>
      </c>
      <c r="G93" s="101" t="s">
        <v>57</v>
      </c>
      <c r="H93" s="101">
        <v>2.8179631044028497</v>
      </c>
      <c r="I93" s="101">
        <v>46.61796615616066</v>
      </c>
      <c r="J93" s="101" t="s">
        <v>60</v>
      </c>
      <c r="K93" s="101">
        <v>-1.0217662981401547</v>
      </c>
      <c r="L93" s="101">
        <v>-0.007255829895549499</v>
      </c>
      <c r="M93" s="101">
        <v>0.24183355513384</v>
      </c>
      <c r="N93" s="101">
        <v>-0.0010647284245687532</v>
      </c>
      <c r="O93" s="101">
        <v>-0.04103965130869422</v>
      </c>
      <c r="P93" s="101">
        <v>-0.0008300866681133941</v>
      </c>
      <c r="Q93" s="101">
        <v>0.00498872093062026</v>
      </c>
      <c r="R93" s="101">
        <v>-8.564630768435574E-05</v>
      </c>
      <c r="S93" s="101">
        <v>-0.0005373511881538299</v>
      </c>
      <c r="T93" s="101">
        <v>-5.910878057109999E-05</v>
      </c>
      <c r="U93" s="101">
        <v>0.00010832853840675934</v>
      </c>
      <c r="V93" s="101">
        <v>-6.769091972786342E-06</v>
      </c>
      <c r="W93" s="101">
        <v>-3.342193149794775E-05</v>
      </c>
      <c r="X93" s="101">
        <v>67.5</v>
      </c>
    </row>
    <row r="94" spans="1:24" s="101" customFormat="1" ht="12.75" hidden="1">
      <c r="A94" s="101">
        <v>2898</v>
      </c>
      <c r="B94" s="101">
        <v>79.63999938964844</v>
      </c>
      <c r="C94" s="101">
        <v>81.33999633789062</v>
      </c>
      <c r="D94" s="101">
        <v>9.386507987976074</v>
      </c>
      <c r="E94" s="101">
        <v>9.796857833862305</v>
      </c>
      <c r="F94" s="101">
        <v>14.038530377128073</v>
      </c>
      <c r="G94" s="101" t="s">
        <v>58</v>
      </c>
      <c r="H94" s="101">
        <v>23.39210171201151</v>
      </c>
      <c r="I94" s="101">
        <v>35.53210110165995</v>
      </c>
      <c r="J94" s="101" t="s">
        <v>61</v>
      </c>
      <c r="K94" s="101">
        <v>-0.014923243038292374</v>
      </c>
      <c r="L94" s="101">
        <v>-1.3337070239908697</v>
      </c>
      <c r="M94" s="101">
        <v>-0.006282923533828335</v>
      </c>
      <c r="N94" s="101">
        <v>-0.10295568648459252</v>
      </c>
      <c r="O94" s="101">
        <v>-0.00015674359361246792</v>
      </c>
      <c r="P94" s="101">
        <v>-0.03825146509062241</v>
      </c>
      <c r="Q94" s="101">
        <v>-0.0002608329479675369</v>
      </c>
      <c r="R94" s="101">
        <v>-0.0015825755090137378</v>
      </c>
      <c r="S94" s="101">
        <v>3.4242585118299666E-05</v>
      </c>
      <c r="T94" s="101">
        <v>-0.0005599132725902265</v>
      </c>
      <c r="U94" s="101">
        <v>-1.4327140065177647E-05</v>
      </c>
      <c r="V94" s="101">
        <v>-5.8426779889776714E-05</v>
      </c>
      <c r="W94" s="101">
        <v>3.246931712339047E-06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2900</v>
      </c>
      <c r="B96" s="101">
        <v>131.84</v>
      </c>
      <c r="C96" s="101">
        <v>150.34</v>
      </c>
      <c r="D96" s="101">
        <v>9.076838030159402</v>
      </c>
      <c r="E96" s="101">
        <v>9.542522960041591</v>
      </c>
      <c r="F96" s="101">
        <v>17.11276058695856</v>
      </c>
      <c r="G96" s="101" t="s">
        <v>59</v>
      </c>
      <c r="H96" s="101">
        <v>-19.450789662660327</v>
      </c>
      <c r="I96" s="101">
        <v>44.889210337339684</v>
      </c>
      <c r="J96" s="101" t="s">
        <v>73</v>
      </c>
      <c r="K96" s="101">
        <v>2.9333203511268224</v>
      </c>
      <c r="M96" s="101" t="s">
        <v>68</v>
      </c>
      <c r="N96" s="101">
        <v>2.570655859004465</v>
      </c>
      <c r="X96" s="101">
        <v>67.5</v>
      </c>
    </row>
    <row r="97" spans="1:24" s="101" customFormat="1" ht="12.75" hidden="1">
      <c r="A97" s="101">
        <v>2899</v>
      </c>
      <c r="B97" s="101">
        <v>84.66000366210938</v>
      </c>
      <c r="C97" s="101">
        <v>96.66000366210938</v>
      </c>
      <c r="D97" s="101">
        <v>9.596475601196289</v>
      </c>
      <c r="E97" s="101">
        <v>10.370100021362305</v>
      </c>
      <c r="F97" s="101">
        <v>20.10755469514651</v>
      </c>
      <c r="G97" s="101" t="s">
        <v>56</v>
      </c>
      <c r="H97" s="101">
        <v>32.63004484968416</v>
      </c>
      <c r="I97" s="101">
        <v>49.790048511793536</v>
      </c>
      <c r="J97" s="101" t="s">
        <v>62</v>
      </c>
      <c r="K97" s="101">
        <v>0.6786757631935476</v>
      </c>
      <c r="L97" s="101">
        <v>1.5585842200876647</v>
      </c>
      <c r="M97" s="101">
        <v>0.1606676843418007</v>
      </c>
      <c r="N97" s="101">
        <v>0.1223256439610496</v>
      </c>
      <c r="O97" s="101">
        <v>0.027256600719734056</v>
      </c>
      <c r="P97" s="101">
        <v>0.044710994561835624</v>
      </c>
      <c r="Q97" s="101">
        <v>0.003317841320407137</v>
      </c>
      <c r="R97" s="101">
        <v>0.001882998743328228</v>
      </c>
      <c r="S97" s="101">
        <v>0.00035765017545415386</v>
      </c>
      <c r="T97" s="101">
        <v>0.0006579334910963205</v>
      </c>
      <c r="U97" s="101">
        <v>7.257569677296401E-05</v>
      </c>
      <c r="V97" s="101">
        <v>6.988657262133926E-05</v>
      </c>
      <c r="W97" s="101">
        <v>2.2308546792896528E-05</v>
      </c>
      <c r="X97" s="101">
        <v>67.5</v>
      </c>
    </row>
    <row r="98" spans="1:24" s="101" customFormat="1" ht="12.75" hidden="1">
      <c r="A98" s="101">
        <v>2897</v>
      </c>
      <c r="B98" s="101">
        <v>109.68000030517578</v>
      </c>
      <c r="C98" s="101">
        <v>131.0800018310547</v>
      </c>
      <c r="D98" s="101">
        <v>9.399360656738281</v>
      </c>
      <c r="E98" s="101">
        <v>9.466548919677734</v>
      </c>
      <c r="F98" s="101">
        <v>14.790420163331904</v>
      </c>
      <c r="G98" s="101" t="s">
        <v>57</v>
      </c>
      <c r="H98" s="101">
        <v>-4.748754206200047</v>
      </c>
      <c r="I98" s="101">
        <v>37.431246098975734</v>
      </c>
      <c r="J98" s="101" t="s">
        <v>60</v>
      </c>
      <c r="K98" s="101">
        <v>-0.5669258928965817</v>
      </c>
      <c r="L98" s="101">
        <v>-0.008478859132066582</v>
      </c>
      <c r="M98" s="101">
        <v>0.13319954524604546</v>
      </c>
      <c r="N98" s="101">
        <v>-0.0012646633026090351</v>
      </c>
      <c r="O98" s="101">
        <v>-0.022928637903071588</v>
      </c>
      <c r="P98" s="101">
        <v>-0.0009701065719548228</v>
      </c>
      <c r="Q98" s="101">
        <v>0.002700927623216696</v>
      </c>
      <c r="R98" s="101">
        <v>-0.00010171812482159045</v>
      </c>
      <c r="S98" s="101">
        <v>-0.0003132026815153335</v>
      </c>
      <c r="T98" s="101">
        <v>-6.908702984071104E-05</v>
      </c>
      <c r="U98" s="101">
        <v>5.5565240036722216E-05</v>
      </c>
      <c r="V98" s="101">
        <v>-8.033949038350813E-06</v>
      </c>
      <c r="W98" s="101">
        <v>-1.98843281367086E-05</v>
      </c>
      <c r="X98" s="101">
        <v>67.5</v>
      </c>
    </row>
    <row r="99" spans="1:24" s="101" customFormat="1" ht="12.75" hidden="1">
      <c r="A99" s="101">
        <v>2898</v>
      </c>
      <c r="B99" s="101">
        <v>85.9800033569336</v>
      </c>
      <c r="C99" s="101">
        <v>88.87999725341797</v>
      </c>
      <c r="D99" s="101">
        <v>9.301212310791016</v>
      </c>
      <c r="E99" s="101">
        <v>9.96103572845459</v>
      </c>
      <c r="F99" s="101">
        <v>16.185378032769254</v>
      </c>
      <c r="G99" s="101" t="s">
        <v>58</v>
      </c>
      <c r="H99" s="101">
        <v>22.87256306833389</v>
      </c>
      <c r="I99" s="101">
        <v>41.35256642526748</v>
      </c>
      <c r="J99" s="101" t="s">
        <v>61</v>
      </c>
      <c r="K99" s="101">
        <v>-0.37308956499714374</v>
      </c>
      <c r="L99" s="101">
        <v>-1.5585611569823279</v>
      </c>
      <c r="M99" s="101">
        <v>-0.08984423152324919</v>
      </c>
      <c r="N99" s="101">
        <v>-0.12231910642747724</v>
      </c>
      <c r="O99" s="101">
        <v>-0.01473770154077073</v>
      </c>
      <c r="P99" s="101">
        <v>-0.044700468990241535</v>
      </c>
      <c r="Q99" s="101">
        <v>-0.001926930461004233</v>
      </c>
      <c r="R99" s="101">
        <v>-0.001880249369221664</v>
      </c>
      <c r="S99" s="101">
        <v>-0.00017267810600649883</v>
      </c>
      <c r="T99" s="101">
        <v>-0.000654296156961036</v>
      </c>
      <c r="U99" s="101">
        <v>-4.668764142407133E-05</v>
      </c>
      <c r="V99" s="101">
        <v>-6.942325759863843E-05</v>
      </c>
      <c r="W99" s="101">
        <v>-1.0113592564591116E-05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2900</v>
      </c>
      <c r="B101" s="101">
        <v>137.88</v>
      </c>
      <c r="C101" s="101">
        <v>131.18</v>
      </c>
      <c r="D101" s="101">
        <v>9.064292435757586</v>
      </c>
      <c r="E101" s="101">
        <v>9.34105485020331</v>
      </c>
      <c r="F101" s="101">
        <v>19.902697758982914</v>
      </c>
      <c r="G101" s="101" t="s">
        <v>59</v>
      </c>
      <c r="H101" s="101">
        <v>-18.086865719123338</v>
      </c>
      <c r="I101" s="101">
        <v>52.29313428087666</v>
      </c>
      <c r="J101" s="101" t="s">
        <v>73</v>
      </c>
      <c r="K101" s="101">
        <v>1.8454937960672495</v>
      </c>
      <c r="M101" s="101" t="s">
        <v>68</v>
      </c>
      <c r="N101" s="101">
        <v>1.336338702324547</v>
      </c>
      <c r="X101" s="101">
        <v>67.5</v>
      </c>
    </row>
    <row r="102" spans="1:24" s="101" customFormat="1" ht="12.75" hidden="1">
      <c r="A102" s="101">
        <v>2899</v>
      </c>
      <c r="B102" s="101">
        <v>108.62000274658203</v>
      </c>
      <c r="C102" s="101">
        <v>105.62000274658203</v>
      </c>
      <c r="D102" s="101">
        <v>9.439162254333496</v>
      </c>
      <c r="E102" s="101">
        <v>10.238842964172363</v>
      </c>
      <c r="F102" s="101">
        <v>20.675229953342143</v>
      </c>
      <c r="G102" s="101" t="s">
        <v>56</v>
      </c>
      <c r="H102" s="101">
        <v>10.981425867357956</v>
      </c>
      <c r="I102" s="101">
        <v>52.10142861393999</v>
      </c>
      <c r="J102" s="101" t="s">
        <v>62</v>
      </c>
      <c r="K102" s="101">
        <v>0.9520466898486655</v>
      </c>
      <c r="L102" s="101">
        <v>0.9383021350331143</v>
      </c>
      <c r="M102" s="101">
        <v>0.22538377007324906</v>
      </c>
      <c r="N102" s="101">
        <v>0.07538061926764608</v>
      </c>
      <c r="O102" s="101">
        <v>0.03823570077048066</v>
      </c>
      <c r="P102" s="101">
        <v>0.02691691491685235</v>
      </c>
      <c r="Q102" s="101">
        <v>0.004654144021249626</v>
      </c>
      <c r="R102" s="101">
        <v>0.0011603164729525333</v>
      </c>
      <c r="S102" s="101">
        <v>0.0005016290336055286</v>
      </c>
      <c r="T102" s="101">
        <v>0.00039609653709137167</v>
      </c>
      <c r="U102" s="101">
        <v>0.00010180493826225468</v>
      </c>
      <c r="V102" s="101">
        <v>4.306121413321367E-05</v>
      </c>
      <c r="W102" s="101">
        <v>3.128156662691548E-05</v>
      </c>
      <c r="X102" s="101">
        <v>67.5</v>
      </c>
    </row>
    <row r="103" spans="1:24" s="101" customFormat="1" ht="12.75" hidden="1">
      <c r="A103" s="101">
        <v>2897</v>
      </c>
      <c r="B103" s="101">
        <v>101.55999755859375</v>
      </c>
      <c r="C103" s="101">
        <v>131.25999450683594</v>
      </c>
      <c r="D103" s="101">
        <v>9.310598373413086</v>
      </c>
      <c r="E103" s="101">
        <v>9.227556228637695</v>
      </c>
      <c r="F103" s="101">
        <v>14.800346274496299</v>
      </c>
      <c r="G103" s="101" t="s">
        <v>57</v>
      </c>
      <c r="H103" s="101">
        <v>3.740550602094558</v>
      </c>
      <c r="I103" s="101">
        <v>37.80054816068831</v>
      </c>
      <c r="J103" s="101" t="s">
        <v>60</v>
      </c>
      <c r="K103" s="101">
        <v>-0.8377746321051245</v>
      </c>
      <c r="L103" s="101">
        <v>-0.005104763655123147</v>
      </c>
      <c r="M103" s="101">
        <v>0.19953582692577027</v>
      </c>
      <c r="N103" s="101">
        <v>-0.0007796466101031786</v>
      </c>
      <c r="O103" s="101">
        <v>-0.0334483904517597</v>
      </c>
      <c r="P103" s="101">
        <v>-0.0005839894603614953</v>
      </c>
      <c r="Q103" s="101">
        <v>0.004175774936271043</v>
      </c>
      <c r="R103" s="101">
        <v>-6.271572308015392E-05</v>
      </c>
      <c r="S103" s="101">
        <v>-0.00042142832324249045</v>
      </c>
      <c r="T103" s="101">
        <v>-4.158235098391587E-05</v>
      </c>
      <c r="U103" s="101">
        <v>9.461562238047172E-05</v>
      </c>
      <c r="V103" s="101">
        <v>-4.956924865256737E-06</v>
      </c>
      <c r="W103" s="101">
        <v>-2.5702501487488846E-05</v>
      </c>
      <c r="X103" s="101">
        <v>67.5</v>
      </c>
    </row>
    <row r="104" spans="1:24" s="101" customFormat="1" ht="12.75" hidden="1">
      <c r="A104" s="101">
        <v>2898</v>
      </c>
      <c r="B104" s="101">
        <v>86.44000244140625</v>
      </c>
      <c r="C104" s="101">
        <v>97.54000091552734</v>
      </c>
      <c r="D104" s="101">
        <v>9.101797103881836</v>
      </c>
      <c r="E104" s="101">
        <v>9.832291603088379</v>
      </c>
      <c r="F104" s="101">
        <v>15.930817925805991</v>
      </c>
      <c r="G104" s="101" t="s">
        <v>58</v>
      </c>
      <c r="H104" s="101">
        <v>22.65474664678981</v>
      </c>
      <c r="I104" s="101">
        <v>41.59474908819606</v>
      </c>
      <c r="J104" s="101" t="s">
        <v>61</v>
      </c>
      <c r="K104" s="101">
        <v>0.45224613370699407</v>
      </c>
      <c r="L104" s="101">
        <v>-0.9382882488850247</v>
      </c>
      <c r="M104" s="101">
        <v>0.1048012289311545</v>
      </c>
      <c r="N104" s="101">
        <v>-0.07537658729563955</v>
      </c>
      <c r="O104" s="101">
        <v>0.018524955859498447</v>
      </c>
      <c r="P104" s="101">
        <v>-0.026910579052693298</v>
      </c>
      <c r="Q104" s="101">
        <v>0.0020552275426687443</v>
      </c>
      <c r="R104" s="101">
        <v>-0.001158620324128461</v>
      </c>
      <c r="S104" s="101">
        <v>0.0002720842805548301</v>
      </c>
      <c r="T104" s="101">
        <v>-0.00039390782523634484</v>
      </c>
      <c r="U104" s="101">
        <v>3.7578310980370915E-05</v>
      </c>
      <c r="V104" s="101">
        <v>-4.277495831098705E-05</v>
      </c>
      <c r="W104" s="101">
        <v>1.7830250360546988E-05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2900</v>
      </c>
      <c r="B106" s="101">
        <v>120.02</v>
      </c>
      <c r="C106" s="101">
        <v>126.02</v>
      </c>
      <c r="D106" s="101">
        <v>8.983978941058833</v>
      </c>
      <c r="E106" s="101">
        <v>9.245723121797097</v>
      </c>
      <c r="F106" s="101">
        <v>18.853303913075827</v>
      </c>
      <c r="G106" s="101" t="s">
        <v>59</v>
      </c>
      <c r="H106" s="101">
        <v>-2.5787316006578465</v>
      </c>
      <c r="I106" s="101">
        <v>49.94126839934214</v>
      </c>
      <c r="J106" s="101" t="s">
        <v>73</v>
      </c>
      <c r="K106" s="101">
        <v>0.14245510819977433</v>
      </c>
      <c r="M106" s="101" t="s">
        <v>68</v>
      </c>
      <c r="N106" s="101">
        <v>0.08286393040202847</v>
      </c>
      <c r="X106" s="101">
        <v>67.5</v>
      </c>
    </row>
    <row r="107" spans="1:24" s="101" customFormat="1" ht="12.75" hidden="1">
      <c r="A107" s="101">
        <v>2899</v>
      </c>
      <c r="B107" s="101">
        <v>108.26000213623047</v>
      </c>
      <c r="C107" s="101">
        <v>100.66000366210938</v>
      </c>
      <c r="D107" s="101">
        <v>9.924386978149414</v>
      </c>
      <c r="E107" s="101">
        <v>10.308658599853516</v>
      </c>
      <c r="F107" s="101">
        <v>19.97044500736211</v>
      </c>
      <c r="G107" s="101" t="s">
        <v>56</v>
      </c>
      <c r="H107" s="101">
        <v>7.104132782060994</v>
      </c>
      <c r="I107" s="101">
        <v>47.86413491829146</v>
      </c>
      <c r="J107" s="101" t="s">
        <v>62</v>
      </c>
      <c r="K107" s="101">
        <v>0.3415284956219808</v>
      </c>
      <c r="L107" s="101">
        <v>0.13319375876095013</v>
      </c>
      <c r="M107" s="101">
        <v>0.08085246800704493</v>
      </c>
      <c r="N107" s="101">
        <v>0.03646666199078169</v>
      </c>
      <c r="O107" s="101">
        <v>0.01371636192776684</v>
      </c>
      <c r="P107" s="101">
        <v>0.0038209543599633422</v>
      </c>
      <c r="Q107" s="101">
        <v>0.0016696335344747696</v>
      </c>
      <c r="R107" s="101">
        <v>0.0005613297499959326</v>
      </c>
      <c r="S107" s="101">
        <v>0.00017996023802746208</v>
      </c>
      <c r="T107" s="101">
        <v>5.623666762946126E-05</v>
      </c>
      <c r="U107" s="101">
        <v>3.651741948640683E-05</v>
      </c>
      <c r="V107" s="101">
        <v>2.082916078648363E-05</v>
      </c>
      <c r="W107" s="101">
        <v>1.1220633749174905E-05</v>
      </c>
      <c r="X107" s="101">
        <v>67.5</v>
      </c>
    </row>
    <row r="108" spans="1:24" s="101" customFormat="1" ht="12.75" hidden="1">
      <c r="A108" s="101">
        <v>2897</v>
      </c>
      <c r="B108" s="101">
        <v>97.33999633789062</v>
      </c>
      <c r="C108" s="101">
        <v>100.63999938964844</v>
      </c>
      <c r="D108" s="101">
        <v>8.97346019744873</v>
      </c>
      <c r="E108" s="101">
        <v>9.014181137084961</v>
      </c>
      <c r="F108" s="101">
        <v>12.711386815909233</v>
      </c>
      <c r="G108" s="101" t="s">
        <v>57</v>
      </c>
      <c r="H108" s="101">
        <v>3.8390457176069006</v>
      </c>
      <c r="I108" s="101">
        <v>33.679042055497526</v>
      </c>
      <c r="J108" s="101" t="s">
        <v>60</v>
      </c>
      <c r="K108" s="101">
        <v>-0.24775742920284496</v>
      </c>
      <c r="L108" s="101">
        <v>-0.0007242776419121092</v>
      </c>
      <c r="M108" s="101">
        <v>0.05801700328670327</v>
      </c>
      <c r="N108" s="101">
        <v>-0.0003771354016579127</v>
      </c>
      <c r="O108" s="101">
        <v>-0.010051582365358596</v>
      </c>
      <c r="P108" s="101">
        <v>-8.285115805004732E-05</v>
      </c>
      <c r="Q108" s="101">
        <v>0.0011671214364048319</v>
      </c>
      <c r="R108" s="101">
        <v>-3.03245108051237E-05</v>
      </c>
      <c r="S108" s="101">
        <v>-0.00013983738140223558</v>
      </c>
      <c r="T108" s="101">
        <v>-5.900326261233247E-06</v>
      </c>
      <c r="U108" s="101">
        <v>2.3373652235637388E-05</v>
      </c>
      <c r="V108" s="101">
        <v>-2.3954219541947356E-06</v>
      </c>
      <c r="W108" s="101">
        <v>-8.949022615409935E-06</v>
      </c>
      <c r="X108" s="101">
        <v>67.5</v>
      </c>
    </row>
    <row r="109" spans="1:24" s="101" customFormat="1" ht="12.75" hidden="1">
      <c r="A109" s="101">
        <v>2898</v>
      </c>
      <c r="B109" s="101">
        <v>98.26000213623047</v>
      </c>
      <c r="C109" s="101">
        <v>110.55999755859375</v>
      </c>
      <c r="D109" s="101">
        <v>9.139759063720703</v>
      </c>
      <c r="E109" s="101">
        <v>9.827025413513184</v>
      </c>
      <c r="F109" s="101">
        <v>12.196228956262624</v>
      </c>
      <c r="G109" s="101" t="s">
        <v>58</v>
      </c>
      <c r="H109" s="101">
        <v>0.9673890004495149</v>
      </c>
      <c r="I109" s="101">
        <v>31.727391136679977</v>
      </c>
      <c r="J109" s="101" t="s">
        <v>61</v>
      </c>
      <c r="K109" s="101">
        <v>-0.23507013761133205</v>
      </c>
      <c r="L109" s="101">
        <v>-0.1331917895171005</v>
      </c>
      <c r="M109" s="101">
        <v>-0.0563129551032521</v>
      </c>
      <c r="N109" s="101">
        <v>-0.0364647117860369</v>
      </c>
      <c r="O109" s="101">
        <v>-0.009332967185515214</v>
      </c>
      <c r="P109" s="101">
        <v>-0.003820056008297868</v>
      </c>
      <c r="Q109" s="101">
        <v>-0.0011939445934075138</v>
      </c>
      <c r="R109" s="101">
        <v>-0.0005605100465423667</v>
      </c>
      <c r="S109" s="101">
        <v>-0.00011327486055372793</v>
      </c>
      <c r="T109" s="101">
        <v>-5.592628126451371E-05</v>
      </c>
      <c r="U109" s="101">
        <v>-2.8056983214766494E-05</v>
      </c>
      <c r="V109" s="101">
        <v>-2.0690961619280755E-05</v>
      </c>
      <c r="W109" s="101">
        <v>-6.7688710995264504E-06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2900</v>
      </c>
      <c r="B111" s="101">
        <v>111.3</v>
      </c>
      <c r="C111" s="101">
        <v>139.6</v>
      </c>
      <c r="D111" s="101">
        <v>8.609931201990397</v>
      </c>
      <c r="E111" s="101">
        <v>10.008916143674487</v>
      </c>
      <c r="F111" s="101">
        <v>16.67559438616364</v>
      </c>
      <c r="G111" s="101" t="s">
        <v>59</v>
      </c>
      <c r="H111" s="101">
        <v>2.274783668312665</v>
      </c>
      <c r="I111" s="101">
        <v>46.074783668312655</v>
      </c>
      <c r="J111" s="101" t="s">
        <v>73</v>
      </c>
      <c r="K111" s="101">
        <v>0.6004618342884995</v>
      </c>
      <c r="M111" s="101" t="s">
        <v>68</v>
      </c>
      <c r="N111" s="101">
        <v>0.550145996503276</v>
      </c>
      <c r="X111" s="101">
        <v>67.5</v>
      </c>
    </row>
    <row r="112" spans="1:24" s="101" customFormat="1" ht="12.75" hidden="1">
      <c r="A112" s="101">
        <v>2899</v>
      </c>
      <c r="B112" s="101">
        <v>95.31999969482422</v>
      </c>
      <c r="C112" s="101">
        <v>90.12000274658203</v>
      </c>
      <c r="D112" s="101">
        <v>9.745888710021973</v>
      </c>
      <c r="E112" s="101">
        <v>10.326526641845703</v>
      </c>
      <c r="F112" s="101">
        <v>20.734781064574026</v>
      </c>
      <c r="G112" s="101" t="s">
        <v>56</v>
      </c>
      <c r="H112" s="101">
        <v>22.758721244686683</v>
      </c>
      <c r="I112" s="101">
        <v>50.5787209395109</v>
      </c>
      <c r="J112" s="101" t="s">
        <v>62</v>
      </c>
      <c r="K112" s="101">
        <v>0.28791223682827705</v>
      </c>
      <c r="L112" s="101">
        <v>0.6977397295348602</v>
      </c>
      <c r="M112" s="101">
        <v>0.06815916607401853</v>
      </c>
      <c r="N112" s="101">
        <v>0.1598107428996563</v>
      </c>
      <c r="O112" s="101">
        <v>0.011563131479179275</v>
      </c>
      <c r="P112" s="101">
        <v>0.020016109109755344</v>
      </c>
      <c r="Q112" s="101">
        <v>0.0014076057336602757</v>
      </c>
      <c r="R112" s="101">
        <v>0.002459957834277775</v>
      </c>
      <c r="S112" s="101">
        <v>0.00015174614149659482</v>
      </c>
      <c r="T112" s="101">
        <v>0.0002945434588154219</v>
      </c>
      <c r="U112" s="101">
        <v>3.079288790266385E-05</v>
      </c>
      <c r="V112" s="101">
        <v>9.129769542559657E-05</v>
      </c>
      <c r="W112" s="101">
        <v>9.45801603150776E-06</v>
      </c>
      <c r="X112" s="101">
        <v>67.5</v>
      </c>
    </row>
    <row r="113" spans="1:24" s="101" customFormat="1" ht="12.75" hidden="1">
      <c r="A113" s="101">
        <v>2897</v>
      </c>
      <c r="B113" s="101">
        <v>91.9000015258789</v>
      </c>
      <c r="C113" s="101">
        <v>128.89999389648438</v>
      </c>
      <c r="D113" s="101">
        <v>9.306167602539062</v>
      </c>
      <c r="E113" s="101">
        <v>9.320540428161621</v>
      </c>
      <c r="F113" s="101">
        <v>9.683134456390412</v>
      </c>
      <c r="G113" s="101" t="s">
        <v>57</v>
      </c>
      <c r="H113" s="101">
        <v>0.33275072617936985</v>
      </c>
      <c r="I113" s="101">
        <v>24.732752252058276</v>
      </c>
      <c r="J113" s="101" t="s">
        <v>60</v>
      </c>
      <c r="K113" s="101">
        <v>0.07361308403329643</v>
      </c>
      <c r="L113" s="101">
        <v>-0.0037945663746663414</v>
      </c>
      <c r="M113" s="101">
        <v>-0.018174350661876667</v>
      </c>
      <c r="N113" s="101">
        <v>-0.0016523754114546587</v>
      </c>
      <c r="O113" s="101">
        <v>0.002835831412635771</v>
      </c>
      <c r="P113" s="101">
        <v>-0.00043429246219700834</v>
      </c>
      <c r="Q113" s="101">
        <v>-0.0004107507449814772</v>
      </c>
      <c r="R113" s="101">
        <v>-0.0001328519114150002</v>
      </c>
      <c r="S113" s="101">
        <v>2.7200759894182115E-05</v>
      </c>
      <c r="T113" s="101">
        <v>-3.0938568294730394E-05</v>
      </c>
      <c r="U113" s="101">
        <v>-1.1289884178226132E-05</v>
      </c>
      <c r="V113" s="101">
        <v>-1.0483236747911095E-05</v>
      </c>
      <c r="W113" s="101">
        <v>1.3844566822116441E-06</v>
      </c>
      <c r="X113" s="101">
        <v>67.5</v>
      </c>
    </row>
    <row r="114" spans="1:24" s="101" customFormat="1" ht="12.75" hidden="1">
      <c r="A114" s="101">
        <v>2898</v>
      </c>
      <c r="B114" s="101">
        <v>99.66000366210938</v>
      </c>
      <c r="C114" s="101">
        <v>111.55999755859375</v>
      </c>
      <c r="D114" s="101">
        <v>8.954039573669434</v>
      </c>
      <c r="E114" s="101">
        <v>9.49390983581543</v>
      </c>
      <c r="F114" s="101">
        <v>17.95858817113017</v>
      </c>
      <c r="G114" s="101" t="s">
        <v>58</v>
      </c>
      <c r="H114" s="101">
        <v>15.52944423072902</v>
      </c>
      <c r="I114" s="101">
        <v>47.689447892838395</v>
      </c>
      <c r="J114" s="101" t="s">
        <v>61</v>
      </c>
      <c r="K114" s="101">
        <v>-0.2783425407201866</v>
      </c>
      <c r="L114" s="101">
        <v>-0.6977294113317913</v>
      </c>
      <c r="M114" s="101">
        <v>-0.06569143702131035</v>
      </c>
      <c r="N114" s="101">
        <v>-0.159802200240296</v>
      </c>
      <c r="O114" s="101">
        <v>-0.011209998653162048</v>
      </c>
      <c r="P114" s="101">
        <v>-0.020011397101424723</v>
      </c>
      <c r="Q114" s="101">
        <v>-0.0013463423513098162</v>
      </c>
      <c r="R114" s="101">
        <v>-0.0024563678299591007</v>
      </c>
      <c r="S114" s="101">
        <v>-0.00014928834556080938</v>
      </c>
      <c r="T114" s="101">
        <v>-0.0002929140729340679</v>
      </c>
      <c r="U114" s="101">
        <v>-2.8648568212534825E-05</v>
      </c>
      <c r="V114" s="101">
        <v>-9.069383075662999E-05</v>
      </c>
      <c r="W114" s="101">
        <v>-9.356139532271703E-06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2900</v>
      </c>
      <c r="B116" s="101">
        <v>114.16</v>
      </c>
      <c r="C116" s="101">
        <v>130.86</v>
      </c>
      <c r="D116" s="101">
        <v>8.907339599330228</v>
      </c>
      <c r="E116" s="101">
        <v>9.924177263713155</v>
      </c>
      <c r="F116" s="101">
        <v>17.523867363833244</v>
      </c>
      <c r="G116" s="101" t="s">
        <v>59</v>
      </c>
      <c r="H116" s="101">
        <v>0.1475401739986637</v>
      </c>
      <c r="I116" s="101">
        <v>46.80754017399865</v>
      </c>
      <c r="J116" s="101" t="s">
        <v>73</v>
      </c>
      <c r="K116" s="101">
        <v>1.0133891979255127</v>
      </c>
      <c r="M116" s="101" t="s">
        <v>68</v>
      </c>
      <c r="N116" s="101">
        <v>0.5894375106056102</v>
      </c>
      <c r="X116" s="101">
        <v>67.5</v>
      </c>
    </row>
    <row r="117" spans="1:24" s="101" customFormat="1" ht="12.75" hidden="1">
      <c r="A117" s="101">
        <v>2899</v>
      </c>
      <c r="B117" s="101">
        <v>85.12000274658203</v>
      </c>
      <c r="C117" s="101">
        <v>106.72000122070312</v>
      </c>
      <c r="D117" s="101">
        <v>9.380030632019043</v>
      </c>
      <c r="E117" s="101">
        <v>10.012019157409668</v>
      </c>
      <c r="F117" s="101">
        <v>16.41780561419666</v>
      </c>
      <c r="G117" s="101" t="s">
        <v>56</v>
      </c>
      <c r="H117" s="101">
        <v>23.97242912247519</v>
      </c>
      <c r="I117" s="101">
        <v>41.59243186905722</v>
      </c>
      <c r="J117" s="101" t="s">
        <v>62</v>
      </c>
      <c r="K117" s="101">
        <v>0.9241857298459505</v>
      </c>
      <c r="L117" s="101">
        <v>0.2955941727106956</v>
      </c>
      <c r="M117" s="101">
        <v>0.21878900682145633</v>
      </c>
      <c r="N117" s="101">
        <v>0.15016587617405577</v>
      </c>
      <c r="O117" s="101">
        <v>0.037116904543517605</v>
      </c>
      <c r="P117" s="101">
        <v>0.008479851536348183</v>
      </c>
      <c r="Q117" s="101">
        <v>0.0045181428943453705</v>
      </c>
      <c r="R117" s="101">
        <v>0.0023114894412935463</v>
      </c>
      <c r="S117" s="101">
        <v>0.000486983924163306</v>
      </c>
      <c r="T117" s="101">
        <v>0.00012481246725298877</v>
      </c>
      <c r="U117" s="101">
        <v>9.882563200562969E-05</v>
      </c>
      <c r="V117" s="101">
        <v>8.577669956978489E-05</v>
      </c>
      <c r="W117" s="101">
        <v>3.0361069664401227E-05</v>
      </c>
      <c r="X117" s="101">
        <v>67.5</v>
      </c>
    </row>
    <row r="118" spans="1:24" s="101" customFormat="1" ht="12.75" hidden="1">
      <c r="A118" s="101">
        <v>2897</v>
      </c>
      <c r="B118" s="101">
        <v>85.66000366210938</v>
      </c>
      <c r="C118" s="101">
        <v>110.86000061035156</v>
      </c>
      <c r="D118" s="101">
        <v>9.343467712402344</v>
      </c>
      <c r="E118" s="101">
        <v>9.357827186584473</v>
      </c>
      <c r="F118" s="101">
        <v>11.665064830970596</v>
      </c>
      <c r="G118" s="101" t="s">
        <v>57</v>
      </c>
      <c r="H118" s="101">
        <v>11.508278296622635</v>
      </c>
      <c r="I118" s="101">
        <v>29.66828195873201</v>
      </c>
      <c r="J118" s="101" t="s">
        <v>60</v>
      </c>
      <c r="K118" s="101">
        <v>-0.4401222056912831</v>
      </c>
      <c r="L118" s="101">
        <v>-0.0016065210437307053</v>
      </c>
      <c r="M118" s="101">
        <v>0.10200002409200304</v>
      </c>
      <c r="N118" s="101">
        <v>-0.0015528849814619918</v>
      </c>
      <c r="O118" s="101">
        <v>-0.01802700362034715</v>
      </c>
      <c r="P118" s="101">
        <v>-0.00018384112045282744</v>
      </c>
      <c r="Q118" s="101">
        <v>0.0020006959102344853</v>
      </c>
      <c r="R118" s="101">
        <v>-0.00012484826260901943</v>
      </c>
      <c r="S118" s="101">
        <v>-0.00026469236727955607</v>
      </c>
      <c r="T118" s="101">
        <v>-1.3098513724781797E-05</v>
      </c>
      <c r="U118" s="101">
        <v>3.6584243334018083E-05</v>
      </c>
      <c r="V118" s="101">
        <v>-9.856332303312292E-06</v>
      </c>
      <c r="W118" s="101">
        <v>-1.734039055036038E-05</v>
      </c>
      <c r="X118" s="101">
        <v>67.5</v>
      </c>
    </row>
    <row r="119" spans="1:24" s="101" customFormat="1" ht="12.75" hidden="1">
      <c r="A119" s="101">
        <v>2898</v>
      </c>
      <c r="B119" s="101">
        <v>107.36000061035156</v>
      </c>
      <c r="C119" s="101">
        <v>110.26000213623047</v>
      </c>
      <c r="D119" s="101">
        <v>8.896150588989258</v>
      </c>
      <c r="E119" s="101">
        <v>9.782638549804688</v>
      </c>
      <c r="F119" s="101">
        <v>15.955355093710686</v>
      </c>
      <c r="G119" s="101" t="s">
        <v>58</v>
      </c>
      <c r="H119" s="101">
        <v>2.7993340136814027</v>
      </c>
      <c r="I119" s="101">
        <v>42.65933462403297</v>
      </c>
      <c r="J119" s="101" t="s">
        <v>61</v>
      </c>
      <c r="K119" s="101">
        <v>-0.8126571892922206</v>
      </c>
      <c r="L119" s="101">
        <v>-0.2955898070479708</v>
      </c>
      <c r="M119" s="101">
        <v>-0.19355780684630125</v>
      </c>
      <c r="N119" s="101">
        <v>-0.15015784666595416</v>
      </c>
      <c r="O119" s="101">
        <v>-0.03244521140884412</v>
      </c>
      <c r="P119" s="101">
        <v>-0.008477858486725129</v>
      </c>
      <c r="Q119" s="101">
        <v>-0.0040510283988753485</v>
      </c>
      <c r="R119" s="101">
        <v>-0.0023081153239244913</v>
      </c>
      <c r="S119" s="101">
        <v>-0.00040876801868228044</v>
      </c>
      <c r="T119" s="101">
        <v>-0.00012412324891002529</v>
      </c>
      <c r="U119" s="101">
        <v>-9.180467679257682E-05</v>
      </c>
      <c r="V119" s="101">
        <v>-8.520853773309232E-05</v>
      </c>
      <c r="W119" s="101">
        <v>-2.4921986412154165E-05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9.683134456390412</v>
      </c>
      <c r="G120" s="102"/>
      <c r="H120" s="102"/>
      <c r="I120" s="115"/>
      <c r="J120" s="115" t="s">
        <v>159</v>
      </c>
      <c r="K120" s="102">
        <f>AVERAGE(K118,K113,K108,K103,K98,K93)</f>
        <v>-0.5067888956671154</v>
      </c>
      <c r="L120" s="102">
        <f>AVERAGE(L118,L113,L108,L103,L98,L93)</f>
        <v>-0.004494136290508064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21.08309921362569</v>
      </c>
      <c r="G121" s="102"/>
      <c r="H121" s="102"/>
      <c r="I121" s="115"/>
      <c r="J121" s="115" t="s">
        <v>160</v>
      </c>
      <c r="K121" s="102">
        <f>AVERAGE(K119,K114,K109,K104,K99,K94)</f>
        <v>-0.21030609032536354</v>
      </c>
      <c r="L121" s="102">
        <f>AVERAGE(L119,L114,L109,L104,L99,L94)</f>
        <v>-0.826177906292514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0.3167430597919471</v>
      </c>
      <c r="L122" s="102">
        <f>ABS(L120/$H$33)</f>
        <v>0.012483711918077955</v>
      </c>
      <c r="M122" s="115" t="s">
        <v>111</v>
      </c>
      <c r="N122" s="102">
        <f>K122+L122+L123+K123</f>
        <v>0.965080059918621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0.11949209677577474</v>
      </c>
      <c r="L123" s="102">
        <f>ABS(L121/$H$34)</f>
        <v>0.5163611914328212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2900</v>
      </c>
      <c r="B126" s="101">
        <v>132.58</v>
      </c>
      <c r="C126" s="101">
        <v>145.08</v>
      </c>
      <c r="D126" s="101">
        <v>8.927677211795809</v>
      </c>
      <c r="E126" s="101">
        <v>9.353765429240998</v>
      </c>
      <c r="F126" s="101">
        <v>23.818745653276924</v>
      </c>
      <c r="G126" s="101" t="s">
        <v>59</v>
      </c>
      <c r="H126" s="101">
        <v>-1.554165068640259</v>
      </c>
      <c r="I126" s="101">
        <v>63.525834931359746</v>
      </c>
      <c r="J126" s="101" t="s">
        <v>73</v>
      </c>
      <c r="K126" s="101">
        <v>2.1638949607004347</v>
      </c>
      <c r="M126" s="101" t="s">
        <v>68</v>
      </c>
      <c r="N126" s="101">
        <v>1.4421269248570232</v>
      </c>
      <c r="X126" s="101">
        <v>67.5</v>
      </c>
    </row>
    <row r="127" spans="1:24" s="101" customFormat="1" ht="12.75" hidden="1">
      <c r="A127" s="101">
        <v>2898</v>
      </c>
      <c r="B127" s="101">
        <v>79.63999938964844</v>
      </c>
      <c r="C127" s="101">
        <v>81.33999633789062</v>
      </c>
      <c r="D127" s="101">
        <v>9.386507987976074</v>
      </c>
      <c r="E127" s="101">
        <v>9.796857833862305</v>
      </c>
      <c r="F127" s="101">
        <v>17.66858663214296</v>
      </c>
      <c r="G127" s="101" t="s">
        <v>56</v>
      </c>
      <c r="H127" s="101">
        <v>32.57992425418055</v>
      </c>
      <c r="I127" s="101">
        <v>44.719923643828984</v>
      </c>
      <c r="J127" s="101" t="s">
        <v>62</v>
      </c>
      <c r="K127" s="101">
        <v>1.1611578323353768</v>
      </c>
      <c r="L127" s="101">
        <v>0.8520073940728835</v>
      </c>
      <c r="M127" s="101">
        <v>0.2748882425500167</v>
      </c>
      <c r="N127" s="101">
        <v>0.10639408024129242</v>
      </c>
      <c r="O127" s="101">
        <v>0.046634539143322835</v>
      </c>
      <c r="P127" s="101">
        <v>0.024441626418085026</v>
      </c>
      <c r="Q127" s="101">
        <v>0.005676559961230761</v>
      </c>
      <c r="R127" s="101">
        <v>0.001637784053394432</v>
      </c>
      <c r="S127" s="101">
        <v>0.0006118926274954744</v>
      </c>
      <c r="T127" s="101">
        <v>0.00035966380179451883</v>
      </c>
      <c r="U127" s="101">
        <v>0.000124157699387411</v>
      </c>
      <c r="V127" s="101">
        <v>6.078582486902095E-05</v>
      </c>
      <c r="W127" s="101">
        <v>3.8154827107486004E-05</v>
      </c>
      <c r="X127" s="101">
        <v>67.5</v>
      </c>
    </row>
    <row r="128" spans="1:24" s="101" customFormat="1" ht="12.75" hidden="1">
      <c r="A128" s="101">
        <v>2899</v>
      </c>
      <c r="B128" s="101">
        <v>94.45999908447266</v>
      </c>
      <c r="C128" s="101">
        <v>110.95999908447266</v>
      </c>
      <c r="D128" s="101">
        <v>9.85764217376709</v>
      </c>
      <c r="E128" s="101">
        <v>10.537220001220703</v>
      </c>
      <c r="F128" s="101">
        <v>8.435368797310355</v>
      </c>
      <c r="G128" s="101" t="s">
        <v>57</v>
      </c>
      <c r="H128" s="101">
        <v>-6.617460394518005</v>
      </c>
      <c r="I128" s="101">
        <v>20.342538689954655</v>
      </c>
      <c r="J128" s="101" t="s">
        <v>60</v>
      </c>
      <c r="K128" s="101">
        <v>0.19029084806251517</v>
      </c>
      <c r="L128" s="101">
        <v>-0.0046341760145564995</v>
      </c>
      <c r="M128" s="101">
        <v>-0.04812773764806396</v>
      </c>
      <c r="N128" s="101">
        <v>-0.0010997099023566973</v>
      </c>
      <c r="O128" s="101">
        <v>0.007145977498460401</v>
      </c>
      <c r="P128" s="101">
        <v>-0.0005303177675073794</v>
      </c>
      <c r="Q128" s="101">
        <v>-0.001140148617737294</v>
      </c>
      <c r="R128" s="101">
        <v>-8.842429144932487E-05</v>
      </c>
      <c r="S128" s="101">
        <v>5.271040712644831E-05</v>
      </c>
      <c r="T128" s="101">
        <v>-3.777728851100499E-05</v>
      </c>
      <c r="U128" s="101">
        <v>-3.4492038742619215E-05</v>
      </c>
      <c r="V128" s="101">
        <v>-6.978056255781569E-06</v>
      </c>
      <c r="W128" s="101">
        <v>2.016644225696762E-06</v>
      </c>
      <c r="X128" s="101">
        <v>67.5</v>
      </c>
    </row>
    <row r="129" spans="1:24" s="101" customFormat="1" ht="12.75" hidden="1">
      <c r="A129" s="101">
        <v>2897</v>
      </c>
      <c r="B129" s="101">
        <v>111.30000305175781</v>
      </c>
      <c r="C129" s="101">
        <v>126.69999694824219</v>
      </c>
      <c r="D129" s="101">
        <v>9.186591148376465</v>
      </c>
      <c r="E129" s="101">
        <v>9.332662582397461</v>
      </c>
      <c r="F129" s="101">
        <v>18.002219283062587</v>
      </c>
      <c r="G129" s="101" t="s">
        <v>58</v>
      </c>
      <c r="H129" s="101">
        <v>2.8179631044028497</v>
      </c>
      <c r="I129" s="101">
        <v>46.61796615616066</v>
      </c>
      <c r="J129" s="101" t="s">
        <v>61</v>
      </c>
      <c r="K129" s="101">
        <v>-1.1454592549442515</v>
      </c>
      <c r="L129" s="101">
        <v>-0.8519947910448349</v>
      </c>
      <c r="M129" s="101">
        <v>-0.2706423225608219</v>
      </c>
      <c r="N129" s="101">
        <v>-0.10638839668178682</v>
      </c>
      <c r="O129" s="101">
        <v>-0.04608378507351156</v>
      </c>
      <c r="P129" s="101">
        <v>-0.024435872503896762</v>
      </c>
      <c r="Q129" s="101">
        <v>-0.0055608806966990325</v>
      </c>
      <c r="R129" s="101">
        <v>-0.001635395288679401</v>
      </c>
      <c r="S129" s="101">
        <v>-0.000609618077622276</v>
      </c>
      <c r="T129" s="101">
        <v>-0.0003576743306333895</v>
      </c>
      <c r="U129" s="101">
        <v>-0.00011927042206914662</v>
      </c>
      <c r="V129" s="101">
        <v>-6.0383965056117614E-05</v>
      </c>
      <c r="W129" s="101">
        <v>-3.810149574057576E-05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2900</v>
      </c>
      <c r="B131" s="101">
        <v>131.84</v>
      </c>
      <c r="C131" s="101">
        <v>150.34</v>
      </c>
      <c r="D131" s="101">
        <v>9.076838030159402</v>
      </c>
      <c r="E131" s="101">
        <v>9.542522960041591</v>
      </c>
      <c r="F131" s="101">
        <v>24.895793553800914</v>
      </c>
      <c r="G131" s="101" t="s">
        <v>59</v>
      </c>
      <c r="H131" s="101">
        <v>0.9652152323821213</v>
      </c>
      <c r="I131" s="101">
        <v>65.30521523238212</v>
      </c>
      <c r="J131" s="101" t="s">
        <v>73</v>
      </c>
      <c r="K131" s="101">
        <v>2.4512139012658705</v>
      </c>
      <c r="M131" s="101" t="s">
        <v>68</v>
      </c>
      <c r="N131" s="101">
        <v>1.384351740477273</v>
      </c>
      <c r="X131" s="101">
        <v>67.5</v>
      </c>
    </row>
    <row r="132" spans="1:24" s="101" customFormat="1" ht="12.75" hidden="1">
      <c r="A132" s="101">
        <v>2898</v>
      </c>
      <c r="B132" s="101">
        <v>85.9800033569336</v>
      </c>
      <c r="C132" s="101">
        <v>88.87999725341797</v>
      </c>
      <c r="D132" s="101">
        <v>9.301212310791016</v>
      </c>
      <c r="E132" s="101">
        <v>9.96103572845459</v>
      </c>
      <c r="F132" s="101">
        <v>20.05541315204115</v>
      </c>
      <c r="G132" s="101" t="s">
        <v>56</v>
      </c>
      <c r="H132" s="101">
        <v>32.760245890063295</v>
      </c>
      <c r="I132" s="101">
        <v>51.24024924699689</v>
      </c>
      <c r="J132" s="101" t="s">
        <v>62</v>
      </c>
      <c r="K132" s="101">
        <v>1.4438349406861264</v>
      </c>
      <c r="L132" s="101">
        <v>0.48064141893657175</v>
      </c>
      <c r="M132" s="101">
        <v>0.3418084854974301</v>
      </c>
      <c r="N132" s="101">
        <v>0.12287660591658764</v>
      </c>
      <c r="O132" s="101">
        <v>0.05798724980726972</v>
      </c>
      <c r="P132" s="101">
        <v>0.013788339556822961</v>
      </c>
      <c r="Q132" s="101">
        <v>0.007058504062328349</v>
      </c>
      <c r="R132" s="101">
        <v>0.0018914816849860403</v>
      </c>
      <c r="S132" s="101">
        <v>0.0007608297539986252</v>
      </c>
      <c r="T132" s="101">
        <v>0.00020291765106543282</v>
      </c>
      <c r="U132" s="101">
        <v>0.00015439244266463988</v>
      </c>
      <c r="V132" s="101">
        <v>7.019357963998278E-05</v>
      </c>
      <c r="W132" s="101">
        <v>4.744061007316976E-05</v>
      </c>
      <c r="X132" s="101">
        <v>67.5</v>
      </c>
    </row>
    <row r="133" spans="1:24" s="101" customFormat="1" ht="12.75" hidden="1">
      <c r="A133" s="101">
        <v>2899</v>
      </c>
      <c r="B133" s="101">
        <v>84.66000366210938</v>
      </c>
      <c r="C133" s="101">
        <v>96.66000366210938</v>
      </c>
      <c r="D133" s="101">
        <v>9.596475601196289</v>
      </c>
      <c r="E133" s="101">
        <v>10.370100021362305</v>
      </c>
      <c r="F133" s="101">
        <v>7.926500561426727</v>
      </c>
      <c r="G133" s="101" t="s">
        <v>57</v>
      </c>
      <c r="H133" s="101">
        <v>2.467487271805993</v>
      </c>
      <c r="I133" s="101">
        <v>19.627490933915364</v>
      </c>
      <c r="J133" s="101" t="s">
        <v>60</v>
      </c>
      <c r="K133" s="101">
        <v>-0.06339208802879046</v>
      </c>
      <c r="L133" s="101">
        <v>-0.0026133595187535492</v>
      </c>
      <c r="M133" s="101">
        <v>0.011125404223342097</v>
      </c>
      <c r="N133" s="101">
        <v>-0.0012703441898338106</v>
      </c>
      <c r="O133" s="101">
        <v>-0.0031705094030706465</v>
      </c>
      <c r="P133" s="101">
        <v>-0.00029906969651710105</v>
      </c>
      <c r="Q133" s="101">
        <v>4.454135427030853E-05</v>
      </c>
      <c r="R133" s="101">
        <v>-0.00010213351756503734</v>
      </c>
      <c r="S133" s="101">
        <v>-9.278591921339321E-05</v>
      </c>
      <c r="T133" s="101">
        <v>-2.1308421000455594E-05</v>
      </c>
      <c r="U133" s="101">
        <v>-1.1271193318081616E-05</v>
      </c>
      <c r="V133" s="101">
        <v>-8.061788212039903E-06</v>
      </c>
      <c r="W133" s="101">
        <v>-7.348547661934256E-06</v>
      </c>
      <c r="X133" s="101">
        <v>67.5</v>
      </c>
    </row>
    <row r="134" spans="1:24" s="101" customFormat="1" ht="12.75" hidden="1">
      <c r="A134" s="101">
        <v>2897</v>
      </c>
      <c r="B134" s="101">
        <v>109.68000030517578</v>
      </c>
      <c r="C134" s="101">
        <v>131.0800018310547</v>
      </c>
      <c r="D134" s="101">
        <v>9.399360656738281</v>
      </c>
      <c r="E134" s="101">
        <v>9.466548919677734</v>
      </c>
      <c r="F134" s="101">
        <v>14.790420163331904</v>
      </c>
      <c r="G134" s="101" t="s">
        <v>58</v>
      </c>
      <c r="H134" s="101">
        <v>-4.748754206200047</v>
      </c>
      <c r="I134" s="101">
        <v>37.431246098975734</v>
      </c>
      <c r="J134" s="101" t="s">
        <v>61</v>
      </c>
      <c r="K134" s="101">
        <v>-1.4424426432692083</v>
      </c>
      <c r="L134" s="101">
        <v>-0.48063431416138697</v>
      </c>
      <c r="M134" s="101">
        <v>-0.341627379082699</v>
      </c>
      <c r="N134" s="101">
        <v>-0.12287003909505252</v>
      </c>
      <c r="O134" s="101">
        <v>-0.0579005095861491</v>
      </c>
      <c r="P134" s="101">
        <v>-0.013785095757769475</v>
      </c>
      <c r="Q134" s="101">
        <v>-0.007058363526035308</v>
      </c>
      <c r="R134" s="101">
        <v>-0.0018887222424770198</v>
      </c>
      <c r="S134" s="101">
        <v>-0.0007551507715452155</v>
      </c>
      <c r="T134" s="101">
        <v>-0.00020179574898490825</v>
      </c>
      <c r="U134" s="101">
        <v>-0.00015398047458408662</v>
      </c>
      <c r="V134" s="101">
        <v>-6.97290914432335E-05</v>
      </c>
      <c r="W134" s="101">
        <v>-4.686800968010927E-05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2900</v>
      </c>
      <c r="B136" s="101">
        <v>137.88</v>
      </c>
      <c r="C136" s="101">
        <v>131.18</v>
      </c>
      <c r="D136" s="101">
        <v>9.064292435757586</v>
      </c>
      <c r="E136" s="101">
        <v>9.34105485020331</v>
      </c>
      <c r="F136" s="101">
        <v>25.758139142068114</v>
      </c>
      <c r="G136" s="101" t="s">
        <v>59</v>
      </c>
      <c r="H136" s="101">
        <v>-2.7020477297492107</v>
      </c>
      <c r="I136" s="101">
        <v>67.67795227025078</v>
      </c>
      <c r="J136" s="101" t="s">
        <v>73</v>
      </c>
      <c r="K136" s="101">
        <v>1.0303250749269273</v>
      </c>
      <c r="M136" s="101" t="s">
        <v>68</v>
      </c>
      <c r="N136" s="101">
        <v>0.7292849043715587</v>
      </c>
      <c r="X136" s="101">
        <v>67.5</v>
      </c>
    </row>
    <row r="137" spans="1:24" s="101" customFormat="1" ht="12.75" hidden="1">
      <c r="A137" s="101">
        <v>2898</v>
      </c>
      <c r="B137" s="101">
        <v>86.44000244140625</v>
      </c>
      <c r="C137" s="101">
        <v>97.54000091552734</v>
      </c>
      <c r="D137" s="101">
        <v>9.101797103881836</v>
      </c>
      <c r="E137" s="101">
        <v>9.832291603088379</v>
      </c>
      <c r="F137" s="101">
        <v>16.01213675320852</v>
      </c>
      <c r="G137" s="101" t="s">
        <v>56</v>
      </c>
      <c r="H137" s="101">
        <v>22.86706695813273</v>
      </c>
      <c r="I137" s="101">
        <v>41.80706939953898</v>
      </c>
      <c r="J137" s="101" t="s">
        <v>62</v>
      </c>
      <c r="K137" s="101">
        <v>0.7400846487645371</v>
      </c>
      <c r="L137" s="101">
        <v>0.667134086678352</v>
      </c>
      <c r="M137" s="101">
        <v>0.1752049773051956</v>
      </c>
      <c r="N137" s="101">
        <v>0.07463723711407116</v>
      </c>
      <c r="O137" s="101">
        <v>0.029723367985801535</v>
      </c>
      <c r="P137" s="101">
        <v>0.019138119577790928</v>
      </c>
      <c r="Q137" s="101">
        <v>0.003618063931731106</v>
      </c>
      <c r="R137" s="101">
        <v>0.0011489324774070786</v>
      </c>
      <c r="S137" s="101">
        <v>0.00039000656953199647</v>
      </c>
      <c r="T137" s="101">
        <v>0.00028162110103640685</v>
      </c>
      <c r="U137" s="101">
        <v>7.91332657029525E-05</v>
      </c>
      <c r="V137" s="101">
        <v>4.264249871112787E-05</v>
      </c>
      <c r="W137" s="101">
        <v>2.4319406861181158E-05</v>
      </c>
      <c r="X137" s="101">
        <v>67.5</v>
      </c>
    </row>
    <row r="138" spans="1:24" s="101" customFormat="1" ht="12.75" hidden="1">
      <c r="A138" s="101">
        <v>2899</v>
      </c>
      <c r="B138" s="101">
        <v>108.62000274658203</v>
      </c>
      <c r="C138" s="101">
        <v>105.62000274658203</v>
      </c>
      <c r="D138" s="101">
        <v>9.439162254333496</v>
      </c>
      <c r="E138" s="101">
        <v>10.238842964172363</v>
      </c>
      <c r="F138" s="101">
        <v>14.41040033702057</v>
      </c>
      <c r="G138" s="101" t="s">
        <v>57</v>
      </c>
      <c r="H138" s="101">
        <v>-4.805899050907925</v>
      </c>
      <c r="I138" s="101">
        <v>36.31410369567411</v>
      </c>
      <c r="J138" s="101" t="s">
        <v>60</v>
      </c>
      <c r="K138" s="101">
        <v>0.07805650341925148</v>
      </c>
      <c r="L138" s="101">
        <v>-0.0036287866631844017</v>
      </c>
      <c r="M138" s="101">
        <v>-0.0204577295709647</v>
      </c>
      <c r="N138" s="101">
        <v>-0.0007714751341174706</v>
      </c>
      <c r="O138" s="101">
        <v>0.002816059316919672</v>
      </c>
      <c r="P138" s="101">
        <v>-0.0004152486796069548</v>
      </c>
      <c r="Q138" s="101">
        <v>-0.0005165967537884677</v>
      </c>
      <c r="R138" s="101">
        <v>-6.203492879533403E-05</v>
      </c>
      <c r="S138" s="101">
        <v>1.064427526313884E-05</v>
      </c>
      <c r="T138" s="101">
        <v>-2.957861188666251E-05</v>
      </c>
      <c r="U138" s="101">
        <v>-1.7465169753422415E-05</v>
      </c>
      <c r="V138" s="101">
        <v>-4.896049209137759E-06</v>
      </c>
      <c r="W138" s="101">
        <v>-1.4839897616407237E-07</v>
      </c>
      <c r="X138" s="101">
        <v>67.5</v>
      </c>
    </row>
    <row r="139" spans="1:24" s="101" customFormat="1" ht="12.75" hidden="1">
      <c r="A139" s="101">
        <v>2897</v>
      </c>
      <c r="B139" s="101">
        <v>101.55999755859375</v>
      </c>
      <c r="C139" s="101">
        <v>131.25999450683594</v>
      </c>
      <c r="D139" s="101">
        <v>9.310598373413086</v>
      </c>
      <c r="E139" s="101">
        <v>9.227556228637695</v>
      </c>
      <c r="F139" s="101">
        <v>14.800346274496299</v>
      </c>
      <c r="G139" s="101" t="s">
        <v>58</v>
      </c>
      <c r="H139" s="101">
        <v>3.740550602094558</v>
      </c>
      <c r="I139" s="101">
        <v>37.80054816068831</v>
      </c>
      <c r="J139" s="101" t="s">
        <v>61</v>
      </c>
      <c r="K139" s="101">
        <v>-0.7359568395027581</v>
      </c>
      <c r="L139" s="101">
        <v>-0.667124217455424</v>
      </c>
      <c r="M139" s="101">
        <v>-0.17400650957166913</v>
      </c>
      <c r="N139" s="101">
        <v>-0.07463324989667487</v>
      </c>
      <c r="O139" s="101">
        <v>-0.029589667357761248</v>
      </c>
      <c r="P139" s="101">
        <v>-0.019133614125614352</v>
      </c>
      <c r="Q139" s="101">
        <v>-0.003580993494558286</v>
      </c>
      <c r="R139" s="101">
        <v>-0.0011472565124025773</v>
      </c>
      <c r="S139" s="101">
        <v>-0.00038986128774506267</v>
      </c>
      <c r="T139" s="101">
        <v>-0.00028006347542622594</v>
      </c>
      <c r="U139" s="101">
        <v>-7.718187343086598E-05</v>
      </c>
      <c r="V139" s="101">
        <v>-4.2360493369060796E-05</v>
      </c>
      <c r="W139" s="101">
        <v>-2.4318954085723725E-05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2900</v>
      </c>
      <c r="B141" s="101">
        <v>120.02</v>
      </c>
      <c r="C141" s="101">
        <v>126.02</v>
      </c>
      <c r="D141" s="101">
        <v>8.983978941058833</v>
      </c>
      <c r="E141" s="101">
        <v>9.245723121797097</v>
      </c>
      <c r="F141" s="101">
        <v>16.2024508037746</v>
      </c>
      <c r="G141" s="101" t="s">
        <v>59</v>
      </c>
      <c r="H141" s="101">
        <v>-9.600682088976527</v>
      </c>
      <c r="I141" s="101">
        <v>42.91931791102347</v>
      </c>
      <c r="J141" s="101" t="s">
        <v>73</v>
      </c>
      <c r="K141" s="101">
        <v>0.6112972280598815</v>
      </c>
      <c r="M141" s="101" t="s">
        <v>68</v>
      </c>
      <c r="N141" s="101">
        <v>0.4330401794809334</v>
      </c>
      <c r="X141" s="101">
        <v>67.5</v>
      </c>
    </row>
    <row r="142" spans="1:24" s="101" customFormat="1" ht="12.75" hidden="1">
      <c r="A142" s="101">
        <v>2898</v>
      </c>
      <c r="B142" s="101">
        <v>98.26000213623047</v>
      </c>
      <c r="C142" s="101">
        <v>110.55999755859375</v>
      </c>
      <c r="D142" s="101">
        <v>9.139759063720703</v>
      </c>
      <c r="E142" s="101">
        <v>9.827025413513184</v>
      </c>
      <c r="F142" s="101">
        <v>17.24881487716313</v>
      </c>
      <c r="G142" s="101" t="s">
        <v>56</v>
      </c>
      <c r="H142" s="101">
        <v>14.111236196084342</v>
      </c>
      <c r="I142" s="101">
        <v>44.87123833231481</v>
      </c>
      <c r="J142" s="101" t="s">
        <v>62</v>
      </c>
      <c r="K142" s="101">
        <v>0.5661286752578457</v>
      </c>
      <c r="L142" s="101">
        <v>0.5203528736289812</v>
      </c>
      <c r="M142" s="101">
        <v>0.1340235943791204</v>
      </c>
      <c r="N142" s="101">
        <v>0.03630726230601496</v>
      </c>
      <c r="O142" s="101">
        <v>0.022736698953402867</v>
      </c>
      <c r="P142" s="101">
        <v>0.014927345122792094</v>
      </c>
      <c r="Q142" s="101">
        <v>0.002767615806482281</v>
      </c>
      <c r="R142" s="101">
        <v>0.0005588999257726691</v>
      </c>
      <c r="S142" s="101">
        <v>0.00029832432753670716</v>
      </c>
      <c r="T142" s="101">
        <v>0.0002196683977771366</v>
      </c>
      <c r="U142" s="101">
        <v>6.0533449573948074E-05</v>
      </c>
      <c r="V142" s="101">
        <v>2.074021348105087E-05</v>
      </c>
      <c r="W142" s="101">
        <v>1.8604479164350088E-05</v>
      </c>
      <c r="X142" s="101">
        <v>67.5</v>
      </c>
    </row>
    <row r="143" spans="1:24" s="101" customFormat="1" ht="12.75" hidden="1">
      <c r="A143" s="101">
        <v>2899</v>
      </c>
      <c r="B143" s="101">
        <v>108.26000213623047</v>
      </c>
      <c r="C143" s="101">
        <v>100.66000366210938</v>
      </c>
      <c r="D143" s="101">
        <v>9.924386978149414</v>
      </c>
      <c r="E143" s="101">
        <v>10.308658599853516</v>
      </c>
      <c r="F143" s="101">
        <v>17.399148945642732</v>
      </c>
      <c r="G143" s="101" t="s">
        <v>57</v>
      </c>
      <c r="H143" s="101">
        <v>0.9413826997450201</v>
      </c>
      <c r="I143" s="101">
        <v>41.70138483597549</v>
      </c>
      <c r="J143" s="101" t="s">
        <v>60</v>
      </c>
      <c r="K143" s="101">
        <v>-0.40700359870535796</v>
      </c>
      <c r="L143" s="101">
        <v>-0.0028307675263404973</v>
      </c>
      <c r="M143" s="101">
        <v>0.09528755577957478</v>
      </c>
      <c r="N143" s="101">
        <v>-0.0003753891041759133</v>
      </c>
      <c r="O143" s="101">
        <v>-0.016515344807027342</v>
      </c>
      <c r="P143" s="101">
        <v>-0.00032383581307408356</v>
      </c>
      <c r="Q143" s="101">
        <v>0.0019159288424071255</v>
      </c>
      <c r="R143" s="101">
        <v>-3.0197342248299524E-05</v>
      </c>
      <c r="S143" s="101">
        <v>-0.00023003191392117553</v>
      </c>
      <c r="T143" s="101">
        <v>-2.3060432391239227E-05</v>
      </c>
      <c r="U143" s="101">
        <v>3.8314349838047426E-05</v>
      </c>
      <c r="V143" s="101">
        <v>-2.387644321173982E-06</v>
      </c>
      <c r="W143" s="101">
        <v>-1.4731628779117306E-05</v>
      </c>
      <c r="X143" s="101">
        <v>67.5</v>
      </c>
    </row>
    <row r="144" spans="1:24" s="101" customFormat="1" ht="12.75" hidden="1">
      <c r="A144" s="101">
        <v>2897</v>
      </c>
      <c r="B144" s="101">
        <v>97.33999633789062</v>
      </c>
      <c r="C144" s="101">
        <v>100.63999938964844</v>
      </c>
      <c r="D144" s="101">
        <v>8.97346019744873</v>
      </c>
      <c r="E144" s="101">
        <v>9.014181137084961</v>
      </c>
      <c r="F144" s="101">
        <v>12.711386815909233</v>
      </c>
      <c r="G144" s="101" t="s">
        <v>58</v>
      </c>
      <c r="H144" s="101">
        <v>3.8390457176069006</v>
      </c>
      <c r="I144" s="101">
        <v>33.679042055497526</v>
      </c>
      <c r="J144" s="101" t="s">
        <v>61</v>
      </c>
      <c r="K144" s="101">
        <v>-0.39350952668276185</v>
      </c>
      <c r="L144" s="101">
        <v>-0.5203451737540671</v>
      </c>
      <c r="M144" s="101">
        <v>-0.09424757590438823</v>
      </c>
      <c r="N144" s="101">
        <v>-0.036305321637168306</v>
      </c>
      <c r="O144" s="101">
        <v>-0.015626927567588773</v>
      </c>
      <c r="P144" s="101">
        <v>-0.014923832040770078</v>
      </c>
      <c r="Q144" s="101">
        <v>-0.001997226557785335</v>
      </c>
      <c r="R144" s="101">
        <v>-0.000558083548897326</v>
      </c>
      <c r="S144" s="101">
        <v>-0.00018995452871145089</v>
      </c>
      <c r="T144" s="101">
        <v>-0.00021845462100835358</v>
      </c>
      <c r="U144" s="101">
        <v>-4.6864796103359176E-05</v>
      </c>
      <c r="V144" s="101">
        <v>-2.0602320496369573E-05</v>
      </c>
      <c r="W144" s="101">
        <v>-1.136247149571867E-05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2900</v>
      </c>
      <c r="B146" s="101">
        <v>111.3</v>
      </c>
      <c r="C146" s="101">
        <v>139.6</v>
      </c>
      <c r="D146" s="101">
        <v>8.609931201990397</v>
      </c>
      <c r="E146" s="101">
        <v>10.008916143674487</v>
      </c>
      <c r="F146" s="101">
        <v>19.78467209541501</v>
      </c>
      <c r="G146" s="101" t="s">
        <v>59</v>
      </c>
      <c r="H146" s="101">
        <v>10.865187077296376</v>
      </c>
      <c r="I146" s="101">
        <v>54.66518707729637</v>
      </c>
      <c r="J146" s="101" t="s">
        <v>73</v>
      </c>
      <c r="K146" s="101">
        <v>0.8427769964373476</v>
      </c>
      <c r="M146" s="101" t="s">
        <v>68</v>
      </c>
      <c r="N146" s="101">
        <v>0.4725342846670848</v>
      </c>
      <c r="X146" s="101">
        <v>67.5</v>
      </c>
    </row>
    <row r="147" spans="1:24" s="101" customFormat="1" ht="12.75" hidden="1">
      <c r="A147" s="101">
        <v>2898</v>
      </c>
      <c r="B147" s="101">
        <v>99.66000366210938</v>
      </c>
      <c r="C147" s="101">
        <v>111.55999755859375</v>
      </c>
      <c r="D147" s="101">
        <v>8.954039573669434</v>
      </c>
      <c r="E147" s="101">
        <v>9.49390983581543</v>
      </c>
      <c r="F147" s="101">
        <v>20.706387202989227</v>
      </c>
      <c r="G147" s="101" t="s">
        <v>56</v>
      </c>
      <c r="H147" s="101">
        <v>22.826288364639993</v>
      </c>
      <c r="I147" s="101">
        <v>54.98629202674937</v>
      </c>
      <c r="J147" s="101" t="s">
        <v>62</v>
      </c>
      <c r="K147" s="101">
        <v>0.8740157440288173</v>
      </c>
      <c r="L147" s="101">
        <v>0.09106571307888416</v>
      </c>
      <c r="M147" s="101">
        <v>0.20691118993472055</v>
      </c>
      <c r="N147" s="101">
        <v>0.1628020940588488</v>
      </c>
      <c r="O147" s="101">
        <v>0.03510205358671629</v>
      </c>
      <c r="P147" s="101">
        <v>0.0026126070059979984</v>
      </c>
      <c r="Q147" s="101">
        <v>0.004272875641577796</v>
      </c>
      <c r="R147" s="101">
        <v>0.002505998006415184</v>
      </c>
      <c r="S147" s="101">
        <v>0.0004605587966440909</v>
      </c>
      <c r="T147" s="101">
        <v>3.8464092369894024E-05</v>
      </c>
      <c r="U147" s="101">
        <v>9.347496381871052E-05</v>
      </c>
      <c r="V147" s="101">
        <v>9.29993143708416E-05</v>
      </c>
      <c r="W147" s="101">
        <v>2.8712793592592085E-05</v>
      </c>
      <c r="X147" s="101">
        <v>67.5</v>
      </c>
    </row>
    <row r="148" spans="1:24" s="101" customFormat="1" ht="12.75" hidden="1">
      <c r="A148" s="101">
        <v>2899</v>
      </c>
      <c r="B148" s="101">
        <v>95.31999969482422</v>
      </c>
      <c r="C148" s="101">
        <v>90.12000274658203</v>
      </c>
      <c r="D148" s="101">
        <v>9.745888710021973</v>
      </c>
      <c r="E148" s="101">
        <v>10.326526641845703</v>
      </c>
      <c r="F148" s="101">
        <v>14.535634427283055</v>
      </c>
      <c r="G148" s="101" t="s">
        <v>57</v>
      </c>
      <c r="H148" s="101">
        <v>7.637032385075429</v>
      </c>
      <c r="I148" s="101">
        <v>35.45703207989965</v>
      </c>
      <c r="J148" s="101" t="s">
        <v>60</v>
      </c>
      <c r="K148" s="101">
        <v>0.12079537251745685</v>
      </c>
      <c r="L148" s="101">
        <v>-0.0004934393603344438</v>
      </c>
      <c r="M148" s="101">
        <v>-0.030923457366327938</v>
      </c>
      <c r="N148" s="101">
        <v>-0.001683398961501419</v>
      </c>
      <c r="O148" s="101">
        <v>0.0044760992272108455</v>
      </c>
      <c r="P148" s="101">
        <v>-5.6592299960338025E-05</v>
      </c>
      <c r="Q148" s="101">
        <v>-0.0007491908143292299</v>
      </c>
      <c r="R148" s="101">
        <v>-0.00013532604992761842</v>
      </c>
      <c r="S148" s="101">
        <v>2.777457882069954E-05</v>
      </c>
      <c r="T148" s="101">
        <v>-4.043501215985835E-06</v>
      </c>
      <c r="U148" s="101">
        <v>-2.3642873583054272E-05</v>
      </c>
      <c r="V148" s="101">
        <v>-1.0677771379404538E-05</v>
      </c>
      <c r="W148" s="101">
        <v>7.811792901920068E-07</v>
      </c>
      <c r="X148" s="101">
        <v>67.5</v>
      </c>
    </row>
    <row r="149" spans="1:24" s="101" customFormat="1" ht="12.75" hidden="1">
      <c r="A149" s="101">
        <v>2897</v>
      </c>
      <c r="B149" s="101">
        <v>91.9000015258789</v>
      </c>
      <c r="C149" s="101">
        <v>128.89999389648438</v>
      </c>
      <c r="D149" s="101">
        <v>9.306167602539062</v>
      </c>
      <c r="E149" s="101">
        <v>9.320540428161621</v>
      </c>
      <c r="F149" s="101">
        <v>9.683134456390412</v>
      </c>
      <c r="G149" s="101" t="s">
        <v>58</v>
      </c>
      <c r="H149" s="101">
        <v>0.33275072617936985</v>
      </c>
      <c r="I149" s="101">
        <v>24.732752252058276</v>
      </c>
      <c r="J149" s="101" t="s">
        <v>61</v>
      </c>
      <c r="K149" s="101">
        <v>-0.8656280949626207</v>
      </c>
      <c r="L149" s="101">
        <v>-0.09106437621904256</v>
      </c>
      <c r="M149" s="101">
        <v>-0.20458734150654312</v>
      </c>
      <c r="N149" s="101">
        <v>-0.16279339052271952</v>
      </c>
      <c r="O149" s="101">
        <v>-0.034815495138125846</v>
      </c>
      <c r="P149" s="101">
        <v>-0.0026119940044676644</v>
      </c>
      <c r="Q149" s="101">
        <v>-0.004206682703997719</v>
      </c>
      <c r="R149" s="101">
        <v>-0.002502341477170505</v>
      </c>
      <c r="S149" s="101">
        <v>-0.0004597205433060239</v>
      </c>
      <c r="T149" s="101">
        <v>-3.8250967304841594E-05</v>
      </c>
      <c r="U149" s="101">
        <v>-9.043552061908503E-05</v>
      </c>
      <c r="V149" s="101">
        <v>-9.238429342597037E-05</v>
      </c>
      <c r="W149" s="101">
        <v>-2.870216498467271E-05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2900</v>
      </c>
      <c r="B151" s="101">
        <v>114.16</v>
      </c>
      <c r="C151" s="101">
        <v>130.86</v>
      </c>
      <c r="D151" s="101">
        <v>8.907339599330228</v>
      </c>
      <c r="E151" s="101">
        <v>9.924177263713155</v>
      </c>
      <c r="F151" s="101">
        <v>17.267676562635426</v>
      </c>
      <c r="G151" s="101" t="s">
        <v>59</v>
      </c>
      <c r="H151" s="101">
        <v>-0.5367643217101374</v>
      </c>
      <c r="I151" s="101">
        <v>46.12323567828986</v>
      </c>
      <c r="J151" s="101" t="s">
        <v>73</v>
      </c>
      <c r="K151" s="101">
        <v>0.4007698559588869</v>
      </c>
      <c r="M151" s="101" t="s">
        <v>68</v>
      </c>
      <c r="N151" s="101">
        <v>0.2652687462317505</v>
      </c>
      <c r="X151" s="101">
        <v>67.5</v>
      </c>
    </row>
    <row r="152" spans="1:24" s="101" customFormat="1" ht="12.75" hidden="1">
      <c r="A152" s="101">
        <v>2898</v>
      </c>
      <c r="B152" s="101">
        <v>107.36000061035156</v>
      </c>
      <c r="C152" s="101">
        <v>110.26000213623047</v>
      </c>
      <c r="D152" s="101">
        <v>8.896150588989258</v>
      </c>
      <c r="E152" s="101">
        <v>9.782638549804688</v>
      </c>
      <c r="F152" s="101">
        <v>20.347956787734624</v>
      </c>
      <c r="G152" s="101" t="s">
        <v>56</v>
      </c>
      <c r="H152" s="101">
        <v>14.543695980863532</v>
      </c>
      <c r="I152" s="101">
        <v>54.403696591215095</v>
      </c>
      <c r="J152" s="101" t="s">
        <v>62</v>
      </c>
      <c r="K152" s="101">
        <v>0.5406515780800364</v>
      </c>
      <c r="L152" s="101">
        <v>0.26204649547534536</v>
      </c>
      <c r="M152" s="101">
        <v>0.12799240575433796</v>
      </c>
      <c r="N152" s="101">
        <v>0.15124421078596875</v>
      </c>
      <c r="O152" s="101">
        <v>0.021713419976852014</v>
      </c>
      <c r="P152" s="101">
        <v>0.007517393744534351</v>
      </c>
      <c r="Q152" s="101">
        <v>0.002643086895550872</v>
      </c>
      <c r="R152" s="101">
        <v>0.002328053196977189</v>
      </c>
      <c r="S152" s="101">
        <v>0.00028485514209698883</v>
      </c>
      <c r="T152" s="101">
        <v>0.00011064557769997151</v>
      </c>
      <c r="U152" s="101">
        <v>5.7799326537450474E-05</v>
      </c>
      <c r="V152" s="101">
        <v>8.63924459638047E-05</v>
      </c>
      <c r="W152" s="101">
        <v>1.7758091274427796E-05</v>
      </c>
      <c r="X152" s="101">
        <v>67.5</v>
      </c>
    </row>
    <row r="153" spans="1:24" s="101" customFormat="1" ht="12.75" hidden="1">
      <c r="A153" s="101">
        <v>2899</v>
      </c>
      <c r="B153" s="101">
        <v>85.12000274658203</v>
      </c>
      <c r="C153" s="101">
        <v>106.72000122070312</v>
      </c>
      <c r="D153" s="101">
        <v>9.380030632019043</v>
      </c>
      <c r="E153" s="101">
        <v>10.012019157409668</v>
      </c>
      <c r="F153" s="101">
        <v>12.160994729223441</v>
      </c>
      <c r="G153" s="101" t="s">
        <v>57</v>
      </c>
      <c r="H153" s="101">
        <v>13.18833769922118</v>
      </c>
      <c r="I153" s="101">
        <v>30.808340445803207</v>
      </c>
      <c r="J153" s="101" t="s">
        <v>60</v>
      </c>
      <c r="K153" s="101">
        <v>-0.5283459787797766</v>
      </c>
      <c r="L153" s="101">
        <v>-0.0014242344275854975</v>
      </c>
      <c r="M153" s="101">
        <v>0.12476244139056934</v>
      </c>
      <c r="N153" s="101">
        <v>-0.00156420637301656</v>
      </c>
      <c r="O153" s="101">
        <v>-0.02126768831428066</v>
      </c>
      <c r="P153" s="101">
        <v>-0.0001629834296319328</v>
      </c>
      <c r="Q153" s="101">
        <v>0.0025599844642695976</v>
      </c>
      <c r="R153" s="101">
        <v>-0.0001257603427655787</v>
      </c>
      <c r="S153" s="101">
        <v>-0.00028224481051925096</v>
      </c>
      <c r="T153" s="101">
        <v>-1.1610383656297858E-05</v>
      </c>
      <c r="U153" s="101">
        <v>5.466174606980381E-05</v>
      </c>
      <c r="V153" s="101">
        <v>-9.92816231961307E-06</v>
      </c>
      <c r="W153" s="101">
        <v>-1.766587885114652E-05</v>
      </c>
      <c r="X153" s="101">
        <v>67.5</v>
      </c>
    </row>
    <row r="154" spans="1:24" s="101" customFormat="1" ht="12.75" hidden="1">
      <c r="A154" s="101">
        <v>2897</v>
      </c>
      <c r="B154" s="101">
        <v>85.66000366210938</v>
      </c>
      <c r="C154" s="101">
        <v>110.86000061035156</v>
      </c>
      <c r="D154" s="101">
        <v>9.343467712402344</v>
      </c>
      <c r="E154" s="101">
        <v>9.357827186584473</v>
      </c>
      <c r="F154" s="101">
        <v>11.665064830970596</v>
      </c>
      <c r="G154" s="101" t="s">
        <v>58</v>
      </c>
      <c r="H154" s="101">
        <v>11.508278296622635</v>
      </c>
      <c r="I154" s="101">
        <v>29.66828195873201</v>
      </c>
      <c r="J154" s="101" t="s">
        <v>61</v>
      </c>
      <c r="K154" s="101">
        <v>-0.11469374694233987</v>
      </c>
      <c r="L154" s="101">
        <v>-0.26204262505784337</v>
      </c>
      <c r="M154" s="101">
        <v>-0.028572524373037696</v>
      </c>
      <c r="N154" s="101">
        <v>-0.15123612185814989</v>
      </c>
      <c r="O154" s="101">
        <v>-0.004376989931193117</v>
      </c>
      <c r="P154" s="101">
        <v>-0.007515626727827135</v>
      </c>
      <c r="Q154" s="101">
        <v>-0.0006575620732151803</v>
      </c>
      <c r="R154" s="101">
        <v>-0.002324653957935072</v>
      </c>
      <c r="S154" s="101">
        <v>-3.847491278804697E-05</v>
      </c>
      <c r="T154" s="101">
        <v>-0.00011003473477004434</v>
      </c>
      <c r="U154" s="101">
        <v>-1.878445274111318E-05</v>
      </c>
      <c r="V154" s="101">
        <v>-8.582008105661711E-05</v>
      </c>
      <c r="W154" s="101">
        <v>-1.8073544554189259E-06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7.926500561426727</v>
      </c>
      <c r="G155" s="102"/>
      <c r="H155" s="102"/>
      <c r="I155" s="115"/>
      <c r="J155" s="115" t="s">
        <v>159</v>
      </c>
      <c r="K155" s="102">
        <f>AVERAGE(K153,K148,K143,K138,K133,K128)</f>
        <v>-0.10159982358578358</v>
      </c>
      <c r="L155" s="102">
        <f>AVERAGE(L153,L148,L143,L138,L133,L128)</f>
        <v>-0.0026041272517924817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25.758139142068114</v>
      </c>
      <c r="G156" s="102"/>
      <c r="H156" s="102"/>
      <c r="I156" s="115"/>
      <c r="J156" s="115" t="s">
        <v>160</v>
      </c>
      <c r="K156" s="102">
        <f>AVERAGE(K154,K149,K144,K139,K134,K129)</f>
        <v>-0.7829483510506567</v>
      </c>
      <c r="L156" s="102">
        <f>AVERAGE(L154,L149,L144,L139,L134,L129)</f>
        <v>-0.47886758294876647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0.06349988974111473</v>
      </c>
      <c r="L157" s="102">
        <f>ABS(L155/$H$33)</f>
        <v>0.007233686810534672</v>
      </c>
      <c r="M157" s="115" t="s">
        <v>111</v>
      </c>
      <c r="N157" s="102">
        <f>K157+L157+L158+K158</f>
        <v>0.814882833537047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0.4448570176424186</v>
      </c>
      <c r="L158" s="102">
        <f>ABS(L156/$H$34)</f>
        <v>0.29929223934297905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2900</v>
      </c>
      <c r="B161" s="101">
        <v>132.58</v>
      </c>
      <c r="C161" s="101">
        <v>145.08</v>
      </c>
      <c r="D161" s="101">
        <v>8.927677211795809</v>
      </c>
      <c r="E161" s="101">
        <v>9.353765429240998</v>
      </c>
      <c r="F161" s="101">
        <v>22.040079411790593</v>
      </c>
      <c r="G161" s="101" t="s">
        <v>59</v>
      </c>
      <c r="H161" s="101">
        <v>-6.297960552223913</v>
      </c>
      <c r="I161" s="101">
        <v>58.78203944777609</v>
      </c>
      <c r="J161" s="101" t="s">
        <v>73</v>
      </c>
      <c r="K161" s="101">
        <v>2.3539619632886346</v>
      </c>
      <c r="M161" s="101" t="s">
        <v>68</v>
      </c>
      <c r="N161" s="101">
        <v>1.9808737972639323</v>
      </c>
      <c r="X161" s="101">
        <v>67.5</v>
      </c>
    </row>
    <row r="162" spans="1:24" s="101" customFormat="1" ht="12.75" hidden="1">
      <c r="A162" s="101">
        <v>2898</v>
      </c>
      <c r="B162" s="101">
        <v>79.63999938964844</v>
      </c>
      <c r="C162" s="101">
        <v>81.33999633789062</v>
      </c>
      <c r="D162" s="101">
        <v>9.386507987976074</v>
      </c>
      <c r="E162" s="101">
        <v>9.796857833862305</v>
      </c>
      <c r="F162" s="101">
        <v>17.66858663214296</v>
      </c>
      <c r="G162" s="101" t="s">
        <v>56</v>
      </c>
      <c r="H162" s="101">
        <v>32.57992425418055</v>
      </c>
      <c r="I162" s="101">
        <v>44.719923643828984</v>
      </c>
      <c r="J162" s="101" t="s">
        <v>62</v>
      </c>
      <c r="K162" s="101">
        <v>0.7418439329517146</v>
      </c>
      <c r="L162" s="101">
        <v>1.3263375231201078</v>
      </c>
      <c r="M162" s="101">
        <v>0.17562127746591005</v>
      </c>
      <c r="N162" s="101">
        <v>0.10613101425875011</v>
      </c>
      <c r="O162" s="101">
        <v>0.029794225229488526</v>
      </c>
      <c r="P162" s="101">
        <v>0.03804861909081272</v>
      </c>
      <c r="Q162" s="101">
        <v>0.0036266595491087615</v>
      </c>
      <c r="R162" s="101">
        <v>0.0016337412128109388</v>
      </c>
      <c r="S162" s="101">
        <v>0.00039095255106211653</v>
      </c>
      <c r="T162" s="101">
        <v>0.000559876422195322</v>
      </c>
      <c r="U162" s="101">
        <v>7.930805066394287E-05</v>
      </c>
      <c r="V162" s="101">
        <v>6.0642843429530264E-05</v>
      </c>
      <c r="W162" s="101">
        <v>2.437681997265401E-05</v>
      </c>
      <c r="X162" s="101">
        <v>67.5</v>
      </c>
    </row>
    <row r="163" spans="1:24" s="101" customFormat="1" ht="12.75" hidden="1">
      <c r="A163" s="101">
        <v>2897</v>
      </c>
      <c r="B163" s="101">
        <v>111.30000305175781</v>
      </c>
      <c r="C163" s="101">
        <v>126.69999694824219</v>
      </c>
      <c r="D163" s="101">
        <v>9.186591148376465</v>
      </c>
      <c r="E163" s="101">
        <v>9.332662582397461</v>
      </c>
      <c r="F163" s="101">
        <v>11.494051575128292</v>
      </c>
      <c r="G163" s="101" t="s">
        <v>57</v>
      </c>
      <c r="H163" s="101">
        <v>-14.035377985189953</v>
      </c>
      <c r="I163" s="101">
        <v>29.764625066567856</v>
      </c>
      <c r="J163" s="101" t="s">
        <v>60</v>
      </c>
      <c r="K163" s="101">
        <v>0.2949523339120938</v>
      </c>
      <c r="L163" s="101">
        <v>-0.007215128053448887</v>
      </c>
      <c r="M163" s="101">
        <v>-0.0716528674697025</v>
      </c>
      <c r="N163" s="101">
        <v>-0.0010968643080381687</v>
      </c>
      <c r="O163" s="101">
        <v>0.011550558930777468</v>
      </c>
      <c r="P163" s="101">
        <v>-0.0008256446563195605</v>
      </c>
      <c r="Q163" s="101">
        <v>-0.0015660036893032447</v>
      </c>
      <c r="R163" s="101">
        <v>-8.820902116518021E-05</v>
      </c>
      <c r="S163" s="101">
        <v>0.0001268487199458997</v>
      </c>
      <c r="T163" s="101">
        <v>-5.880836787464509E-05</v>
      </c>
      <c r="U163" s="101">
        <v>-3.9794534310946825E-05</v>
      </c>
      <c r="V163" s="101">
        <v>-6.9603301716330855E-06</v>
      </c>
      <c r="W163" s="101">
        <v>7.130312143259433E-06</v>
      </c>
      <c r="X163" s="101">
        <v>67.5</v>
      </c>
    </row>
    <row r="164" spans="1:24" s="101" customFormat="1" ht="12.75" hidden="1">
      <c r="A164" s="101">
        <v>2899</v>
      </c>
      <c r="B164" s="101">
        <v>94.45999908447266</v>
      </c>
      <c r="C164" s="101">
        <v>110.95999908447266</v>
      </c>
      <c r="D164" s="101">
        <v>9.85764217376709</v>
      </c>
      <c r="E164" s="101">
        <v>10.537220001220703</v>
      </c>
      <c r="F164" s="101">
        <v>17.363043091484307</v>
      </c>
      <c r="G164" s="101" t="s">
        <v>58</v>
      </c>
      <c r="H164" s="101">
        <v>14.912310751760117</v>
      </c>
      <c r="I164" s="101">
        <v>41.87230983623277</v>
      </c>
      <c r="J164" s="101" t="s">
        <v>61</v>
      </c>
      <c r="K164" s="101">
        <v>-0.6806875506258924</v>
      </c>
      <c r="L164" s="101">
        <v>-1.326317898229363</v>
      </c>
      <c r="M164" s="101">
        <v>-0.16033932668602366</v>
      </c>
      <c r="N164" s="101">
        <v>-0.10612534605965142</v>
      </c>
      <c r="O164" s="101">
        <v>-0.027464166570499233</v>
      </c>
      <c r="P164" s="101">
        <v>-0.03803965990409547</v>
      </c>
      <c r="Q164" s="101">
        <v>-0.0032711300692926278</v>
      </c>
      <c r="R164" s="101">
        <v>-0.0016313581823198845</v>
      </c>
      <c r="S164" s="101">
        <v>-0.00036980170284905874</v>
      </c>
      <c r="T164" s="101">
        <v>-0.0005567792955904115</v>
      </c>
      <c r="U164" s="101">
        <v>-6.86014718434627E-05</v>
      </c>
      <c r="V164" s="101">
        <v>-6.024208050126071E-05</v>
      </c>
      <c r="W164" s="101">
        <v>-2.331068426106086E-05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2900</v>
      </c>
      <c r="B166" s="101">
        <v>131.84</v>
      </c>
      <c r="C166" s="101">
        <v>150.34</v>
      </c>
      <c r="D166" s="101">
        <v>9.076838030159402</v>
      </c>
      <c r="E166" s="101">
        <v>9.542522960041591</v>
      </c>
      <c r="F166" s="101">
        <v>19.020461998471426</v>
      </c>
      <c r="G166" s="101" t="s">
        <v>59</v>
      </c>
      <c r="H166" s="101">
        <v>-14.446616929273148</v>
      </c>
      <c r="I166" s="101">
        <v>49.89338307072686</v>
      </c>
      <c r="J166" s="101" t="s">
        <v>73</v>
      </c>
      <c r="K166" s="101">
        <v>2.6294130515161056</v>
      </c>
      <c r="M166" s="101" t="s">
        <v>68</v>
      </c>
      <c r="N166" s="101">
        <v>2.4106103065290183</v>
      </c>
      <c r="X166" s="101">
        <v>67.5</v>
      </c>
    </row>
    <row r="167" spans="1:24" s="101" customFormat="1" ht="12.75" hidden="1">
      <c r="A167" s="101">
        <v>2898</v>
      </c>
      <c r="B167" s="101">
        <v>85.9800033569336</v>
      </c>
      <c r="C167" s="101">
        <v>88.87999725341797</v>
      </c>
      <c r="D167" s="101">
        <v>9.301212310791016</v>
      </c>
      <c r="E167" s="101">
        <v>9.96103572845459</v>
      </c>
      <c r="F167" s="101">
        <v>20.05541315204115</v>
      </c>
      <c r="G167" s="101" t="s">
        <v>56</v>
      </c>
      <c r="H167" s="101">
        <v>32.760245890063295</v>
      </c>
      <c r="I167" s="101">
        <v>51.24024924699689</v>
      </c>
      <c r="J167" s="101" t="s">
        <v>62</v>
      </c>
      <c r="K167" s="101">
        <v>0.42506934554523096</v>
      </c>
      <c r="L167" s="101">
        <v>1.5559311042184512</v>
      </c>
      <c r="M167" s="101">
        <v>0.10062968077473748</v>
      </c>
      <c r="N167" s="101">
        <v>0.12405241515342905</v>
      </c>
      <c r="O167" s="101">
        <v>0.017071596852627872</v>
      </c>
      <c r="P167" s="101">
        <v>0.044634899810228244</v>
      </c>
      <c r="Q167" s="101">
        <v>0.002078092315966295</v>
      </c>
      <c r="R167" s="101">
        <v>0.0019095865854728848</v>
      </c>
      <c r="S167" s="101">
        <v>0.00022404733610312857</v>
      </c>
      <c r="T167" s="101">
        <v>0.0006568031443558542</v>
      </c>
      <c r="U167" s="101">
        <v>4.545214214344654E-05</v>
      </c>
      <c r="V167" s="101">
        <v>7.087739891010165E-05</v>
      </c>
      <c r="W167" s="101">
        <v>1.3976076870506159E-05</v>
      </c>
      <c r="X167" s="101">
        <v>67.5</v>
      </c>
    </row>
    <row r="168" spans="1:24" s="101" customFormat="1" ht="12.75" hidden="1">
      <c r="A168" s="101">
        <v>2897</v>
      </c>
      <c r="B168" s="101">
        <v>109.68000030517578</v>
      </c>
      <c r="C168" s="101">
        <v>131.0800018310547</v>
      </c>
      <c r="D168" s="101">
        <v>9.399360656738281</v>
      </c>
      <c r="E168" s="101">
        <v>9.466548919677734</v>
      </c>
      <c r="F168" s="101">
        <v>12.927208571098848</v>
      </c>
      <c r="G168" s="101" t="s">
        <v>57</v>
      </c>
      <c r="H168" s="101">
        <v>-9.464126107279895</v>
      </c>
      <c r="I168" s="101">
        <v>32.71587419789589</v>
      </c>
      <c r="J168" s="101" t="s">
        <v>60</v>
      </c>
      <c r="K168" s="101">
        <v>-0.19311066687972428</v>
      </c>
      <c r="L168" s="101">
        <v>-0.008464336880751986</v>
      </c>
      <c r="M168" s="101">
        <v>0.04469457750957942</v>
      </c>
      <c r="N168" s="101">
        <v>-0.0012823700949056679</v>
      </c>
      <c r="O168" s="101">
        <v>-0.007918870079248894</v>
      </c>
      <c r="P168" s="101">
        <v>-0.0009685100659964376</v>
      </c>
      <c r="Q168" s="101">
        <v>0.0008737660865480591</v>
      </c>
      <c r="R168" s="101">
        <v>-0.00010313611875478848</v>
      </c>
      <c r="S168" s="101">
        <v>-0.00011707068392326483</v>
      </c>
      <c r="T168" s="101">
        <v>-6.897740279553183E-05</v>
      </c>
      <c r="U168" s="101">
        <v>1.580228099031962E-05</v>
      </c>
      <c r="V168" s="101">
        <v>-8.142489583983271E-06</v>
      </c>
      <c r="W168" s="101">
        <v>-7.700206054818362E-06</v>
      </c>
      <c r="X168" s="101">
        <v>67.5</v>
      </c>
    </row>
    <row r="169" spans="1:24" s="101" customFormat="1" ht="12.75" hidden="1">
      <c r="A169" s="101">
        <v>2899</v>
      </c>
      <c r="B169" s="101">
        <v>84.66000366210938</v>
      </c>
      <c r="C169" s="101">
        <v>96.66000366210938</v>
      </c>
      <c r="D169" s="101">
        <v>9.596475601196289</v>
      </c>
      <c r="E169" s="101">
        <v>10.370100021362305</v>
      </c>
      <c r="F169" s="101">
        <v>16.176273672470852</v>
      </c>
      <c r="G169" s="101" t="s">
        <v>58</v>
      </c>
      <c r="H169" s="101">
        <v>22.895461216809046</v>
      </c>
      <c r="I169" s="101">
        <v>40.05546487891842</v>
      </c>
      <c r="J169" s="101" t="s">
        <v>61</v>
      </c>
      <c r="K169" s="101">
        <v>-0.3786716504565917</v>
      </c>
      <c r="L169" s="101">
        <v>-1.5559080808568408</v>
      </c>
      <c r="M169" s="101">
        <v>-0.09015945537804544</v>
      </c>
      <c r="N169" s="101">
        <v>-0.12404578683832193</v>
      </c>
      <c r="O169" s="101">
        <v>-0.01512385254380082</v>
      </c>
      <c r="P169" s="101">
        <v>-0.044624390968630336</v>
      </c>
      <c r="Q169" s="101">
        <v>-0.001885470896003608</v>
      </c>
      <c r="R169" s="101">
        <v>-0.0019067993781271772</v>
      </c>
      <c r="S169" s="101">
        <v>-0.00019102791361643272</v>
      </c>
      <c r="T169" s="101">
        <v>-0.0006531711018862668</v>
      </c>
      <c r="U169" s="101">
        <v>-4.261672372356951E-05</v>
      </c>
      <c r="V169" s="101">
        <v>-7.040813546484811E-05</v>
      </c>
      <c r="W169" s="101">
        <v>-1.1663513681718552E-05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2900</v>
      </c>
      <c r="B171" s="101">
        <v>137.88</v>
      </c>
      <c r="C171" s="101">
        <v>131.18</v>
      </c>
      <c r="D171" s="101">
        <v>9.064292435757586</v>
      </c>
      <c r="E171" s="101">
        <v>9.34105485020331</v>
      </c>
      <c r="F171" s="101">
        <v>21.91777065699696</v>
      </c>
      <c r="G171" s="101" t="s">
        <v>59</v>
      </c>
      <c r="H171" s="101">
        <v>-12.792383588225078</v>
      </c>
      <c r="I171" s="101">
        <v>57.58761641177491</v>
      </c>
      <c r="J171" s="101" t="s">
        <v>73</v>
      </c>
      <c r="K171" s="101">
        <v>1.3134524438694215</v>
      </c>
      <c r="M171" s="101" t="s">
        <v>68</v>
      </c>
      <c r="N171" s="101">
        <v>1.054038005453314</v>
      </c>
      <c r="X171" s="101">
        <v>67.5</v>
      </c>
    </row>
    <row r="172" spans="1:24" s="101" customFormat="1" ht="12.75" hidden="1">
      <c r="A172" s="101">
        <v>2898</v>
      </c>
      <c r="B172" s="101">
        <v>86.44000244140625</v>
      </c>
      <c r="C172" s="101">
        <v>97.54000091552734</v>
      </c>
      <c r="D172" s="101">
        <v>9.101797103881836</v>
      </c>
      <c r="E172" s="101">
        <v>9.832291603088379</v>
      </c>
      <c r="F172" s="101">
        <v>16.01213675320852</v>
      </c>
      <c r="G172" s="101" t="s">
        <v>56</v>
      </c>
      <c r="H172" s="101">
        <v>22.86706695813273</v>
      </c>
      <c r="I172" s="101">
        <v>41.80706939953898</v>
      </c>
      <c r="J172" s="101" t="s">
        <v>62</v>
      </c>
      <c r="K172" s="101">
        <v>0.6481110036357816</v>
      </c>
      <c r="L172" s="101">
        <v>0.92874802452042</v>
      </c>
      <c r="M172" s="101">
        <v>0.15343188297825575</v>
      </c>
      <c r="N172" s="101">
        <v>0.07675450971868221</v>
      </c>
      <c r="O172" s="101">
        <v>0.026029230984692713</v>
      </c>
      <c r="P172" s="101">
        <v>0.026642954608742504</v>
      </c>
      <c r="Q172" s="101">
        <v>0.003168422131306841</v>
      </c>
      <c r="R172" s="101">
        <v>0.0011815129921064536</v>
      </c>
      <c r="S172" s="101">
        <v>0.00034153719489967896</v>
      </c>
      <c r="T172" s="101">
        <v>0.00039206397630154265</v>
      </c>
      <c r="U172" s="101">
        <v>6.930150285478885E-05</v>
      </c>
      <c r="V172" s="101">
        <v>4.38489933506629E-05</v>
      </c>
      <c r="W172" s="101">
        <v>2.1300469844506626E-05</v>
      </c>
      <c r="X172" s="101">
        <v>67.5</v>
      </c>
    </row>
    <row r="173" spans="1:24" s="101" customFormat="1" ht="12.75" hidden="1">
      <c r="A173" s="101">
        <v>2897</v>
      </c>
      <c r="B173" s="101">
        <v>101.55999755859375</v>
      </c>
      <c r="C173" s="101">
        <v>131.25999450683594</v>
      </c>
      <c r="D173" s="101">
        <v>9.310598373413086</v>
      </c>
      <c r="E173" s="101">
        <v>9.227556228637695</v>
      </c>
      <c r="F173" s="101">
        <v>12.89183549785752</v>
      </c>
      <c r="G173" s="101" t="s">
        <v>57</v>
      </c>
      <c r="H173" s="101">
        <v>-1.1338457254996115</v>
      </c>
      <c r="I173" s="101">
        <v>32.92615183309414</v>
      </c>
      <c r="J173" s="101" t="s">
        <v>60</v>
      </c>
      <c r="K173" s="101">
        <v>-0.4502283294560594</v>
      </c>
      <c r="L173" s="101">
        <v>-0.0050523802583814755</v>
      </c>
      <c r="M173" s="101">
        <v>0.1053242218769615</v>
      </c>
      <c r="N173" s="101">
        <v>-0.0007935406855762713</v>
      </c>
      <c r="O173" s="101">
        <v>-0.018282616397136374</v>
      </c>
      <c r="P173" s="101">
        <v>-0.0005780462536036458</v>
      </c>
      <c r="Q173" s="101">
        <v>0.002113727941706934</v>
      </c>
      <c r="R173" s="101">
        <v>-6.382462056923928E-05</v>
      </c>
      <c r="S173" s="101">
        <v>-0.00025573750210507157</v>
      </c>
      <c r="T173" s="101">
        <v>-4.1165806659504015E-05</v>
      </c>
      <c r="U173" s="101">
        <v>4.200218691940378E-05</v>
      </c>
      <c r="V173" s="101">
        <v>-5.0420812477815546E-06</v>
      </c>
      <c r="W173" s="101">
        <v>-1.6411081060397638E-05</v>
      </c>
      <c r="X173" s="101">
        <v>67.5</v>
      </c>
    </row>
    <row r="174" spans="1:24" s="101" customFormat="1" ht="12.75" hidden="1">
      <c r="A174" s="101">
        <v>2899</v>
      </c>
      <c r="B174" s="101">
        <v>108.62000274658203</v>
      </c>
      <c r="C174" s="101">
        <v>105.62000274658203</v>
      </c>
      <c r="D174" s="101">
        <v>9.439162254333496</v>
      </c>
      <c r="E174" s="101">
        <v>10.238842964172363</v>
      </c>
      <c r="F174" s="101">
        <v>20.563788770985006</v>
      </c>
      <c r="G174" s="101" t="s">
        <v>58</v>
      </c>
      <c r="H174" s="101">
        <v>10.70059490101145</v>
      </c>
      <c r="I174" s="101">
        <v>51.82059764759348</v>
      </c>
      <c r="J174" s="101" t="s">
        <v>61</v>
      </c>
      <c r="K174" s="101">
        <v>-0.46619987600704715</v>
      </c>
      <c r="L174" s="101">
        <v>-0.9287342819689104</v>
      </c>
      <c r="M174" s="101">
        <v>-0.11157128214852488</v>
      </c>
      <c r="N174" s="101">
        <v>-0.07675040752553447</v>
      </c>
      <c r="O174" s="101">
        <v>-0.018527460790125756</v>
      </c>
      <c r="P174" s="101">
        <v>-0.026636683217176427</v>
      </c>
      <c r="Q174" s="101">
        <v>-0.0023603078169176055</v>
      </c>
      <c r="R174" s="101">
        <v>-0.001179787848863319</v>
      </c>
      <c r="S174" s="101">
        <v>-0.00022637576177011486</v>
      </c>
      <c r="T174" s="101">
        <v>-0.00038989682978378897</v>
      </c>
      <c r="U174" s="101">
        <v>-5.512272300893501E-05</v>
      </c>
      <c r="V174" s="101">
        <v>-4.355814085285607E-05</v>
      </c>
      <c r="W174" s="101">
        <v>-1.3578896642429905E-05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2900</v>
      </c>
      <c r="B176" s="101">
        <v>120.02</v>
      </c>
      <c r="C176" s="101">
        <v>126.02</v>
      </c>
      <c r="D176" s="101">
        <v>8.983978941058833</v>
      </c>
      <c r="E176" s="101">
        <v>9.245723121797097</v>
      </c>
      <c r="F176" s="101">
        <v>17.28950192124027</v>
      </c>
      <c r="G176" s="101" t="s">
        <v>59</v>
      </c>
      <c r="H176" s="101">
        <v>-6.7211490441872</v>
      </c>
      <c r="I176" s="101">
        <v>45.7988509558128</v>
      </c>
      <c r="J176" s="101" t="s">
        <v>73</v>
      </c>
      <c r="K176" s="101">
        <v>0.977895418288692</v>
      </c>
      <c r="M176" s="101" t="s">
        <v>68</v>
      </c>
      <c r="N176" s="101">
        <v>0.5153134706926775</v>
      </c>
      <c r="X176" s="101">
        <v>67.5</v>
      </c>
    </row>
    <row r="177" spans="1:24" s="101" customFormat="1" ht="12.75" hidden="1">
      <c r="A177" s="101">
        <v>2898</v>
      </c>
      <c r="B177" s="101">
        <v>98.26000213623047</v>
      </c>
      <c r="C177" s="101">
        <v>110.55999755859375</v>
      </c>
      <c r="D177" s="101">
        <v>9.139759063720703</v>
      </c>
      <c r="E177" s="101">
        <v>9.827025413513184</v>
      </c>
      <c r="F177" s="101">
        <v>17.24881487716313</v>
      </c>
      <c r="G177" s="101" t="s">
        <v>56</v>
      </c>
      <c r="H177" s="101">
        <v>14.111236196084342</v>
      </c>
      <c r="I177" s="101">
        <v>44.87123833231481</v>
      </c>
      <c r="J177" s="101" t="s">
        <v>62</v>
      </c>
      <c r="K177" s="101">
        <v>0.9515165086604811</v>
      </c>
      <c r="L177" s="101">
        <v>0.13683956608039677</v>
      </c>
      <c r="M177" s="101">
        <v>0.22525915380382708</v>
      </c>
      <c r="N177" s="101">
        <v>0.039331425018239205</v>
      </c>
      <c r="O177" s="101">
        <v>0.038214611444365644</v>
      </c>
      <c r="P177" s="101">
        <v>0.003925589859426036</v>
      </c>
      <c r="Q177" s="101">
        <v>0.00465165821121766</v>
      </c>
      <c r="R177" s="101">
        <v>0.0006054419948218591</v>
      </c>
      <c r="S177" s="101">
        <v>0.0005013815023372828</v>
      </c>
      <c r="T177" s="101">
        <v>5.779176204020026E-05</v>
      </c>
      <c r="U177" s="101">
        <v>0.00010173953303957688</v>
      </c>
      <c r="V177" s="101">
        <v>2.2460807536005474E-05</v>
      </c>
      <c r="W177" s="101">
        <v>3.126303149338529E-05</v>
      </c>
      <c r="X177" s="101">
        <v>67.5</v>
      </c>
    </row>
    <row r="178" spans="1:24" s="101" customFormat="1" ht="12.75" hidden="1">
      <c r="A178" s="101">
        <v>2897</v>
      </c>
      <c r="B178" s="101">
        <v>97.33999633789062</v>
      </c>
      <c r="C178" s="101">
        <v>100.63999938964844</v>
      </c>
      <c r="D178" s="101">
        <v>8.97346019744873</v>
      </c>
      <c r="E178" s="101">
        <v>9.014181137084961</v>
      </c>
      <c r="F178" s="101">
        <v>14.37799947901689</v>
      </c>
      <c r="G178" s="101" t="s">
        <v>57</v>
      </c>
      <c r="H178" s="101">
        <v>8.25476516536824</v>
      </c>
      <c r="I178" s="101">
        <v>38.094761503258866</v>
      </c>
      <c r="J178" s="101" t="s">
        <v>60</v>
      </c>
      <c r="K178" s="101">
        <v>-0.5789470176006257</v>
      </c>
      <c r="L178" s="101">
        <v>-0.0007439637715227907</v>
      </c>
      <c r="M178" s="101">
        <v>0.1350173059740629</v>
      </c>
      <c r="N178" s="101">
        <v>-0.0004068025478508986</v>
      </c>
      <c r="O178" s="101">
        <v>-0.023577218064802338</v>
      </c>
      <c r="P178" s="101">
        <v>-8.50397384486605E-05</v>
      </c>
      <c r="Q178" s="101">
        <v>0.002689428075368584</v>
      </c>
      <c r="R178" s="101">
        <v>-3.2713026814325706E-05</v>
      </c>
      <c r="S178" s="101">
        <v>-0.0003352590538603526</v>
      </c>
      <c r="T178" s="101">
        <v>-6.05428215705235E-06</v>
      </c>
      <c r="U178" s="101">
        <v>5.205029551257994E-05</v>
      </c>
      <c r="V178" s="101">
        <v>-2.5875019803531223E-06</v>
      </c>
      <c r="W178" s="101">
        <v>-2.16651037337455E-05</v>
      </c>
      <c r="X178" s="101">
        <v>67.5</v>
      </c>
    </row>
    <row r="179" spans="1:24" s="101" customFormat="1" ht="12.75" hidden="1">
      <c r="A179" s="101">
        <v>2899</v>
      </c>
      <c r="B179" s="101">
        <v>108.26000213623047</v>
      </c>
      <c r="C179" s="101">
        <v>100.66000366210938</v>
      </c>
      <c r="D179" s="101">
        <v>9.924386978149414</v>
      </c>
      <c r="E179" s="101">
        <v>10.308658599853516</v>
      </c>
      <c r="F179" s="101">
        <v>14.678241525931918</v>
      </c>
      <c r="G179" s="101" t="s">
        <v>58</v>
      </c>
      <c r="H179" s="101">
        <v>-5.579948186432432</v>
      </c>
      <c r="I179" s="101">
        <v>35.18005394979803</v>
      </c>
      <c r="J179" s="101" t="s">
        <v>61</v>
      </c>
      <c r="K179" s="101">
        <v>-0.7551185450409572</v>
      </c>
      <c r="L179" s="101">
        <v>-0.13683754368950773</v>
      </c>
      <c r="M179" s="101">
        <v>-0.18031088003756873</v>
      </c>
      <c r="N179" s="101">
        <v>-0.039329321194910484</v>
      </c>
      <c r="O179" s="101">
        <v>-0.030074429606704093</v>
      </c>
      <c r="P179" s="101">
        <v>-0.003924668646817602</v>
      </c>
      <c r="Q179" s="101">
        <v>-0.003795378866649272</v>
      </c>
      <c r="R179" s="101">
        <v>-0.0006045575795327664</v>
      </c>
      <c r="S179" s="101">
        <v>-0.00037280662238035943</v>
      </c>
      <c r="T179" s="101">
        <v>-5.747376294687802E-05</v>
      </c>
      <c r="U179" s="101">
        <v>-8.74168137154647E-05</v>
      </c>
      <c r="V179" s="101">
        <v>-2.231126864772931E-05</v>
      </c>
      <c r="W179" s="101">
        <v>-2.253886462008339E-05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2900</v>
      </c>
      <c r="B181" s="101">
        <v>111.3</v>
      </c>
      <c r="C181" s="101">
        <v>139.6</v>
      </c>
      <c r="D181" s="101">
        <v>8.609931201990397</v>
      </c>
      <c r="E181" s="101">
        <v>10.008916143674487</v>
      </c>
      <c r="F181" s="101">
        <v>13.114395343574762</v>
      </c>
      <c r="G181" s="101" t="s">
        <v>59</v>
      </c>
      <c r="H181" s="101">
        <v>-7.564834140047395</v>
      </c>
      <c r="I181" s="101">
        <v>36.235165859952595</v>
      </c>
      <c r="J181" s="101" t="s">
        <v>73</v>
      </c>
      <c r="K181" s="101">
        <v>1.0913113200484619</v>
      </c>
      <c r="M181" s="101" t="s">
        <v>68</v>
      </c>
      <c r="N181" s="101">
        <v>0.8079649276832336</v>
      </c>
      <c r="X181" s="101">
        <v>67.5</v>
      </c>
    </row>
    <row r="182" spans="1:24" s="101" customFormat="1" ht="12.75" hidden="1">
      <c r="A182" s="101">
        <v>2898</v>
      </c>
      <c r="B182" s="101">
        <v>99.66000366210938</v>
      </c>
      <c r="C182" s="101">
        <v>111.55999755859375</v>
      </c>
      <c r="D182" s="101">
        <v>8.954039573669434</v>
      </c>
      <c r="E182" s="101">
        <v>9.49390983581543</v>
      </c>
      <c r="F182" s="101">
        <v>20.706387202989227</v>
      </c>
      <c r="G182" s="101" t="s">
        <v>56</v>
      </c>
      <c r="H182" s="101">
        <v>22.826288364639993</v>
      </c>
      <c r="I182" s="101">
        <v>54.98629202674937</v>
      </c>
      <c r="J182" s="101" t="s">
        <v>62</v>
      </c>
      <c r="K182" s="101">
        <v>0.733781824245772</v>
      </c>
      <c r="L182" s="101">
        <v>0.7039209803093981</v>
      </c>
      <c r="M182" s="101">
        <v>0.1737134457353346</v>
      </c>
      <c r="N182" s="101">
        <v>0.1609314999459109</v>
      </c>
      <c r="O182" s="101">
        <v>0.02946977597538782</v>
      </c>
      <c r="P182" s="101">
        <v>0.020193403346124676</v>
      </c>
      <c r="Q182" s="101">
        <v>0.00358724492384672</v>
      </c>
      <c r="R182" s="101">
        <v>0.0024771925796665023</v>
      </c>
      <c r="S182" s="101">
        <v>0.0003866357027827062</v>
      </c>
      <c r="T182" s="101">
        <v>0.00029717425233381865</v>
      </c>
      <c r="U182" s="101">
        <v>7.845660137663322E-05</v>
      </c>
      <c r="V182" s="101">
        <v>9.192894746836408E-05</v>
      </c>
      <c r="W182" s="101">
        <v>2.4107037962295272E-05</v>
      </c>
      <c r="X182" s="101">
        <v>67.5</v>
      </c>
    </row>
    <row r="183" spans="1:24" s="101" customFormat="1" ht="12.75" hidden="1">
      <c r="A183" s="101">
        <v>2897</v>
      </c>
      <c r="B183" s="101">
        <v>91.9000015258789</v>
      </c>
      <c r="C183" s="101">
        <v>128.89999389648438</v>
      </c>
      <c r="D183" s="101">
        <v>9.306167602539062</v>
      </c>
      <c r="E183" s="101">
        <v>9.320540428161621</v>
      </c>
      <c r="F183" s="101">
        <v>13.529697826944785</v>
      </c>
      <c r="G183" s="101" t="s">
        <v>57</v>
      </c>
      <c r="H183" s="101">
        <v>10.157678727977192</v>
      </c>
      <c r="I183" s="101">
        <v>34.5576802538561</v>
      </c>
      <c r="J183" s="101" t="s">
        <v>60</v>
      </c>
      <c r="K183" s="101">
        <v>-0.6826960478061342</v>
      </c>
      <c r="L183" s="101">
        <v>-0.003828324258465667</v>
      </c>
      <c r="M183" s="101">
        <v>0.16088511908486702</v>
      </c>
      <c r="N183" s="101">
        <v>-0.001664270193669237</v>
      </c>
      <c r="O183" s="101">
        <v>-0.02753302494771697</v>
      </c>
      <c r="P183" s="101">
        <v>-0.00043802691307414347</v>
      </c>
      <c r="Q183" s="101">
        <v>0.0032856346379381944</v>
      </c>
      <c r="R183" s="101">
        <v>-0.00013381915366651525</v>
      </c>
      <c r="S183" s="101">
        <v>-0.00036969646618356493</v>
      </c>
      <c r="T183" s="101">
        <v>-3.119656650869192E-05</v>
      </c>
      <c r="U183" s="101">
        <v>6.913439650680369E-05</v>
      </c>
      <c r="V183" s="101">
        <v>-1.0566323101740438E-05</v>
      </c>
      <c r="W183" s="101">
        <v>-2.327363307611583E-05</v>
      </c>
      <c r="X183" s="101">
        <v>67.5</v>
      </c>
    </row>
    <row r="184" spans="1:24" s="101" customFormat="1" ht="12.75" hidden="1">
      <c r="A184" s="101">
        <v>2899</v>
      </c>
      <c r="B184" s="101">
        <v>95.31999969482422</v>
      </c>
      <c r="C184" s="101">
        <v>90.12000274658203</v>
      </c>
      <c r="D184" s="101">
        <v>9.745888710021973</v>
      </c>
      <c r="E184" s="101">
        <v>10.326526641845703</v>
      </c>
      <c r="F184" s="101">
        <v>17.867018150956664</v>
      </c>
      <c r="G184" s="101" t="s">
        <v>58</v>
      </c>
      <c r="H184" s="101">
        <v>15.763336066670526</v>
      </c>
      <c r="I184" s="101">
        <v>43.583335761494745</v>
      </c>
      <c r="J184" s="101" t="s">
        <v>61</v>
      </c>
      <c r="K184" s="101">
        <v>-0.2690016206332917</v>
      </c>
      <c r="L184" s="101">
        <v>-0.7039105699256945</v>
      </c>
      <c r="M184" s="101">
        <v>-0.06551594986177943</v>
      </c>
      <c r="N184" s="101">
        <v>-0.1609228942057754</v>
      </c>
      <c r="O184" s="101">
        <v>-0.010507151529693481</v>
      </c>
      <c r="P184" s="101">
        <v>-0.02018865203827888</v>
      </c>
      <c r="Q184" s="101">
        <v>-0.0014397677485083519</v>
      </c>
      <c r="R184" s="101">
        <v>-0.0024735754508134087</v>
      </c>
      <c r="S184" s="101">
        <v>-0.00011318873423473447</v>
      </c>
      <c r="T184" s="101">
        <v>-0.0002955322494893457</v>
      </c>
      <c r="U184" s="101">
        <v>-3.709276909603779E-05</v>
      </c>
      <c r="V184" s="101">
        <v>-9.131968133294633E-05</v>
      </c>
      <c r="W184" s="101">
        <v>-6.283890733763009E-06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2900</v>
      </c>
      <c r="B186" s="101">
        <v>114.16</v>
      </c>
      <c r="C186" s="101">
        <v>130.86</v>
      </c>
      <c r="D186" s="101">
        <v>8.907339599330228</v>
      </c>
      <c r="E186" s="101">
        <v>9.924177263713155</v>
      </c>
      <c r="F186" s="101">
        <v>17.017093440192763</v>
      </c>
      <c r="G186" s="101" t="s">
        <v>59</v>
      </c>
      <c r="H186" s="101">
        <v>-1.2060902945184182</v>
      </c>
      <c r="I186" s="101">
        <v>45.453909705481585</v>
      </c>
      <c r="J186" s="101" t="s">
        <v>73</v>
      </c>
      <c r="K186" s="101">
        <v>0.43604480240019794</v>
      </c>
      <c r="M186" s="101" t="s">
        <v>68</v>
      </c>
      <c r="N186" s="101">
        <v>0.2944691116286988</v>
      </c>
      <c r="X186" s="101">
        <v>67.5</v>
      </c>
    </row>
    <row r="187" spans="1:24" s="101" customFormat="1" ht="12.75" hidden="1">
      <c r="A187" s="101">
        <v>2898</v>
      </c>
      <c r="B187" s="101">
        <v>107.36000061035156</v>
      </c>
      <c r="C187" s="101">
        <v>110.26000213623047</v>
      </c>
      <c r="D187" s="101">
        <v>8.896150588989258</v>
      </c>
      <c r="E187" s="101">
        <v>9.782638549804688</v>
      </c>
      <c r="F187" s="101">
        <v>20.347956787734624</v>
      </c>
      <c r="G187" s="101" t="s">
        <v>56</v>
      </c>
      <c r="H187" s="101">
        <v>14.543695980863532</v>
      </c>
      <c r="I187" s="101">
        <v>54.403696591215095</v>
      </c>
      <c r="J187" s="101" t="s">
        <v>62</v>
      </c>
      <c r="K187" s="101">
        <v>0.5497915396798594</v>
      </c>
      <c r="L187" s="101">
        <v>0.30473691942302616</v>
      </c>
      <c r="M187" s="101">
        <v>0.13015612598254528</v>
      </c>
      <c r="N187" s="101">
        <v>0.1529444604107079</v>
      </c>
      <c r="O187" s="101">
        <v>0.022080501570173362</v>
      </c>
      <c r="P187" s="101">
        <v>0.008742042857717751</v>
      </c>
      <c r="Q187" s="101">
        <v>0.0026877547282243104</v>
      </c>
      <c r="R187" s="101">
        <v>0.0023542241132838496</v>
      </c>
      <c r="S187" s="101">
        <v>0.0002896695482698044</v>
      </c>
      <c r="T187" s="101">
        <v>0.00012866586029992172</v>
      </c>
      <c r="U187" s="101">
        <v>5.877567628339499E-05</v>
      </c>
      <c r="V187" s="101">
        <v>8.736403561748239E-05</v>
      </c>
      <c r="W187" s="101">
        <v>1.805901107749411E-05</v>
      </c>
      <c r="X187" s="101">
        <v>67.5</v>
      </c>
    </row>
    <row r="188" spans="1:24" s="101" customFormat="1" ht="12.75" hidden="1">
      <c r="A188" s="101">
        <v>2897</v>
      </c>
      <c r="B188" s="101">
        <v>85.66000366210938</v>
      </c>
      <c r="C188" s="101">
        <v>110.86000061035156</v>
      </c>
      <c r="D188" s="101">
        <v>9.343467712402344</v>
      </c>
      <c r="E188" s="101">
        <v>9.357827186584473</v>
      </c>
      <c r="F188" s="101">
        <v>12.245162864355468</v>
      </c>
      <c r="G188" s="101" t="s">
        <v>57</v>
      </c>
      <c r="H188" s="101">
        <v>12.983667612288897</v>
      </c>
      <c r="I188" s="101">
        <v>31.14367127439827</v>
      </c>
      <c r="J188" s="101" t="s">
        <v>60</v>
      </c>
      <c r="K188" s="101">
        <v>-0.5460215813257308</v>
      </c>
      <c r="L188" s="101">
        <v>-0.0016565135016568405</v>
      </c>
      <c r="M188" s="101">
        <v>0.12908228846293532</v>
      </c>
      <c r="N188" s="101">
        <v>-0.0015817908169065307</v>
      </c>
      <c r="O188" s="101">
        <v>-0.02195567911671391</v>
      </c>
      <c r="P188" s="101">
        <v>-0.00018955901219695775</v>
      </c>
      <c r="Q188" s="101">
        <v>0.002655600219130179</v>
      </c>
      <c r="R188" s="101">
        <v>-0.00012717556542829247</v>
      </c>
      <c r="S188" s="101">
        <v>-0.0002894505609923046</v>
      </c>
      <c r="T188" s="101">
        <v>-1.3502700742034132E-05</v>
      </c>
      <c r="U188" s="101">
        <v>5.7168620419196295E-05</v>
      </c>
      <c r="V188" s="101">
        <v>-1.0039992711298069E-05</v>
      </c>
      <c r="W188" s="101">
        <v>-1.8058753429971046E-05</v>
      </c>
      <c r="X188" s="101">
        <v>67.5</v>
      </c>
    </row>
    <row r="189" spans="1:24" s="101" customFormat="1" ht="12.75" hidden="1">
      <c r="A189" s="101">
        <v>2899</v>
      </c>
      <c r="B189" s="101">
        <v>85.12000274658203</v>
      </c>
      <c r="C189" s="101">
        <v>106.72000122070312</v>
      </c>
      <c r="D189" s="101">
        <v>9.380030632019043</v>
      </c>
      <c r="E189" s="101">
        <v>10.012019157409668</v>
      </c>
      <c r="F189" s="101">
        <v>12.014560648286798</v>
      </c>
      <c r="G189" s="101" t="s">
        <v>58</v>
      </c>
      <c r="H189" s="101">
        <v>12.817365495152757</v>
      </c>
      <c r="I189" s="101">
        <v>30.437368241734788</v>
      </c>
      <c r="J189" s="101" t="s">
        <v>61</v>
      </c>
      <c r="K189" s="101">
        <v>-0.06427417700833517</v>
      </c>
      <c r="L189" s="101">
        <v>-0.3047324170849809</v>
      </c>
      <c r="M189" s="101">
        <v>-0.01668472163255209</v>
      </c>
      <c r="N189" s="101">
        <v>-0.1529362805489075</v>
      </c>
      <c r="O189" s="101">
        <v>-0.0023445050894209947</v>
      </c>
      <c r="P189" s="101">
        <v>-0.008739987454628803</v>
      </c>
      <c r="Q189" s="101">
        <v>-0.0004145032632535989</v>
      </c>
      <c r="R189" s="101">
        <v>-0.002350786581364868</v>
      </c>
      <c r="S189" s="101">
        <v>-1.1261435790905972E-05</v>
      </c>
      <c r="T189" s="101">
        <v>-0.0001279553855036592</v>
      </c>
      <c r="U189" s="101">
        <v>-1.3650236698910878E-05</v>
      </c>
      <c r="V189" s="101">
        <v>-8.678521340487567E-05</v>
      </c>
      <c r="W189" s="101">
        <v>-9.646581033679393E-08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11.494051575128292</v>
      </c>
      <c r="G190" s="102"/>
      <c r="H190" s="102"/>
      <c r="I190" s="115"/>
      <c r="J190" s="115" t="s">
        <v>159</v>
      </c>
      <c r="K190" s="102">
        <f>AVERAGE(K188,K183,K178,K173,K168,K163)</f>
        <v>-0.3593418848593634</v>
      </c>
      <c r="L190" s="102">
        <f>AVERAGE(L188,L183,L178,L173,L168,L163)</f>
        <v>-0.004493441120704608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22.040079411790593</v>
      </c>
      <c r="G191" s="102"/>
      <c r="H191" s="102"/>
      <c r="I191" s="115"/>
      <c r="J191" s="115" t="s">
        <v>160</v>
      </c>
      <c r="K191" s="102">
        <f>AVERAGE(K189,K184,K179,K174,K169,K164)</f>
        <v>-0.43565890329535256</v>
      </c>
      <c r="L191" s="102">
        <f>AVERAGE(L189,L184,L179,L174,L169,L164)</f>
        <v>-0.8260734652925495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0.2245886780371021</v>
      </c>
      <c r="L192" s="102">
        <f>ABS(L190/$H$33)</f>
        <v>0.012481780890846133</v>
      </c>
      <c r="M192" s="115" t="s">
        <v>111</v>
      </c>
      <c r="N192" s="102">
        <f>K192+L192+L193+K193</f>
        <v>1.000899842517242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0.24753346778145033</v>
      </c>
      <c r="L193" s="102">
        <f>ABS(L191/$H$34)</f>
        <v>0.5162959158078434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2900</v>
      </c>
      <c r="B196" s="101">
        <v>132.58</v>
      </c>
      <c r="C196" s="101">
        <v>145.08</v>
      </c>
      <c r="D196" s="101">
        <v>8.927677211795809</v>
      </c>
      <c r="E196" s="101">
        <v>9.353765429240998</v>
      </c>
      <c r="F196" s="101">
        <v>15.498053638112939</v>
      </c>
      <c r="G196" s="101" t="s">
        <v>59</v>
      </c>
      <c r="H196" s="101">
        <v>-23.74588394268895</v>
      </c>
      <c r="I196" s="101">
        <v>41.334116057311064</v>
      </c>
      <c r="J196" s="101" t="s">
        <v>73</v>
      </c>
      <c r="K196" s="101">
        <v>3.0718906002399997</v>
      </c>
      <c r="M196" s="101" t="s">
        <v>68</v>
      </c>
      <c r="N196" s="101">
        <v>1.9085859881349443</v>
      </c>
      <c r="X196" s="101">
        <v>67.5</v>
      </c>
    </row>
    <row r="197" spans="1:24" s="101" customFormat="1" ht="12.75" hidden="1">
      <c r="A197" s="101">
        <v>2897</v>
      </c>
      <c r="B197" s="101">
        <v>111.30000305175781</v>
      </c>
      <c r="C197" s="101">
        <v>126.69999694824219</v>
      </c>
      <c r="D197" s="101">
        <v>9.186591148376465</v>
      </c>
      <c r="E197" s="101">
        <v>9.332662582397461</v>
      </c>
      <c r="F197" s="101">
        <v>23.63103848455492</v>
      </c>
      <c r="G197" s="101" t="s">
        <v>56</v>
      </c>
      <c r="H197" s="101">
        <v>17.394171676709284</v>
      </c>
      <c r="I197" s="101">
        <v>61.1941747284671</v>
      </c>
      <c r="J197" s="101" t="s">
        <v>62</v>
      </c>
      <c r="K197" s="101">
        <v>1.4868854760002417</v>
      </c>
      <c r="L197" s="101">
        <v>0.8501589595934019</v>
      </c>
      <c r="M197" s="101">
        <v>0.3520000694527297</v>
      </c>
      <c r="N197" s="101">
        <v>0.10085187452571268</v>
      </c>
      <c r="O197" s="101">
        <v>0.0597156776083377</v>
      </c>
      <c r="P197" s="101">
        <v>0.024388410486506515</v>
      </c>
      <c r="Q197" s="101">
        <v>0.007268783632307893</v>
      </c>
      <c r="R197" s="101">
        <v>0.0015523872939458858</v>
      </c>
      <c r="S197" s="101">
        <v>0.0007834491483110028</v>
      </c>
      <c r="T197" s="101">
        <v>0.000358916801049703</v>
      </c>
      <c r="U197" s="101">
        <v>0.0001589783387288965</v>
      </c>
      <c r="V197" s="101">
        <v>5.7601789775863705E-05</v>
      </c>
      <c r="W197" s="101">
        <v>4.885203119577564E-05</v>
      </c>
      <c r="X197" s="101">
        <v>67.5</v>
      </c>
    </row>
    <row r="198" spans="1:24" s="101" customFormat="1" ht="12.75" hidden="1">
      <c r="A198" s="101">
        <v>2899</v>
      </c>
      <c r="B198" s="101">
        <v>94.45999908447266</v>
      </c>
      <c r="C198" s="101">
        <v>110.95999908447266</v>
      </c>
      <c r="D198" s="101">
        <v>9.85764217376709</v>
      </c>
      <c r="E198" s="101">
        <v>10.537220001220703</v>
      </c>
      <c r="F198" s="101">
        <v>17.363043091484307</v>
      </c>
      <c r="G198" s="101" t="s">
        <v>57</v>
      </c>
      <c r="H198" s="101">
        <v>14.912310751760117</v>
      </c>
      <c r="I198" s="101">
        <v>41.87230983623277</v>
      </c>
      <c r="J198" s="101" t="s">
        <v>60</v>
      </c>
      <c r="K198" s="101">
        <v>-1.4868854693380902</v>
      </c>
      <c r="L198" s="101">
        <v>-0.004624870722001843</v>
      </c>
      <c r="M198" s="101">
        <v>0.35197769401884466</v>
      </c>
      <c r="N198" s="101">
        <v>-0.0010432725570138812</v>
      </c>
      <c r="O198" s="101">
        <v>-0.05971214128796668</v>
      </c>
      <c r="P198" s="101">
        <v>-0.0005289836513438586</v>
      </c>
      <c r="Q198" s="101">
        <v>0.007263664015490817</v>
      </c>
      <c r="R198" s="101">
        <v>-8.391404586123871E-05</v>
      </c>
      <c r="S198" s="101">
        <v>-0.0007810426017198032</v>
      </c>
      <c r="T198" s="101">
        <v>-3.766109948407133E-05</v>
      </c>
      <c r="U198" s="101">
        <v>0.00015789401749501109</v>
      </c>
      <c r="V198" s="101">
        <v>-6.635764821965158E-06</v>
      </c>
      <c r="W198" s="101">
        <v>-4.8547783597786635E-05</v>
      </c>
      <c r="X198" s="101">
        <v>67.5</v>
      </c>
    </row>
    <row r="199" spans="1:24" s="101" customFormat="1" ht="12.75" hidden="1">
      <c r="A199" s="101">
        <v>2898</v>
      </c>
      <c r="B199" s="101">
        <v>79.63999938964844</v>
      </c>
      <c r="C199" s="101">
        <v>81.33999633789062</v>
      </c>
      <c r="D199" s="101">
        <v>9.386507987976074</v>
      </c>
      <c r="E199" s="101">
        <v>9.796857833862305</v>
      </c>
      <c r="F199" s="101">
        <v>11.610778222813087</v>
      </c>
      <c r="G199" s="101" t="s">
        <v>58</v>
      </c>
      <c r="H199" s="101">
        <v>17.247360583165502</v>
      </c>
      <c r="I199" s="101">
        <v>29.38735997281394</v>
      </c>
      <c r="J199" s="101" t="s">
        <v>61</v>
      </c>
      <c r="K199" s="101">
        <v>0.00014075408393383283</v>
      </c>
      <c r="L199" s="101">
        <v>-0.8501463798356965</v>
      </c>
      <c r="M199" s="101">
        <v>-0.003968854734444062</v>
      </c>
      <c r="N199" s="101">
        <v>-0.10084647826137448</v>
      </c>
      <c r="O199" s="101">
        <v>0.0006498730867097863</v>
      </c>
      <c r="P199" s="101">
        <v>-0.02438267299446375</v>
      </c>
      <c r="Q199" s="101">
        <v>-0.0002727646666467794</v>
      </c>
      <c r="R199" s="101">
        <v>-0.0015501176546674862</v>
      </c>
      <c r="S199" s="101">
        <v>6.135977744415653E-05</v>
      </c>
      <c r="T199" s="101">
        <v>-0.000356935444669485</v>
      </c>
      <c r="U199" s="101">
        <v>-1.8536219255416665E-05</v>
      </c>
      <c r="V199" s="101">
        <v>-5.7218290874600285E-05</v>
      </c>
      <c r="W199" s="101">
        <v>5.443680712120723E-06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2900</v>
      </c>
      <c r="B201" s="101">
        <v>131.84</v>
      </c>
      <c r="C201" s="101">
        <v>150.34</v>
      </c>
      <c r="D201" s="101">
        <v>9.076838030159402</v>
      </c>
      <c r="E201" s="101">
        <v>9.542522960041591</v>
      </c>
      <c r="F201" s="101">
        <v>17.11276058695856</v>
      </c>
      <c r="G201" s="101" t="s">
        <v>59</v>
      </c>
      <c r="H201" s="101">
        <v>-19.450789662660327</v>
      </c>
      <c r="I201" s="101">
        <v>44.889210337339684</v>
      </c>
      <c r="J201" s="101" t="s">
        <v>73</v>
      </c>
      <c r="K201" s="101">
        <v>3.3514492058795784</v>
      </c>
      <c r="M201" s="101" t="s">
        <v>68</v>
      </c>
      <c r="N201" s="101">
        <v>1.8437400465414144</v>
      </c>
      <c r="X201" s="101">
        <v>67.5</v>
      </c>
    </row>
    <row r="202" spans="1:24" s="101" customFormat="1" ht="12.75" hidden="1">
      <c r="A202" s="101">
        <v>2897</v>
      </c>
      <c r="B202" s="101">
        <v>109.68000030517578</v>
      </c>
      <c r="C202" s="101">
        <v>131.0800018310547</v>
      </c>
      <c r="D202" s="101">
        <v>9.399360656738281</v>
      </c>
      <c r="E202" s="101">
        <v>9.466548919677734</v>
      </c>
      <c r="F202" s="101">
        <v>24.865521146550616</v>
      </c>
      <c r="G202" s="101" t="s">
        <v>56</v>
      </c>
      <c r="H202" s="101">
        <v>20.749073455913887</v>
      </c>
      <c r="I202" s="101">
        <v>62.92907376108967</v>
      </c>
      <c r="J202" s="101" t="s">
        <v>62</v>
      </c>
      <c r="K202" s="101">
        <v>1.7168836485330154</v>
      </c>
      <c r="L202" s="101">
        <v>0.4680182917194996</v>
      </c>
      <c r="M202" s="101">
        <v>0.40644963489645153</v>
      </c>
      <c r="N202" s="101">
        <v>0.12044823523460346</v>
      </c>
      <c r="O202" s="101">
        <v>0.06895286097496756</v>
      </c>
      <c r="P202" s="101">
        <v>0.013426064403752592</v>
      </c>
      <c r="Q202" s="101">
        <v>0.008393218720939807</v>
      </c>
      <c r="R202" s="101">
        <v>0.0018540275160180595</v>
      </c>
      <c r="S202" s="101">
        <v>0.0009046397526090039</v>
      </c>
      <c r="T202" s="101">
        <v>0.00019762264051793855</v>
      </c>
      <c r="U202" s="101">
        <v>0.00018356239610297896</v>
      </c>
      <c r="V202" s="101">
        <v>6.878906256239652E-05</v>
      </c>
      <c r="W202" s="101">
        <v>5.640477290446054E-05</v>
      </c>
      <c r="X202" s="101">
        <v>67.5</v>
      </c>
    </row>
    <row r="203" spans="1:24" s="101" customFormat="1" ht="12.75" hidden="1">
      <c r="A203" s="101">
        <v>2899</v>
      </c>
      <c r="B203" s="101">
        <v>84.66000366210938</v>
      </c>
      <c r="C203" s="101">
        <v>96.66000366210938</v>
      </c>
      <c r="D203" s="101">
        <v>9.596475601196289</v>
      </c>
      <c r="E203" s="101">
        <v>10.370100021362305</v>
      </c>
      <c r="F203" s="101">
        <v>16.176273672470852</v>
      </c>
      <c r="G203" s="101" t="s">
        <v>57</v>
      </c>
      <c r="H203" s="101">
        <v>22.895461216809046</v>
      </c>
      <c r="I203" s="101">
        <v>40.05546487891842</v>
      </c>
      <c r="J203" s="101" t="s">
        <v>60</v>
      </c>
      <c r="K203" s="101">
        <v>-1.6308257524751892</v>
      </c>
      <c r="L203" s="101">
        <v>-0.0025452944582295477</v>
      </c>
      <c r="M203" s="101">
        <v>0.3846069462347043</v>
      </c>
      <c r="N203" s="101">
        <v>-0.0012460262114667034</v>
      </c>
      <c r="O203" s="101">
        <v>-0.06572535348687589</v>
      </c>
      <c r="P203" s="101">
        <v>-0.0002910293492820014</v>
      </c>
      <c r="Q203" s="101">
        <v>0.007868147365769825</v>
      </c>
      <c r="R203" s="101">
        <v>-0.00010020286101230404</v>
      </c>
      <c r="S203" s="101">
        <v>-0.0008787868939585318</v>
      </c>
      <c r="T203" s="101">
        <v>-2.0716660110722278E-05</v>
      </c>
      <c r="U203" s="101">
        <v>0.00016646750025133548</v>
      </c>
      <c r="V203" s="101">
        <v>-7.922333273477493E-06</v>
      </c>
      <c r="W203" s="101">
        <v>-5.5207873145779246E-05</v>
      </c>
      <c r="X203" s="101">
        <v>67.5</v>
      </c>
    </row>
    <row r="204" spans="1:24" s="101" customFormat="1" ht="12.75" hidden="1">
      <c r="A204" s="101">
        <v>2898</v>
      </c>
      <c r="B204" s="101">
        <v>85.9800033569336</v>
      </c>
      <c r="C204" s="101">
        <v>88.87999725341797</v>
      </c>
      <c r="D204" s="101">
        <v>9.301212310791016</v>
      </c>
      <c r="E204" s="101">
        <v>9.96103572845459</v>
      </c>
      <c r="F204" s="101">
        <v>9.827646576891963</v>
      </c>
      <c r="G204" s="101" t="s">
        <v>58</v>
      </c>
      <c r="H204" s="101">
        <v>6.6289812495535045</v>
      </c>
      <c r="I204" s="101">
        <v>25.108984606487095</v>
      </c>
      <c r="J204" s="101" t="s">
        <v>61</v>
      </c>
      <c r="K204" s="101">
        <v>-0.5367465208678786</v>
      </c>
      <c r="L204" s="101">
        <v>-0.4680113704389665</v>
      </c>
      <c r="M204" s="101">
        <v>-0.13144885931598652</v>
      </c>
      <c r="N204" s="101">
        <v>-0.1204417900473532</v>
      </c>
      <c r="O204" s="101">
        <v>-0.02084885957692688</v>
      </c>
      <c r="P204" s="101">
        <v>-0.013422909792275627</v>
      </c>
      <c r="Q204" s="101">
        <v>-0.002922050226820858</v>
      </c>
      <c r="R204" s="101">
        <v>-0.0018513177514400505</v>
      </c>
      <c r="S204" s="101">
        <v>-0.00021472465393427922</v>
      </c>
      <c r="T204" s="101">
        <v>-0.00019653378345500596</v>
      </c>
      <c r="U204" s="101">
        <v>-7.735453847796243E-05</v>
      </c>
      <c r="V204" s="101">
        <v>-6.833133807937069E-05</v>
      </c>
      <c r="W204" s="101">
        <v>-1.1558077224318605E-05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2900</v>
      </c>
      <c r="B206" s="101">
        <v>137.88</v>
      </c>
      <c r="C206" s="101">
        <v>131.18</v>
      </c>
      <c r="D206" s="101">
        <v>9.064292435757586</v>
      </c>
      <c r="E206" s="101">
        <v>9.34105485020331</v>
      </c>
      <c r="F206" s="101">
        <v>19.902697758982914</v>
      </c>
      <c r="G206" s="101" t="s">
        <v>59</v>
      </c>
      <c r="H206" s="101">
        <v>-18.086865719123338</v>
      </c>
      <c r="I206" s="101">
        <v>52.29313428087666</v>
      </c>
      <c r="J206" s="101" t="s">
        <v>73</v>
      </c>
      <c r="K206" s="101">
        <v>1.7518793789271254</v>
      </c>
      <c r="M206" s="101" t="s">
        <v>68</v>
      </c>
      <c r="N206" s="101">
        <v>1.095141401534509</v>
      </c>
      <c r="X206" s="101">
        <v>67.5</v>
      </c>
    </row>
    <row r="207" spans="1:24" s="101" customFormat="1" ht="12.75" hidden="1">
      <c r="A207" s="101">
        <v>2897</v>
      </c>
      <c r="B207" s="101">
        <v>101.55999755859375</v>
      </c>
      <c r="C207" s="101">
        <v>131.25999450683594</v>
      </c>
      <c r="D207" s="101">
        <v>9.310598373413086</v>
      </c>
      <c r="E207" s="101">
        <v>9.227556228637695</v>
      </c>
      <c r="F207" s="101">
        <v>19.15379071367998</v>
      </c>
      <c r="G207" s="101" t="s">
        <v>56</v>
      </c>
      <c r="H207" s="101">
        <v>14.859384116943787</v>
      </c>
      <c r="I207" s="101">
        <v>48.91938167553754</v>
      </c>
      <c r="J207" s="101" t="s">
        <v>62</v>
      </c>
      <c r="K207" s="101">
        <v>1.1158666695299646</v>
      </c>
      <c r="L207" s="101">
        <v>0.6551239558192304</v>
      </c>
      <c r="M207" s="101">
        <v>0.2641664974199568</v>
      </c>
      <c r="N207" s="101">
        <v>0.07318864105890195</v>
      </c>
      <c r="O207" s="101">
        <v>0.04481496227885868</v>
      </c>
      <c r="P207" s="101">
        <v>0.018793477276494705</v>
      </c>
      <c r="Q207" s="101">
        <v>0.005455033706257897</v>
      </c>
      <c r="R207" s="101">
        <v>0.0011265814919349535</v>
      </c>
      <c r="S207" s="101">
        <v>0.0005879621886310866</v>
      </c>
      <c r="T207" s="101">
        <v>0.000276577781102429</v>
      </c>
      <c r="U207" s="101">
        <v>0.00011930920592919853</v>
      </c>
      <c r="V207" s="101">
        <v>4.1801717237731347E-05</v>
      </c>
      <c r="W207" s="101">
        <v>3.666264945518989E-05</v>
      </c>
      <c r="X207" s="101">
        <v>67.5</v>
      </c>
    </row>
    <row r="208" spans="1:24" s="101" customFormat="1" ht="12.75" hidden="1">
      <c r="A208" s="101">
        <v>2899</v>
      </c>
      <c r="B208" s="101">
        <v>108.62000274658203</v>
      </c>
      <c r="C208" s="101">
        <v>105.62000274658203</v>
      </c>
      <c r="D208" s="101">
        <v>9.439162254333496</v>
      </c>
      <c r="E208" s="101">
        <v>10.238842964172363</v>
      </c>
      <c r="F208" s="101">
        <v>20.563788770985006</v>
      </c>
      <c r="G208" s="101" t="s">
        <v>57</v>
      </c>
      <c r="H208" s="101">
        <v>10.70059490101145</v>
      </c>
      <c r="I208" s="101">
        <v>51.82059764759348</v>
      </c>
      <c r="J208" s="101" t="s">
        <v>60</v>
      </c>
      <c r="K208" s="101">
        <v>-1.1077565637806293</v>
      </c>
      <c r="L208" s="101">
        <v>-0.003563873833195176</v>
      </c>
      <c r="M208" s="101">
        <v>0.26186812719350333</v>
      </c>
      <c r="N208" s="101">
        <v>-0.0007570821584576008</v>
      </c>
      <c r="O208" s="101">
        <v>-0.04454483501992967</v>
      </c>
      <c r="P208" s="101">
        <v>-0.00040762927882076624</v>
      </c>
      <c r="Q208" s="101">
        <v>0.005386855134088672</v>
      </c>
      <c r="R208" s="101">
        <v>-6.0895959419275063E-05</v>
      </c>
      <c r="S208" s="101">
        <v>-0.0005874352558137717</v>
      </c>
      <c r="T208" s="101">
        <v>-2.9021749845496857E-05</v>
      </c>
      <c r="U208" s="101">
        <v>0.00011595735015146747</v>
      </c>
      <c r="V208" s="101">
        <v>-4.81602511116973E-06</v>
      </c>
      <c r="W208" s="101">
        <v>-3.666113561031616E-05</v>
      </c>
      <c r="X208" s="101">
        <v>67.5</v>
      </c>
    </row>
    <row r="209" spans="1:24" s="101" customFormat="1" ht="12.75" hidden="1">
      <c r="A209" s="101">
        <v>2898</v>
      </c>
      <c r="B209" s="101">
        <v>86.44000244140625</v>
      </c>
      <c r="C209" s="101">
        <v>97.54000091552734</v>
      </c>
      <c r="D209" s="101">
        <v>9.101797103881836</v>
      </c>
      <c r="E209" s="101">
        <v>9.832291603088379</v>
      </c>
      <c r="F209" s="101">
        <v>11.565022692026934</v>
      </c>
      <c r="G209" s="101" t="s">
        <v>58</v>
      </c>
      <c r="H209" s="101">
        <v>11.25582424586765</v>
      </c>
      <c r="I209" s="101">
        <v>30.1958266872739</v>
      </c>
      <c r="J209" s="101" t="s">
        <v>61</v>
      </c>
      <c r="K209" s="101">
        <v>-0.1342900575948482</v>
      </c>
      <c r="L209" s="101">
        <v>-0.6551142620120082</v>
      </c>
      <c r="M209" s="101">
        <v>-0.0347709982499092</v>
      </c>
      <c r="N209" s="101">
        <v>-0.07318472522770127</v>
      </c>
      <c r="O209" s="101">
        <v>-0.004913096488241839</v>
      </c>
      <c r="P209" s="101">
        <v>-0.01878905603039096</v>
      </c>
      <c r="Q209" s="101">
        <v>-0.0008597583967326478</v>
      </c>
      <c r="R209" s="101">
        <v>-0.0011249344603561542</v>
      </c>
      <c r="S209" s="101">
        <v>-2.488685369559491E-05</v>
      </c>
      <c r="T209" s="101">
        <v>-0.00027505091716889177</v>
      </c>
      <c r="U209" s="101">
        <v>-2.8081658877385964E-05</v>
      </c>
      <c r="V209" s="101">
        <v>-4.152336048722247E-05</v>
      </c>
      <c r="W209" s="101">
        <v>-3.331678798200621E-07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2900</v>
      </c>
      <c r="B211" s="101">
        <v>120.02</v>
      </c>
      <c r="C211" s="101">
        <v>126.02</v>
      </c>
      <c r="D211" s="101">
        <v>8.983978941058833</v>
      </c>
      <c r="E211" s="101">
        <v>9.245723121797097</v>
      </c>
      <c r="F211" s="101">
        <v>18.853303913075827</v>
      </c>
      <c r="G211" s="101" t="s">
        <v>59</v>
      </c>
      <c r="H211" s="101">
        <v>-2.5787316006578465</v>
      </c>
      <c r="I211" s="101">
        <v>49.94126839934214</v>
      </c>
      <c r="J211" s="101" t="s">
        <v>73</v>
      </c>
      <c r="K211" s="101">
        <v>0.4992232828460591</v>
      </c>
      <c r="M211" s="101" t="s">
        <v>68</v>
      </c>
      <c r="N211" s="101">
        <v>0.3722730321387297</v>
      </c>
      <c r="X211" s="101">
        <v>67.5</v>
      </c>
    </row>
    <row r="212" spans="1:24" s="101" customFormat="1" ht="12.75" hidden="1">
      <c r="A212" s="101">
        <v>2897</v>
      </c>
      <c r="B212" s="101">
        <v>97.33999633789062</v>
      </c>
      <c r="C212" s="101">
        <v>100.63999938964844</v>
      </c>
      <c r="D212" s="101">
        <v>8.97346019744873</v>
      </c>
      <c r="E212" s="101">
        <v>9.014181137084961</v>
      </c>
      <c r="F212" s="101">
        <v>16.913867331944882</v>
      </c>
      <c r="G212" s="101" t="s">
        <v>56</v>
      </c>
      <c r="H212" s="101">
        <v>14.973591466763985</v>
      </c>
      <c r="I212" s="101">
        <v>44.81358780465461</v>
      </c>
      <c r="J212" s="101" t="s">
        <v>62</v>
      </c>
      <c r="K212" s="101">
        <v>0.47032853767945704</v>
      </c>
      <c r="L212" s="101">
        <v>0.51335214030616</v>
      </c>
      <c r="M212" s="101">
        <v>0.11134383453614585</v>
      </c>
      <c r="N212" s="101">
        <v>0.03882064454634691</v>
      </c>
      <c r="O212" s="101">
        <v>0.018889442025583954</v>
      </c>
      <c r="P212" s="101">
        <v>0.014726542941502333</v>
      </c>
      <c r="Q212" s="101">
        <v>0.0022992906009469917</v>
      </c>
      <c r="R212" s="101">
        <v>0.0005976013103525684</v>
      </c>
      <c r="S212" s="101">
        <v>0.00024785349269937704</v>
      </c>
      <c r="T212" s="101">
        <v>0.00021669945251312546</v>
      </c>
      <c r="U212" s="101">
        <v>5.028600543301614E-05</v>
      </c>
      <c r="V212" s="101">
        <v>2.2181990769507154E-05</v>
      </c>
      <c r="W212" s="101">
        <v>1.5455470730707618E-05</v>
      </c>
      <c r="X212" s="101">
        <v>67.5</v>
      </c>
    </row>
    <row r="213" spans="1:24" s="101" customFormat="1" ht="12.75" hidden="1">
      <c r="A213" s="101">
        <v>2899</v>
      </c>
      <c r="B213" s="101">
        <v>108.26000213623047</v>
      </c>
      <c r="C213" s="101">
        <v>100.66000366210938</v>
      </c>
      <c r="D213" s="101">
        <v>9.924386978149414</v>
      </c>
      <c r="E213" s="101">
        <v>10.308658599853516</v>
      </c>
      <c r="F213" s="101">
        <v>14.678241525931918</v>
      </c>
      <c r="G213" s="101" t="s">
        <v>57</v>
      </c>
      <c r="H213" s="101">
        <v>-5.579948186432432</v>
      </c>
      <c r="I213" s="101">
        <v>35.18005394979803</v>
      </c>
      <c r="J213" s="101" t="s">
        <v>60</v>
      </c>
      <c r="K213" s="101">
        <v>0.11365878359960867</v>
      </c>
      <c r="L213" s="101">
        <v>-0.0027925358775071126</v>
      </c>
      <c r="M213" s="101">
        <v>-0.028133396737603084</v>
      </c>
      <c r="N213" s="101">
        <v>-0.0004011629520060703</v>
      </c>
      <c r="O213" s="101">
        <v>0.0043668929248871155</v>
      </c>
      <c r="P213" s="101">
        <v>-0.0003195512149410957</v>
      </c>
      <c r="Q213" s="101">
        <v>-0.0006391324910732582</v>
      </c>
      <c r="R213" s="101">
        <v>-3.226147379233717E-05</v>
      </c>
      <c r="S213" s="101">
        <v>4.087444663649126E-05</v>
      </c>
      <c r="T213" s="101">
        <v>-2.2761131560888236E-05</v>
      </c>
      <c r="U213" s="101">
        <v>-1.7756605490365614E-05</v>
      </c>
      <c r="V213" s="101">
        <v>-2.545916973185836E-06</v>
      </c>
      <c r="W213" s="101">
        <v>2.0371804762505283E-06</v>
      </c>
      <c r="X213" s="101">
        <v>67.5</v>
      </c>
    </row>
    <row r="214" spans="1:24" s="101" customFormat="1" ht="12.75" hidden="1">
      <c r="A214" s="101">
        <v>2898</v>
      </c>
      <c r="B214" s="101">
        <v>98.26000213623047</v>
      </c>
      <c r="C214" s="101">
        <v>110.55999755859375</v>
      </c>
      <c r="D214" s="101">
        <v>9.139759063720703</v>
      </c>
      <c r="E214" s="101">
        <v>9.827025413513184</v>
      </c>
      <c r="F214" s="101">
        <v>13.023427445945503</v>
      </c>
      <c r="G214" s="101" t="s">
        <v>58</v>
      </c>
      <c r="H214" s="101">
        <v>3.119271367036532</v>
      </c>
      <c r="I214" s="101">
        <v>33.87927350326701</v>
      </c>
      <c r="J214" s="101" t="s">
        <v>61</v>
      </c>
      <c r="K214" s="101">
        <v>-0.45638866579523396</v>
      </c>
      <c r="L214" s="101">
        <v>-0.5133445448237356</v>
      </c>
      <c r="M214" s="101">
        <v>-0.10773096805105416</v>
      </c>
      <c r="N214" s="101">
        <v>-0.03881857173157909</v>
      </c>
      <c r="O214" s="101">
        <v>-0.018377738332571506</v>
      </c>
      <c r="P214" s="101">
        <v>-0.014723075562834751</v>
      </c>
      <c r="Q214" s="101">
        <v>-0.0022086753782431835</v>
      </c>
      <c r="R214" s="101">
        <v>-0.0005967298580126968</v>
      </c>
      <c r="S214" s="101">
        <v>-0.00024445988107548605</v>
      </c>
      <c r="T214" s="101">
        <v>-0.0002155007740347033</v>
      </c>
      <c r="U214" s="101">
        <v>-4.7046629038315234E-05</v>
      </c>
      <c r="V214" s="101">
        <v>-2.2035403814410684E-05</v>
      </c>
      <c r="W214" s="101">
        <v>-1.532062241604249E-05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2900</v>
      </c>
      <c r="B216" s="101">
        <v>111.3</v>
      </c>
      <c r="C216" s="101">
        <v>139.6</v>
      </c>
      <c r="D216" s="101">
        <v>8.609931201990397</v>
      </c>
      <c r="E216" s="101">
        <v>10.008916143674487</v>
      </c>
      <c r="F216" s="101">
        <v>16.67559438616364</v>
      </c>
      <c r="G216" s="101" t="s">
        <v>59</v>
      </c>
      <c r="H216" s="101">
        <v>2.274783668312665</v>
      </c>
      <c r="I216" s="101">
        <v>46.074783668312655</v>
      </c>
      <c r="J216" s="101" t="s">
        <v>73</v>
      </c>
      <c r="K216" s="101">
        <v>1.5780581040790518</v>
      </c>
      <c r="M216" s="101" t="s">
        <v>68</v>
      </c>
      <c r="N216" s="101">
        <v>0.8512008795886361</v>
      </c>
      <c r="X216" s="101">
        <v>67.5</v>
      </c>
    </row>
    <row r="217" spans="1:24" s="101" customFormat="1" ht="12.75" hidden="1">
      <c r="A217" s="101">
        <v>2897</v>
      </c>
      <c r="B217" s="101">
        <v>91.9000015258789</v>
      </c>
      <c r="C217" s="101">
        <v>128.89999389648438</v>
      </c>
      <c r="D217" s="101">
        <v>9.306167602539062</v>
      </c>
      <c r="E217" s="101">
        <v>9.320540428161621</v>
      </c>
      <c r="F217" s="101">
        <v>19.558772258514512</v>
      </c>
      <c r="G217" s="101" t="s">
        <v>56</v>
      </c>
      <c r="H217" s="101">
        <v>25.557196817579253</v>
      </c>
      <c r="I217" s="101">
        <v>49.95719834345816</v>
      </c>
      <c r="J217" s="101" t="s">
        <v>62</v>
      </c>
      <c r="K217" s="101">
        <v>1.208293437759544</v>
      </c>
      <c r="L217" s="101">
        <v>0.09199326154149953</v>
      </c>
      <c r="M217" s="101">
        <v>0.2860477455695396</v>
      </c>
      <c r="N217" s="101">
        <v>0.1593606018485035</v>
      </c>
      <c r="O217" s="101">
        <v>0.04852719274970609</v>
      </c>
      <c r="P217" s="101">
        <v>0.002639215702134137</v>
      </c>
      <c r="Q217" s="101">
        <v>0.005907061592568172</v>
      </c>
      <c r="R217" s="101">
        <v>0.002453020264980553</v>
      </c>
      <c r="S217" s="101">
        <v>0.000636680988390113</v>
      </c>
      <c r="T217" s="101">
        <v>3.887640665134413E-05</v>
      </c>
      <c r="U217" s="101">
        <v>0.0001292062790554019</v>
      </c>
      <c r="V217" s="101">
        <v>9.102533788387546E-05</v>
      </c>
      <c r="W217" s="101">
        <v>3.969382280559455E-05</v>
      </c>
      <c r="X217" s="101">
        <v>67.5</v>
      </c>
    </row>
    <row r="218" spans="1:24" s="101" customFormat="1" ht="12.75" hidden="1">
      <c r="A218" s="101">
        <v>2899</v>
      </c>
      <c r="B218" s="101">
        <v>95.31999969482422</v>
      </c>
      <c r="C218" s="101">
        <v>90.12000274658203</v>
      </c>
      <c r="D218" s="101">
        <v>9.745888710021973</v>
      </c>
      <c r="E218" s="101">
        <v>10.326526641845703</v>
      </c>
      <c r="F218" s="101">
        <v>17.867018150956664</v>
      </c>
      <c r="G218" s="101" t="s">
        <v>57</v>
      </c>
      <c r="H218" s="101">
        <v>15.763336066670526</v>
      </c>
      <c r="I218" s="101">
        <v>43.583335761494745</v>
      </c>
      <c r="J218" s="101" t="s">
        <v>60</v>
      </c>
      <c r="K218" s="101">
        <v>-0.5230390419442577</v>
      </c>
      <c r="L218" s="101">
        <v>-0.0004985601803644194</v>
      </c>
      <c r="M218" s="101">
        <v>0.12088411480558806</v>
      </c>
      <c r="N218" s="101">
        <v>-0.0016480284649631107</v>
      </c>
      <c r="O218" s="101">
        <v>-0.02147674271149144</v>
      </c>
      <c r="P218" s="101">
        <v>-5.706145725045445E-05</v>
      </c>
      <c r="Q218" s="101">
        <v>0.0023549208952252515</v>
      </c>
      <c r="R218" s="101">
        <v>-0.0001324913471696397</v>
      </c>
      <c r="S218" s="101">
        <v>-0.0003196495086365428</v>
      </c>
      <c r="T218" s="101">
        <v>-4.0705204210811454E-06</v>
      </c>
      <c r="U218" s="101">
        <v>4.1931780723111643E-05</v>
      </c>
      <c r="V218" s="101">
        <v>-1.0460148280603809E-05</v>
      </c>
      <c r="W218" s="101">
        <v>-2.1057455649345405E-05</v>
      </c>
      <c r="X218" s="101">
        <v>67.5</v>
      </c>
    </row>
    <row r="219" spans="1:24" s="101" customFormat="1" ht="12.75" hidden="1">
      <c r="A219" s="101">
        <v>2898</v>
      </c>
      <c r="B219" s="101">
        <v>99.66000366210938</v>
      </c>
      <c r="C219" s="101">
        <v>111.55999755859375</v>
      </c>
      <c r="D219" s="101">
        <v>8.954039573669434</v>
      </c>
      <c r="E219" s="101">
        <v>9.49390983581543</v>
      </c>
      <c r="F219" s="101">
        <v>11.05063896515061</v>
      </c>
      <c r="G219" s="101" t="s">
        <v>58</v>
      </c>
      <c r="H219" s="101">
        <v>-2.8147752906324115</v>
      </c>
      <c r="I219" s="101">
        <v>29.345228371476956</v>
      </c>
      <c r="J219" s="101" t="s">
        <v>61</v>
      </c>
      <c r="K219" s="101">
        <v>-1.089221369756768</v>
      </c>
      <c r="L219" s="101">
        <v>-0.09199191055081579</v>
      </c>
      <c r="M219" s="101">
        <v>-0.25924957769123846</v>
      </c>
      <c r="N219" s="101">
        <v>-0.1593520800733267</v>
      </c>
      <c r="O219" s="101">
        <v>-0.04351595062355328</v>
      </c>
      <c r="P219" s="101">
        <v>-0.002638598778232083</v>
      </c>
      <c r="Q219" s="101">
        <v>-0.005417353988399275</v>
      </c>
      <c r="R219" s="101">
        <v>-0.0024494396223076077</v>
      </c>
      <c r="S219" s="101">
        <v>-0.0005506240755777283</v>
      </c>
      <c r="T219" s="101">
        <v>-3.86627192217805E-05</v>
      </c>
      <c r="U219" s="101">
        <v>-0.0001222128811244186</v>
      </c>
      <c r="V219" s="101">
        <v>-9.042232818735355E-05</v>
      </c>
      <c r="W219" s="101">
        <v>-3.36479290669989E-05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2900</v>
      </c>
      <c r="B221" s="101">
        <v>114.16</v>
      </c>
      <c r="C221" s="101">
        <v>130.86</v>
      </c>
      <c r="D221" s="101">
        <v>8.907339599330228</v>
      </c>
      <c r="E221" s="101">
        <v>9.924177263713155</v>
      </c>
      <c r="F221" s="101">
        <v>17.523867363833244</v>
      </c>
      <c r="G221" s="101" t="s">
        <v>59</v>
      </c>
      <c r="H221" s="101">
        <v>0.1475401739986637</v>
      </c>
      <c r="I221" s="101">
        <v>46.80754017399865</v>
      </c>
      <c r="J221" s="101" t="s">
        <v>73</v>
      </c>
      <c r="K221" s="101">
        <v>1.0791518040569577</v>
      </c>
      <c r="M221" s="101" t="s">
        <v>68</v>
      </c>
      <c r="N221" s="101">
        <v>0.6135513550961806</v>
      </c>
      <c r="X221" s="101">
        <v>67.5</v>
      </c>
    </row>
    <row r="222" spans="1:24" s="101" customFormat="1" ht="12.75" hidden="1">
      <c r="A222" s="101">
        <v>2897</v>
      </c>
      <c r="B222" s="101">
        <v>85.66000366210938</v>
      </c>
      <c r="C222" s="101">
        <v>110.86000061035156</v>
      </c>
      <c r="D222" s="101">
        <v>9.343467712402344</v>
      </c>
      <c r="E222" s="101">
        <v>9.357827186584473</v>
      </c>
      <c r="F222" s="101">
        <v>16.49394082371045</v>
      </c>
      <c r="G222" s="101" t="s">
        <v>56</v>
      </c>
      <c r="H222" s="101">
        <v>23.7897749340003</v>
      </c>
      <c r="I222" s="101">
        <v>41.949778596109674</v>
      </c>
      <c r="J222" s="101" t="s">
        <v>62</v>
      </c>
      <c r="K222" s="101">
        <v>0.9689936429750294</v>
      </c>
      <c r="L222" s="101">
        <v>0.25106544601621367</v>
      </c>
      <c r="M222" s="101">
        <v>0.22939672232638997</v>
      </c>
      <c r="N222" s="101">
        <v>0.15149875504063628</v>
      </c>
      <c r="O222" s="101">
        <v>0.038916459841593434</v>
      </c>
      <c r="P222" s="101">
        <v>0.007202464043026758</v>
      </c>
      <c r="Q222" s="101">
        <v>0.004737193083603535</v>
      </c>
      <c r="R222" s="101">
        <v>0.0023320035413863056</v>
      </c>
      <c r="S222" s="101">
        <v>0.0005105906941964964</v>
      </c>
      <c r="T222" s="101">
        <v>0.0001060181327576062</v>
      </c>
      <c r="U222" s="101">
        <v>0.00010361602640717291</v>
      </c>
      <c r="V222" s="101">
        <v>8.653695214975073E-05</v>
      </c>
      <c r="W222" s="101">
        <v>3.1832632379931694E-05</v>
      </c>
      <c r="X222" s="101">
        <v>67.5</v>
      </c>
    </row>
    <row r="223" spans="1:24" s="101" customFormat="1" ht="12.75" hidden="1">
      <c r="A223" s="101">
        <v>2899</v>
      </c>
      <c r="B223" s="101">
        <v>85.12000274658203</v>
      </c>
      <c r="C223" s="101">
        <v>106.72000122070312</v>
      </c>
      <c r="D223" s="101">
        <v>9.380030632019043</v>
      </c>
      <c r="E223" s="101">
        <v>10.012019157409668</v>
      </c>
      <c r="F223" s="101">
        <v>12.014560648286798</v>
      </c>
      <c r="G223" s="101" t="s">
        <v>57</v>
      </c>
      <c r="H223" s="101">
        <v>12.817365495152757</v>
      </c>
      <c r="I223" s="101">
        <v>30.437368241734788</v>
      </c>
      <c r="J223" s="101" t="s">
        <v>60</v>
      </c>
      <c r="K223" s="101">
        <v>-0.4905622676114825</v>
      </c>
      <c r="L223" s="101">
        <v>-0.001364229287381823</v>
      </c>
      <c r="M223" s="101">
        <v>0.11387841955723062</v>
      </c>
      <c r="N223" s="101">
        <v>-0.0015667007957367804</v>
      </c>
      <c r="O223" s="101">
        <v>-0.02006261254485261</v>
      </c>
      <c r="P223" s="101">
        <v>-0.00015611125115071162</v>
      </c>
      <c r="Q223" s="101">
        <v>0.0022428779210482723</v>
      </c>
      <c r="R223" s="101">
        <v>-0.00012595827086689382</v>
      </c>
      <c r="S223" s="101">
        <v>-0.0002921349487380144</v>
      </c>
      <c r="T223" s="101">
        <v>-1.112338235706291E-05</v>
      </c>
      <c r="U223" s="101">
        <v>4.165219050122356E-05</v>
      </c>
      <c r="V223" s="101">
        <v>-9.94432253599439E-06</v>
      </c>
      <c r="W223" s="101">
        <v>-1.9070834410591205E-05</v>
      </c>
      <c r="X223" s="101">
        <v>67.5</v>
      </c>
    </row>
    <row r="224" spans="1:24" s="101" customFormat="1" ht="12.75" hidden="1">
      <c r="A224" s="101">
        <v>2898</v>
      </c>
      <c r="B224" s="101">
        <v>107.36000061035156</v>
      </c>
      <c r="C224" s="101">
        <v>110.26000213623047</v>
      </c>
      <c r="D224" s="101">
        <v>8.896150588989258</v>
      </c>
      <c r="E224" s="101">
        <v>9.782638549804688</v>
      </c>
      <c r="F224" s="101">
        <v>15.661622256074272</v>
      </c>
      <c r="G224" s="101" t="s">
        <v>58</v>
      </c>
      <c r="H224" s="101">
        <v>2.013989699048281</v>
      </c>
      <c r="I224" s="101">
        <v>41.873990309399844</v>
      </c>
      <c r="J224" s="101" t="s">
        <v>61</v>
      </c>
      <c r="K224" s="101">
        <v>-0.8356418740835687</v>
      </c>
      <c r="L224" s="101">
        <v>-0.2510617395418341</v>
      </c>
      <c r="M224" s="101">
        <v>-0.19913453184527846</v>
      </c>
      <c r="N224" s="101">
        <v>-0.15149065392782274</v>
      </c>
      <c r="O224" s="101">
        <v>-0.033346400472576906</v>
      </c>
      <c r="P224" s="101">
        <v>-0.0072007720119691</v>
      </c>
      <c r="Q224" s="101">
        <v>-0.004172588757907415</v>
      </c>
      <c r="R224" s="101">
        <v>-0.0023285993710895165</v>
      </c>
      <c r="S224" s="101">
        <v>-0.0004187601088044297</v>
      </c>
      <c r="T224" s="101">
        <v>-0.00010543298742968443</v>
      </c>
      <c r="U224" s="101">
        <v>-9.487558144676498E-05</v>
      </c>
      <c r="V224" s="101">
        <v>-8.596368149787654E-05</v>
      </c>
      <c r="W224" s="101">
        <v>-2.5487639339877794E-05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9.827646576891963</v>
      </c>
      <c r="G225" s="102"/>
      <c r="H225" s="102"/>
      <c r="I225" s="115"/>
      <c r="J225" s="115" t="s">
        <v>159</v>
      </c>
      <c r="K225" s="102">
        <f>AVERAGE(K223,K218,K213,K208,K203,K198)</f>
        <v>-0.8542350519250067</v>
      </c>
      <c r="L225" s="102">
        <f>AVERAGE(L223,L218,L213,L208,L203,L198)</f>
        <v>-0.0025648940597799872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24.865521146550616</v>
      </c>
      <c r="G226" s="102"/>
      <c r="H226" s="102"/>
      <c r="I226" s="115"/>
      <c r="J226" s="115" t="s">
        <v>160</v>
      </c>
      <c r="K226" s="102">
        <f>AVERAGE(K224,K219,K214,K209,K204,K199)</f>
        <v>-0.5086912890023939</v>
      </c>
      <c r="L226" s="102">
        <f>AVERAGE(L224,L219,L214,L209,L204,L199)</f>
        <v>-0.47161170120050944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0.5338969074531291</v>
      </c>
      <c r="L227" s="102">
        <f>ABS(L225/$H$33)</f>
        <v>0.007124705721611076</v>
      </c>
      <c r="M227" s="115" t="s">
        <v>111</v>
      </c>
      <c r="N227" s="102">
        <f>K227+L227+L228+K228</f>
        <v>1.1248080679036914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0.2890291414786329</v>
      </c>
      <c r="L228" s="102">
        <f>ABS(L226/$H$34)</f>
        <v>0.2947573132503184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2900</v>
      </c>
      <c r="B231" s="101">
        <v>132.58</v>
      </c>
      <c r="C231" s="101">
        <v>145.08</v>
      </c>
      <c r="D231" s="101">
        <v>8.927677211795809</v>
      </c>
      <c r="E231" s="101">
        <v>9.353765429240998</v>
      </c>
      <c r="F231" s="101">
        <v>22.040079411790593</v>
      </c>
      <c r="G231" s="101" t="s">
        <v>59</v>
      </c>
      <c r="H231" s="101">
        <v>-6.297960552223913</v>
      </c>
      <c r="I231" s="101">
        <v>58.78203944777609</v>
      </c>
      <c r="J231" s="101" t="s">
        <v>73</v>
      </c>
      <c r="K231" s="101">
        <v>2.3085108226491906</v>
      </c>
      <c r="M231" s="101" t="s">
        <v>68</v>
      </c>
      <c r="N231" s="101">
        <v>1.214517070653697</v>
      </c>
      <c r="X231" s="101">
        <v>67.5</v>
      </c>
    </row>
    <row r="232" spans="1:24" s="101" customFormat="1" ht="12.75" hidden="1">
      <c r="A232" s="101">
        <v>2897</v>
      </c>
      <c r="B232" s="101">
        <v>111.30000305175781</v>
      </c>
      <c r="C232" s="101">
        <v>126.69999694824219</v>
      </c>
      <c r="D232" s="101">
        <v>9.186591148376465</v>
      </c>
      <c r="E232" s="101">
        <v>9.332662582397461</v>
      </c>
      <c r="F232" s="101">
        <v>23.63103848455492</v>
      </c>
      <c r="G232" s="101" t="s">
        <v>56</v>
      </c>
      <c r="H232" s="101">
        <v>17.394171676709284</v>
      </c>
      <c r="I232" s="101">
        <v>61.1941747284671</v>
      </c>
      <c r="J232" s="101" t="s">
        <v>62</v>
      </c>
      <c r="K232" s="101">
        <v>1.4686575353300368</v>
      </c>
      <c r="L232" s="101">
        <v>0.12353909589553211</v>
      </c>
      <c r="M232" s="101">
        <v>0.3476856996587458</v>
      </c>
      <c r="N232" s="101">
        <v>0.10891268300742478</v>
      </c>
      <c r="O232" s="101">
        <v>0.0589838026628318</v>
      </c>
      <c r="P232" s="101">
        <v>0.003543807295320149</v>
      </c>
      <c r="Q232" s="101">
        <v>0.0071798058320381945</v>
      </c>
      <c r="R232" s="101">
        <v>0.0016764617456330156</v>
      </c>
      <c r="S232" s="101">
        <v>0.0007738449492686329</v>
      </c>
      <c r="T232" s="101">
        <v>5.209232877726521E-05</v>
      </c>
      <c r="U232" s="101">
        <v>0.00015702666702177817</v>
      </c>
      <c r="V232" s="101">
        <v>6.219815511879108E-05</v>
      </c>
      <c r="W232" s="101">
        <v>4.82457602259828E-05</v>
      </c>
      <c r="X232" s="101">
        <v>67.5</v>
      </c>
    </row>
    <row r="233" spans="1:24" s="101" customFormat="1" ht="12.75" hidden="1">
      <c r="A233" s="101">
        <v>2898</v>
      </c>
      <c r="B233" s="101">
        <v>79.63999938964844</v>
      </c>
      <c r="C233" s="101">
        <v>81.33999633789062</v>
      </c>
      <c r="D233" s="101">
        <v>9.386507987976074</v>
      </c>
      <c r="E233" s="101">
        <v>9.796857833862305</v>
      </c>
      <c r="F233" s="101">
        <v>14.038530377128073</v>
      </c>
      <c r="G233" s="101" t="s">
        <v>57</v>
      </c>
      <c r="H233" s="101">
        <v>23.39210171201151</v>
      </c>
      <c r="I233" s="101">
        <v>35.53210110165995</v>
      </c>
      <c r="J233" s="101" t="s">
        <v>60</v>
      </c>
      <c r="K233" s="101">
        <v>-1.1455262151198284</v>
      </c>
      <c r="L233" s="101">
        <v>0.0006734371581727336</v>
      </c>
      <c r="M233" s="101">
        <v>0.26869762512860484</v>
      </c>
      <c r="N233" s="101">
        <v>-0.0011266727182088732</v>
      </c>
      <c r="O233" s="101">
        <v>-0.04640178871311712</v>
      </c>
      <c r="P233" s="101">
        <v>7.717662782337745E-05</v>
      </c>
      <c r="Q233" s="101">
        <v>0.00542711803695032</v>
      </c>
      <c r="R233" s="101">
        <v>-9.058296350177281E-05</v>
      </c>
      <c r="S233" s="101">
        <v>-0.000639623320849564</v>
      </c>
      <c r="T233" s="101">
        <v>5.499095168730584E-06</v>
      </c>
      <c r="U233" s="101">
        <v>0.00011015298382433276</v>
      </c>
      <c r="V233" s="101">
        <v>-7.1584604031577215E-06</v>
      </c>
      <c r="W233" s="101">
        <v>-4.075796303717959E-05</v>
      </c>
      <c r="X233" s="101">
        <v>67.5</v>
      </c>
    </row>
    <row r="234" spans="1:24" s="101" customFormat="1" ht="12.75" hidden="1">
      <c r="A234" s="101">
        <v>2899</v>
      </c>
      <c r="B234" s="101">
        <v>94.45999908447266</v>
      </c>
      <c r="C234" s="101">
        <v>110.95999908447266</v>
      </c>
      <c r="D234" s="101">
        <v>9.85764217376709</v>
      </c>
      <c r="E234" s="101">
        <v>10.537220001220703</v>
      </c>
      <c r="F234" s="101">
        <v>8.435368797310355</v>
      </c>
      <c r="G234" s="101" t="s">
        <v>58</v>
      </c>
      <c r="H234" s="101">
        <v>-6.617460394518005</v>
      </c>
      <c r="I234" s="101">
        <v>20.342538689954655</v>
      </c>
      <c r="J234" s="101" t="s">
        <v>61</v>
      </c>
      <c r="K234" s="101">
        <v>-0.9190890308098225</v>
      </c>
      <c r="L234" s="101">
        <v>0.12353726035929188</v>
      </c>
      <c r="M234" s="101">
        <v>-0.22065115453457143</v>
      </c>
      <c r="N234" s="101">
        <v>-0.10890685528680845</v>
      </c>
      <c r="O234" s="101">
        <v>-0.036413774602355085</v>
      </c>
      <c r="P234" s="101">
        <v>0.003542966823790779</v>
      </c>
      <c r="Q234" s="101">
        <v>-0.0047006384245949166</v>
      </c>
      <c r="R234" s="101">
        <v>-0.0016740127572077025</v>
      </c>
      <c r="S234" s="101">
        <v>-0.0004355663129007439</v>
      </c>
      <c r="T234" s="101">
        <v>5.180126127580232E-05</v>
      </c>
      <c r="U234" s="101">
        <v>-0.00011190931288576783</v>
      </c>
      <c r="V234" s="101">
        <v>-6.178484397356378E-05</v>
      </c>
      <c r="W234" s="101">
        <v>-2.5815534641818416E-05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2900</v>
      </c>
      <c r="B236" s="101">
        <v>131.84</v>
      </c>
      <c r="C236" s="101">
        <v>150.34</v>
      </c>
      <c r="D236" s="101">
        <v>9.076838030159402</v>
      </c>
      <c r="E236" s="101">
        <v>9.542522960041591</v>
      </c>
      <c r="F236" s="101">
        <v>19.020461998471426</v>
      </c>
      <c r="G236" s="101" t="s">
        <v>59</v>
      </c>
      <c r="H236" s="101">
        <v>-14.446616929273148</v>
      </c>
      <c r="I236" s="101">
        <v>49.89338307072686</v>
      </c>
      <c r="J236" s="101" t="s">
        <v>73</v>
      </c>
      <c r="K236" s="101">
        <v>2.801090570432333</v>
      </c>
      <c r="M236" s="101" t="s">
        <v>68</v>
      </c>
      <c r="N236" s="101">
        <v>1.5025715051446622</v>
      </c>
      <c r="X236" s="101">
        <v>67.5</v>
      </c>
    </row>
    <row r="237" spans="1:24" s="101" customFormat="1" ht="12.75" hidden="1">
      <c r="A237" s="101">
        <v>2897</v>
      </c>
      <c r="B237" s="101">
        <v>109.68000030517578</v>
      </c>
      <c r="C237" s="101">
        <v>131.0800018310547</v>
      </c>
      <c r="D237" s="101">
        <v>9.399360656738281</v>
      </c>
      <c r="E237" s="101">
        <v>9.466548919677734</v>
      </c>
      <c r="F237" s="101">
        <v>24.865521146550616</v>
      </c>
      <c r="G237" s="101" t="s">
        <v>56</v>
      </c>
      <c r="H237" s="101">
        <v>20.749073455913887</v>
      </c>
      <c r="I237" s="101">
        <v>62.92907376108967</v>
      </c>
      <c r="J237" s="101" t="s">
        <v>62</v>
      </c>
      <c r="K237" s="101">
        <v>1.5983472995936787</v>
      </c>
      <c r="L237" s="101">
        <v>0.2892307272495329</v>
      </c>
      <c r="M237" s="101">
        <v>0.37838790954224594</v>
      </c>
      <c r="N237" s="101">
        <v>0.12365162656746255</v>
      </c>
      <c r="O237" s="101">
        <v>0.06419228040509128</v>
      </c>
      <c r="P237" s="101">
        <v>0.00829723782869371</v>
      </c>
      <c r="Q237" s="101">
        <v>0.007813772020935526</v>
      </c>
      <c r="R237" s="101">
        <v>0.001903338149331649</v>
      </c>
      <c r="S237" s="101">
        <v>0.0008421825034234388</v>
      </c>
      <c r="T237" s="101">
        <v>0.00012215072494093117</v>
      </c>
      <c r="U237" s="101">
        <v>0.00017088942027851893</v>
      </c>
      <c r="V237" s="101">
        <v>7.06190067017988E-05</v>
      </c>
      <c r="W237" s="101">
        <v>5.250904254994668E-05</v>
      </c>
      <c r="X237" s="101">
        <v>67.5</v>
      </c>
    </row>
    <row r="238" spans="1:24" s="101" customFormat="1" ht="12.75" hidden="1">
      <c r="A238" s="101">
        <v>2898</v>
      </c>
      <c r="B238" s="101">
        <v>85.9800033569336</v>
      </c>
      <c r="C238" s="101">
        <v>88.87999725341797</v>
      </c>
      <c r="D238" s="101">
        <v>9.301212310791016</v>
      </c>
      <c r="E238" s="101">
        <v>9.96103572845459</v>
      </c>
      <c r="F238" s="101">
        <v>16.185378032769254</v>
      </c>
      <c r="G238" s="101" t="s">
        <v>57</v>
      </c>
      <c r="H238" s="101">
        <v>22.87256306833389</v>
      </c>
      <c r="I238" s="101">
        <v>41.35256642526748</v>
      </c>
      <c r="J238" s="101" t="s">
        <v>60</v>
      </c>
      <c r="K238" s="101">
        <v>-1.438098271605042</v>
      </c>
      <c r="L238" s="101">
        <v>-0.001572396128115473</v>
      </c>
      <c r="M238" s="101">
        <v>0.33855163708994906</v>
      </c>
      <c r="N238" s="101">
        <v>-0.0012791104163228037</v>
      </c>
      <c r="O238" s="101">
        <v>-0.05805524097465389</v>
      </c>
      <c r="P238" s="101">
        <v>-0.00017974728180381014</v>
      </c>
      <c r="Q238" s="101">
        <v>0.006897090686909932</v>
      </c>
      <c r="R238" s="101">
        <v>-0.00010285410403679014</v>
      </c>
      <c r="S238" s="101">
        <v>-0.0007841775193213427</v>
      </c>
      <c r="T238" s="101">
        <v>-1.2794540801098524E-05</v>
      </c>
      <c r="U238" s="101">
        <v>0.0001439918043380526</v>
      </c>
      <c r="V238" s="101">
        <v>-8.129707199972334E-06</v>
      </c>
      <c r="W238" s="101">
        <v>-4.9502415497216075E-05</v>
      </c>
      <c r="X238" s="101">
        <v>67.5</v>
      </c>
    </row>
    <row r="239" spans="1:24" s="101" customFormat="1" ht="12.75" hidden="1">
      <c r="A239" s="101">
        <v>2899</v>
      </c>
      <c r="B239" s="101">
        <v>84.66000366210938</v>
      </c>
      <c r="C239" s="101">
        <v>96.66000366210938</v>
      </c>
      <c r="D239" s="101">
        <v>9.596475601196289</v>
      </c>
      <c r="E239" s="101">
        <v>10.370100021362305</v>
      </c>
      <c r="F239" s="101">
        <v>7.926500561426727</v>
      </c>
      <c r="G239" s="101" t="s">
        <v>58</v>
      </c>
      <c r="H239" s="101">
        <v>2.467487271805993</v>
      </c>
      <c r="I239" s="101">
        <v>19.627490933915364</v>
      </c>
      <c r="J239" s="101" t="s">
        <v>61</v>
      </c>
      <c r="K239" s="101">
        <v>-0.697558206406459</v>
      </c>
      <c r="L239" s="101">
        <v>-0.2892264530704444</v>
      </c>
      <c r="M239" s="101">
        <v>-0.16899763049068564</v>
      </c>
      <c r="N239" s="101">
        <v>-0.12364501053144872</v>
      </c>
      <c r="O239" s="101">
        <v>-0.027390470221971983</v>
      </c>
      <c r="P239" s="101">
        <v>-0.00829529062182815</v>
      </c>
      <c r="Q239" s="101">
        <v>-0.0036722163949984093</v>
      </c>
      <c r="R239" s="101">
        <v>-0.001900557061491187</v>
      </c>
      <c r="S239" s="101">
        <v>-0.00030714326830258806</v>
      </c>
      <c r="T239" s="101">
        <v>-0.00012147880197501144</v>
      </c>
      <c r="U239" s="101">
        <v>-9.20301811722668E-05</v>
      </c>
      <c r="V239" s="101">
        <v>-7.014949727825154E-05</v>
      </c>
      <c r="W239" s="101">
        <v>-1.7513149615448757E-05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2900</v>
      </c>
      <c r="B241" s="101">
        <v>137.88</v>
      </c>
      <c r="C241" s="101">
        <v>131.18</v>
      </c>
      <c r="D241" s="101">
        <v>9.064292435757586</v>
      </c>
      <c r="E241" s="101">
        <v>9.34105485020331</v>
      </c>
      <c r="F241" s="101">
        <v>21.91777065699696</v>
      </c>
      <c r="G241" s="101" t="s">
        <v>59</v>
      </c>
      <c r="H241" s="101">
        <v>-12.792383588225078</v>
      </c>
      <c r="I241" s="101">
        <v>57.58761641177491</v>
      </c>
      <c r="J241" s="101" t="s">
        <v>73</v>
      </c>
      <c r="K241" s="101">
        <v>2.577161401122555</v>
      </c>
      <c r="M241" s="101" t="s">
        <v>68</v>
      </c>
      <c r="N241" s="101">
        <v>1.3395272706077301</v>
      </c>
      <c r="X241" s="101">
        <v>67.5</v>
      </c>
    </row>
    <row r="242" spans="1:24" s="101" customFormat="1" ht="12.75" hidden="1">
      <c r="A242" s="101">
        <v>2897</v>
      </c>
      <c r="B242" s="101">
        <v>101.55999755859375</v>
      </c>
      <c r="C242" s="101">
        <v>131.25999450683594</v>
      </c>
      <c r="D242" s="101">
        <v>9.310598373413086</v>
      </c>
      <c r="E242" s="101">
        <v>9.227556228637695</v>
      </c>
      <c r="F242" s="101">
        <v>19.15379071367998</v>
      </c>
      <c r="G242" s="101" t="s">
        <v>56</v>
      </c>
      <c r="H242" s="101">
        <v>14.859384116943787</v>
      </c>
      <c r="I242" s="101">
        <v>48.91938167553754</v>
      </c>
      <c r="J242" s="101" t="s">
        <v>62</v>
      </c>
      <c r="K242" s="101">
        <v>1.559125572078346</v>
      </c>
      <c r="L242" s="101">
        <v>0.0037358572532861295</v>
      </c>
      <c r="M242" s="101">
        <v>0.3691026507350499</v>
      </c>
      <c r="N242" s="101">
        <v>0.07782656486528008</v>
      </c>
      <c r="O242" s="101">
        <v>0.06261712973113229</v>
      </c>
      <c r="P242" s="101">
        <v>0.00010726289348570917</v>
      </c>
      <c r="Q242" s="101">
        <v>0.00762201964947178</v>
      </c>
      <c r="R242" s="101">
        <v>0.0011979590247591732</v>
      </c>
      <c r="S242" s="101">
        <v>0.0008215153159103037</v>
      </c>
      <c r="T242" s="101">
        <v>1.6335907368594655E-06</v>
      </c>
      <c r="U242" s="101">
        <v>0.00016669500143901245</v>
      </c>
      <c r="V242" s="101">
        <v>4.443971532291086E-05</v>
      </c>
      <c r="W242" s="101">
        <v>5.122000662405663E-05</v>
      </c>
      <c r="X242" s="101">
        <v>67.5</v>
      </c>
    </row>
    <row r="243" spans="1:24" s="101" customFormat="1" ht="12.75" hidden="1">
      <c r="A243" s="101">
        <v>2898</v>
      </c>
      <c r="B243" s="101">
        <v>86.44000244140625</v>
      </c>
      <c r="C243" s="101">
        <v>97.54000091552734</v>
      </c>
      <c r="D243" s="101">
        <v>9.101797103881836</v>
      </c>
      <c r="E243" s="101">
        <v>9.832291603088379</v>
      </c>
      <c r="F243" s="101">
        <v>15.930817925805991</v>
      </c>
      <c r="G243" s="101" t="s">
        <v>57</v>
      </c>
      <c r="H243" s="101">
        <v>22.65474664678981</v>
      </c>
      <c r="I243" s="101">
        <v>41.59474908819606</v>
      </c>
      <c r="J243" s="101" t="s">
        <v>60</v>
      </c>
      <c r="K243" s="101">
        <v>-1.3663031352129051</v>
      </c>
      <c r="L243" s="101">
        <v>-1.948644000400042E-05</v>
      </c>
      <c r="M243" s="101">
        <v>0.3214121802076718</v>
      </c>
      <c r="N243" s="101">
        <v>-0.0008052674490551248</v>
      </c>
      <c r="O243" s="101">
        <v>-0.05519523007095372</v>
      </c>
      <c r="P243" s="101">
        <v>-2.044995843048303E-06</v>
      </c>
      <c r="Q243" s="101">
        <v>0.00653652154891392</v>
      </c>
      <c r="R243" s="101">
        <v>-6.475271605988662E-05</v>
      </c>
      <c r="S243" s="101">
        <v>-0.0007486729601855764</v>
      </c>
      <c r="T243" s="101">
        <v>-1.3790736836328156E-07</v>
      </c>
      <c r="U243" s="101">
        <v>0.00013569868331690687</v>
      </c>
      <c r="V243" s="101">
        <v>-5.122352557854428E-06</v>
      </c>
      <c r="W243" s="101">
        <v>-4.735338894332922E-05</v>
      </c>
      <c r="X243" s="101">
        <v>67.5</v>
      </c>
    </row>
    <row r="244" spans="1:24" s="101" customFormat="1" ht="12.75" hidden="1">
      <c r="A244" s="101">
        <v>2899</v>
      </c>
      <c r="B244" s="101">
        <v>108.62000274658203</v>
      </c>
      <c r="C244" s="101">
        <v>105.62000274658203</v>
      </c>
      <c r="D244" s="101">
        <v>9.439162254333496</v>
      </c>
      <c r="E244" s="101">
        <v>10.238842964172363</v>
      </c>
      <c r="F244" s="101">
        <v>14.41040033702057</v>
      </c>
      <c r="G244" s="101" t="s">
        <v>58</v>
      </c>
      <c r="H244" s="101">
        <v>-4.805899050907925</v>
      </c>
      <c r="I244" s="101">
        <v>36.31410369567411</v>
      </c>
      <c r="J244" s="101" t="s">
        <v>61</v>
      </c>
      <c r="K244" s="101">
        <v>-0.7510581150723395</v>
      </c>
      <c r="L244" s="101">
        <v>-0.00373580643176096</v>
      </c>
      <c r="M244" s="101">
        <v>-0.18146894278027662</v>
      </c>
      <c r="N244" s="101">
        <v>-0.07782239872340829</v>
      </c>
      <c r="O244" s="101">
        <v>-0.029570111822242704</v>
      </c>
      <c r="P244" s="101">
        <v>-0.00010724339751671665</v>
      </c>
      <c r="Q244" s="101">
        <v>-0.003920340492548814</v>
      </c>
      <c r="R244" s="101">
        <v>-0.0011962077205756603</v>
      </c>
      <c r="S244" s="101">
        <v>-0.0003381955247518401</v>
      </c>
      <c r="T244" s="101">
        <v>-1.627759273757691E-06</v>
      </c>
      <c r="U244" s="101">
        <v>-9.681472434919281E-05</v>
      </c>
      <c r="V244" s="101">
        <v>-4.4143513705349743E-05</v>
      </c>
      <c r="W244" s="101">
        <v>-1.952295147128606E-05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2900</v>
      </c>
      <c r="B246" s="101">
        <v>120.02</v>
      </c>
      <c r="C246" s="101">
        <v>126.02</v>
      </c>
      <c r="D246" s="101">
        <v>8.983978941058833</v>
      </c>
      <c r="E246" s="101">
        <v>9.245723121797097</v>
      </c>
      <c r="F246" s="101">
        <v>17.28950192124027</v>
      </c>
      <c r="G246" s="101" t="s">
        <v>59</v>
      </c>
      <c r="H246" s="101">
        <v>-6.7211490441872</v>
      </c>
      <c r="I246" s="101">
        <v>45.7988509558128</v>
      </c>
      <c r="J246" s="101" t="s">
        <v>73</v>
      </c>
      <c r="K246" s="101">
        <v>0.5818556649734705</v>
      </c>
      <c r="M246" s="101" t="s">
        <v>68</v>
      </c>
      <c r="N246" s="101">
        <v>0.3792554655240245</v>
      </c>
      <c r="X246" s="101">
        <v>67.5</v>
      </c>
    </row>
    <row r="247" spans="1:24" s="101" customFormat="1" ht="12.75" hidden="1">
      <c r="A247" s="101">
        <v>2897</v>
      </c>
      <c r="B247" s="101">
        <v>97.33999633789062</v>
      </c>
      <c r="C247" s="101">
        <v>100.63999938964844</v>
      </c>
      <c r="D247" s="101">
        <v>8.97346019744873</v>
      </c>
      <c r="E247" s="101">
        <v>9.014181137084961</v>
      </c>
      <c r="F247" s="101">
        <v>16.913867331944882</v>
      </c>
      <c r="G247" s="101" t="s">
        <v>56</v>
      </c>
      <c r="H247" s="101">
        <v>14.973591466763985</v>
      </c>
      <c r="I247" s="101">
        <v>44.81358780465461</v>
      </c>
      <c r="J247" s="101" t="s">
        <v>62</v>
      </c>
      <c r="K247" s="101">
        <v>0.6154137793650704</v>
      </c>
      <c r="L247" s="101">
        <v>0.4237342272521737</v>
      </c>
      <c r="M247" s="101">
        <v>0.14569117581732563</v>
      </c>
      <c r="N247" s="101">
        <v>0.0397078594149309</v>
      </c>
      <c r="O247" s="101">
        <v>0.024716165448965634</v>
      </c>
      <c r="P247" s="101">
        <v>0.012155682143250352</v>
      </c>
      <c r="Q247" s="101">
        <v>0.0030085706819938758</v>
      </c>
      <c r="R247" s="101">
        <v>0.0006112478360549414</v>
      </c>
      <c r="S247" s="101">
        <v>0.0003242970280185996</v>
      </c>
      <c r="T247" s="101">
        <v>0.00017888333750188935</v>
      </c>
      <c r="U247" s="101">
        <v>6.580343291623078E-05</v>
      </c>
      <c r="V247" s="101">
        <v>2.268274532081151E-05</v>
      </c>
      <c r="W247" s="101">
        <v>2.0223252286693258E-05</v>
      </c>
      <c r="X247" s="101">
        <v>67.5</v>
      </c>
    </row>
    <row r="248" spans="1:24" s="101" customFormat="1" ht="12.75" hidden="1">
      <c r="A248" s="101">
        <v>2898</v>
      </c>
      <c r="B248" s="101">
        <v>98.26000213623047</v>
      </c>
      <c r="C248" s="101">
        <v>110.55999755859375</v>
      </c>
      <c r="D248" s="101">
        <v>9.139759063720703</v>
      </c>
      <c r="E248" s="101">
        <v>9.827025413513184</v>
      </c>
      <c r="F248" s="101">
        <v>12.196228956262624</v>
      </c>
      <c r="G248" s="101" t="s">
        <v>57</v>
      </c>
      <c r="H248" s="101">
        <v>0.9673890004495149</v>
      </c>
      <c r="I248" s="101">
        <v>31.727391136679977</v>
      </c>
      <c r="J248" s="101" t="s">
        <v>60</v>
      </c>
      <c r="K248" s="101">
        <v>-0.2978144472386403</v>
      </c>
      <c r="L248" s="101">
        <v>-0.0023049646051858806</v>
      </c>
      <c r="M248" s="101">
        <v>0.06904994142955323</v>
      </c>
      <c r="N248" s="101">
        <v>-0.00041052068217693164</v>
      </c>
      <c r="O248" s="101">
        <v>-0.012193229620154546</v>
      </c>
      <c r="P248" s="101">
        <v>-0.00026369454119591873</v>
      </c>
      <c r="Q248" s="101">
        <v>0.0013558649536508612</v>
      </c>
      <c r="R248" s="101">
        <v>-3.3016807663561E-05</v>
      </c>
      <c r="S248" s="101">
        <v>-0.00017865590820681005</v>
      </c>
      <c r="T248" s="101">
        <v>-1.8779314988069642E-05</v>
      </c>
      <c r="U248" s="101">
        <v>2.4907640849041623E-05</v>
      </c>
      <c r="V248" s="101">
        <v>-2.6091539774436244E-06</v>
      </c>
      <c r="W248" s="101">
        <v>-1.1696609188883582E-05</v>
      </c>
      <c r="X248" s="101">
        <v>67.5</v>
      </c>
    </row>
    <row r="249" spans="1:24" s="101" customFormat="1" ht="12.75" hidden="1">
      <c r="A249" s="101">
        <v>2899</v>
      </c>
      <c r="B249" s="101">
        <v>108.26000213623047</v>
      </c>
      <c r="C249" s="101">
        <v>100.66000366210938</v>
      </c>
      <c r="D249" s="101">
        <v>9.924386978149414</v>
      </c>
      <c r="E249" s="101">
        <v>10.308658599853516</v>
      </c>
      <c r="F249" s="101">
        <v>17.399148945642732</v>
      </c>
      <c r="G249" s="101" t="s">
        <v>58</v>
      </c>
      <c r="H249" s="101">
        <v>0.9413826997450201</v>
      </c>
      <c r="I249" s="101">
        <v>41.70138483597549</v>
      </c>
      <c r="J249" s="101" t="s">
        <v>61</v>
      </c>
      <c r="K249" s="101">
        <v>-0.5385542450379002</v>
      </c>
      <c r="L249" s="101">
        <v>-0.42372795810893293</v>
      </c>
      <c r="M249" s="101">
        <v>-0.12828883154667112</v>
      </c>
      <c r="N249" s="101">
        <v>-0.039705737269133054</v>
      </c>
      <c r="O249" s="101">
        <v>-0.02149916244719381</v>
      </c>
      <c r="P249" s="101">
        <v>-0.012152821629427421</v>
      </c>
      <c r="Q249" s="101">
        <v>-0.00268572667559721</v>
      </c>
      <c r="R249" s="101">
        <v>-0.0006103554763361725</v>
      </c>
      <c r="S249" s="101">
        <v>-0.00027064853379336136</v>
      </c>
      <c r="T249" s="101">
        <v>-0.00017789487278837947</v>
      </c>
      <c r="U249" s="101">
        <v>-6.090731656292237E-05</v>
      </c>
      <c r="V249" s="101">
        <v>-2.253218255763934E-05</v>
      </c>
      <c r="W249" s="101">
        <v>-1.6497553349929444E-05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2900</v>
      </c>
      <c r="B251" s="101">
        <v>111.3</v>
      </c>
      <c r="C251" s="101">
        <v>139.6</v>
      </c>
      <c r="D251" s="101">
        <v>8.609931201990397</v>
      </c>
      <c r="E251" s="101">
        <v>10.008916143674487</v>
      </c>
      <c r="F251" s="101">
        <v>13.114395343574762</v>
      </c>
      <c r="G251" s="101" t="s">
        <v>59</v>
      </c>
      <c r="H251" s="101">
        <v>-7.564834140047395</v>
      </c>
      <c r="I251" s="101">
        <v>36.235165859952595</v>
      </c>
      <c r="J251" s="101" t="s">
        <v>73</v>
      </c>
      <c r="K251" s="101">
        <v>1.6064572405972413</v>
      </c>
      <c r="M251" s="101" t="s">
        <v>68</v>
      </c>
      <c r="N251" s="101">
        <v>0.966659696370869</v>
      </c>
      <c r="X251" s="101">
        <v>67.5</v>
      </c>
    </row>
    <row r="252" spans="1:24" s="101" customFormat="1" ht="12.75" hidden="1">
      <c r="A252" s="101">
        <v>2897</v>
      </c>
      <c r="B252" s="101">
        <v>91.9000015258789</v>
      </c>
      <c r="C252" s="101">
        <v>128.89999389648438</v>
      </c>
      <c r="D252" s="101">
        <v>9.306167602539062</v>
      </c>
      <c r="E252" s="101">
        <v>9.320540428161621</v>
      </c>
      <c r="F252" s="101">
        <v>19.558772258514512</v>
      </c>
      <c r="G252" s="101" t="s">
        <v>56</v>
      </c>
      <c r="H252" s="101">
        <v>25.557196817579253</v>
      </c>
      <c r="I252" s="101">
        <v>49.95719834345816</v>
      </c>
      <c r="J252" s="101" t="s">
        <v>62</v>
      </c>
      <c r="K252" s="101">
        <v>1.124302908182301</v>
      </c>
      <c r="L252" s="101">
        <v>0.4933676227685511</v>
      </c>
      <c r="M252" s="101">
        <v>0.2661642905765885</v>
      </c>
      <c r="N252" s="101">
        <v>0.1608391296198526</v>
      </c>
      <c r="O252" s="101">
        <v>0.04515384423529901</v>
      </c>
      <c r="P252" s="101">
        <v>0.01415332833911138</v>
      </c>
      <c r="Q252" s="101">
        <v>0.005496403129491038</v>
      </c>
      <c r="R252" s="101">
        <v>0.0024757736960242813</v>
      </c>
      <c r="S252" s="101">
        <v>0.0005924153641187682</v>
      </c>
      <c r="T252" s="101">
        <v>0.00020830781077959412</v>
      </c>
      <c r="U252" s="101">
        <v>0.00012021282866657848</v>
      </c>
      <c r="V252" s="101">
        <v>9.187065171158277E-05</v>
      </c>
      <c r="W252" s="101">
        <v>3.6935825927118016E-05</v>
      </c>
      <c r="X252" s="101">
        <v>67.5</v>
      </c>
    </row>
    <row r="253" spans="1:24" s="101" customFormat="1" ht="12.75" hidden="1">
      <c r="A253" s="101">
        <v>2898</v>
      </c>
      <c r="B253" s="101">
        <v>99.66000366210938</v>
      </c>
      <c r="C253" s="101">
        <v>111.55999755859375</v>
      </c>
      <c r="D253" s="101">
        <v>8.954039573669434</v>
      </c>
      <c r="E253" s="101">
        <v>9.49390983581543</v>
      </c>
      <c r="F253" s="101">
        <v>17.95858817113017</v>
      </c>
      <c r="G253" s="101" t="s">
        <v>57</v>
      </c>
      <c r="H253" s="101">
        <v>15.52944423072902</v>
      </c>
      <c r="I253" s="101">
        <v>47.689447892838395</v>
      </c>
      <c r="J253" s="101" t="s">
        <v>60</v>
      </c>
      <c r="K253" s="101">
        <v>-0.8909285445502617</v>
      </c>
      <c r="L253" s="101">
        <v>-0.002682607885830516</v>
      </c>
      <c r="M253" s="101">
        <v>0.20905675948550442</v>
      </c>
      <c r="N253" s="101">
        <v>-0.0016633987304401849</v>
      </c>
      <c r="O253" s="101">
        <v>-0.03607610230621217</v>
      </c>
      <c r="P253" s="101">
        <v>-0.0003068960153452905</v>
      </c>
      <c r="Q253" s="101">
        <v>0.004226264794505573</v>
      </c>
      <c r="R253" s="101">
        <v>-0.00013374492072717323</v>
      </c>
      <c r="S253" s="101">
        <v>-0.0004962662328958274</v>
      </c>
      <c r="T253" s="101">
        <v>-2.185721337166885E-05</v>
      </c>
      <c r="U253" s="101">
        <v>8.603921750039344E-05</v>
      </c>
      <c r="V253" s="101">
        <v>-1.0562505214303162E-05</v>
      </c>
      <c r="W253" s="101">
        <v>-3.159555586293405E-05</v>
      </c>
      <c r="X253" s="101">
        <v>67.5</v>
      </c>
    </row>
    <row r="254" spans="1:24" s="101" customFormat="1" ht="12.75" hidden="1">
      <c r="A254" s="101">
        <v>2899</v>
      </c>
      <c r="B254" s="101">
        <v>95.31999969482422</v>
      </c>
      <c r="C254" s="101">
        <v>90.12000274658203</v>
      </c>
      <c r="D254" s="101">
        <v>9.745888710021973</v>
      </c>
      <c r="E254" s="101">
        <v>10.326526641845703</v>
      </c>
      <c r="F254" s="101">
        <v>14.535634427283055</v>
      </c>
      <c r="G254" s="101" t="s">
        <v>58</v>
      </c>
      <c r="H254" s="101">
        <v>7.637032385075429</v>
      </c>
      <c r="I254" s="101">
        <v>35.45703207989965</v>
      </c>
      <c r="J254" s="101" t="s">
        <v>61</v>
      </c>
      <c r="K254" s="101">
        <v>-0.6857866708042175</v>
      </c>
      <c r="L254" s="101">
        <v>-0.4933603295880428</v>
      </c>
      <c r="M254" s="101">
        <v>-0.16473827998239696</v>
      </c>
      <c r="N254" s="101">
        <v>-0.16083052795267233</v>
      </c>
      <c r="O254" s="101">
        <v>-0.02715482446301869</v>
      </c>
      <c r="P254" s="101">
        <v>-0.014150000632878378</v>
      </c>
      <c r="Q254" s="101">
        <v>-0.003514133356690045</v>
      </c>
      <c r="R254" s="101">
        <v>-0.0024721585082889434</v>
      </c>
      <c r="S254" s="101">
        <v>-0.0003235363808466633</v>
      </c>
      <c r="T254" s="101">
        <v>-0.0002071579258812284</v>
      </c>
      <c r="U254" s="101">
        <v>-8.395461409559419E-05</v>
      </c>
      <c r="V254" s="101">
        <v>-9.126143834889282E-05</v>
      </c>
      <c r="W254" s="101">
        <v>-1.9130501473578183E-05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2900</v>
      </c>
      <c r="B256" s="101">
        <v>114.16</v>
      </c>
      <c r="C256" s="101">
        <v>130.86</v>
      </c>
      <c r="D256" s="101">
        <v>8.907339599330228</v>
      </c>
      <c r="E256" s="101">
        <v>9.924177263713155</v>
      </c>
      <c r="F256" s="101">
        <v>17.017093440192763</v>
      </c>
      <c r="G256" s="101" t="s">
        <v>59</v>
      </c>
      <c r="H256" s="101">
        <v>-1.2060902945184182</v>
      </c>
      <c r="I256" s="101">
        <v>45.453909705481585</v>
      </c>
      <c r="J256" s="101" t="s">
        <v>73</v>
      </c>
      <c r="K256" s="101">
        <v>0.7028772697296976</v>
      </c>
      <c r="M256" s="101" t="s">
        <v>68</v>
      </c>
      <c r="N256" s="101">
        <v>0.5960869512787299</v>
      </c>
      <c r="X256" s="101">
        <v>67.5</v>
      </c>
    </row>
    <row r="257" spans="1:24" s="101" customFormat="1" ht="12.75" hidden="1">
      <c r="A257" s="101">
        <v>2897</v>
      </c>
      <c r="B257" s="101">
        <v>85.66000366210938</v>
      </c>
      <c r="C257" s="101">
        <v>110.86000061035156</v>
      </c>
      <c r="D257" s="101">
        <v>9.343467712402344</v>
      </c>
      <c r="E257" s="101">
        <v>9.357827186584473</v>
      </c>
      <c r="F257" s="101">
        <v>16.49394082371045</v>
      </c>
      <c r="G257" s="101" t="s">
        <v>56</v>
      </c>
      <c r="H257" s="101">
        <v>23.7897749340003</v>
      </c>
      <c r="I257" s="101">
        <v>41.949778596109674</v>
      </c>
      <c r="J257" s="101" t="s">
        <v>62</v>
      </c>
      <c r="K257" s="101">
        <v>0.4358863581438065</v>
      </c>
      <c r="L257" s="101">
        <v>0.6919556664073634</v>
      </c>
      <c r="M257" s="101">
        <v>0.10319045398115151</v>
      </c>
      <c r="N257" s="101">
        <v>0.15072782841018237</v>
      </c>
      <c r="O257" s="101">
        <v>0.017505949178757453</v>
      </c>
      <c r="P257" s="101">
        <v>0.019850182458004226</v>
      </c>
      <c r="Q257" s="101">
        <v>0.0021310130172320038</v>
      </c>
      <c r="R257" s="101">
        <v>0.0023201482959722256</v>
      </c>
      <c r="S257" s="101">
        <v>0.0002297076882924768</v>
      </c>
      <c r="T257" s="101">
        <v>0.00029210911895321265</v>
      </c>
      <c r="U257" s="101">
        <v>4.6614365615907935E-05</v>
      </c>
      <c r="V257" s="101">
        <v>8.610618561088675E-05</v>
      </c>
      <c r="W257" s="101">
        <v>1.432093251002822E-05</v>
      </c>
      <c r="X257" s="101">
        <v>67.5</v>
      </c>
    </row>
    <row r="258" spans="1:24" s="101" customFormat="1" ht="12.75" hidden="1">
      <c r="A258" s="101">
        <v>2898</v>
      </c>
      <c r="B258" s="101">
        <v>107.36000061035156</v>
      </c>
      <c r="C258" s="101">
        <v>110.26000213623047</v>
      </c>
      <c r="D258" s="101">
        <v>8.896150588989258</v>
      </c>
      <c r="E258" s="101">
        <v>9.782638549804688</v>
      </c>
      <c r="F258" s="101">
        <v>15.955355093710686</v>
      </c>
      <c r="G258" s="101" t="s">
        <v>57</v>
      </c>
      <c r="H258" s="101">
        <v>2.7993340136814027</v>
      </c>
      <c r="I258" s="101">
        <v>42.65933462403297</v>
      </c>
      <c r="J258" s="101" t="s">
        <v>60</v>
      </c>
      <c r="K258" s="101">
        <v>-0.15564148984868031</v>
      </c>
      <c r="L258" s="101">
        <v>-0.0037631882553109132</v>
      </c>
      <c r="M258" s="101">
        <v>0.035748438500002304</v>
      </c>
      <c r="N258" s="101">
        <v>-0.0015585155225192248</v>
      </c>
      <c r="O258" s="101">
        <v>-0.006426685537327857</v>
      </c>
      <c r="P258" s="101">
        <v>-0.00043065353967862007</v>
      </c>
      <c r="Q258" s="101">
        <v>0.000685507246360487</v>
      </c>
      <c r="R258" s="101">
        <v>-0.00012530938688640628</v>
      </c>
      <c r="S258" s="101">
        <v>-9.853935214560719E-05</v>
      </c>
      <c r="T258" s="101">
        <v>-3.067681803379388E-05</v>
      </c>
      <c r="U258" s="101">
        <v>1.1446434502978792E-05</v>
      </c>
      <c r="V258" s="101">
        <v>-9.89031258523943E-06</v>
      </c>
      <c r="W258" s="101">
        <v>-6.572074564597611E-06</v>
      </c>
      <c r="X258" s="101">
        <v>67.5</v>
      </c>
    </row>
    <row r="259" spans="1:24" s="101" customFormat="1" ht="12.75" hidden="1">
      <c r="A259" s="101">
        <v>2899</v>
      </c>
      <c r="B259" s="101">
        <v>85.12000274658203</v>
      </c>
      <c r="C259" s="101">
        <v>106.72000122070312</v>
      </c>
      <c r="D259" s="101">
        <v>9.380030632019043</v>
      </c>
      <c r="E259" s="101">
        <v>10.012019157409668</v>
      </c>
      <c r="F259" s="101">
        <v>12.160994729223441</v>
      </c>
      <c r="G259" s="101" t="s">
        <v>58</v>
      </c>
      <c r="H259" s="101">
        <v>13.18833769922118</v>
      </c>
      <c r="I259" s="101">
        <v>30.808340445803207</v>
      </c>
      <c r="J259" s="101" t="s">
        <v>61</v>
      </c>
      <c r="K259" s="101">
        <v>-0.4071518682918622</v>
      </c>
      <c r="L259" s="101">
        <v>-0.6919454333163949</v>
      </c>
      <c r="M259" s="101">
        <v>-0.09680040773492485</v>
      </c>
      <c r="N259" s="101">
        <v>-0.1507197707224087</v>
      </c>
      <c r="O259" s="101">
        <v>-0.016283610461244144</v>
      </c>
      <c r="P259" s="101">
        <v>-0.019845510352339668</v>
      </c>
      <c r="Q259" s="101">
        <v>-0.0020177453493440425</v>
      </c>
      <c r="R259" s="101">
        <v>-0.0023167618938641442</v>
      </c>
      <c r="S259" s="101">
        <v>-0.00020749847743874582</v>
      </c>
      <c r="T259" s="101">
        <v>-0.0002904938385077102</v>
      </c>
      <c r="U259" s="101">
        <v>-4.518714661209044E-05</v>
      </c>
      <c r="V259" s="101">
        <v>-8.553629006113566E-05</v>
      </c>
      <c r="W259" s="101">
        <v>-1.2723872990334048E-05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7.926500561426727</v>
      </c>
      <c r="G260" s="102"/>
      <c r="H260" s="102"/>
      <c r="I260" s="115"/>
      <c r="J260" s="115" t="s">
        <v>159</v>
      </c>
      <c r="K260" s="102">
        <f>AVERAGE(K258,K253,K248,K243,K238,K233)</f>
        <v>-0.882385350595893</v>
      </c>
      <c r="L260" s="102">
        <f>AVERAGE(L258,L253,L248,L243,L238,L233)</f>
        <v>-0.0016115343593790085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24.865521146550616</v>
      </c>
      <c r="G261" s="102"/>
      <c r="H261" s="102"/>
      <c r="I261" s="115"/>
      <c r="J261" s="115" t="s">
        <v>160</v>
      </c>
      <c r="K261" s="102">
        <f>AVERAGE(K259,K254,K249,K244,K239,K234)</f>
        <v>-0.6665330227371001</v>
      </c>
      <c r="L261" s="102">
        <f>AVERAGE(L259,L254,L249,L244,L239,L234)</f>
        <v>-0.296409786692714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0.5514908441224331</v>
      </c>
      <c r="L262" s="102">
        <f>ABS(L260/$H$33)</f>
        <v>0.004476484331608357</v>
      </c>
      <c r="M262" s="115" t="s">
        <v>111</v>
      </c>
      <c r="N262" s="102">
        <f>K262+L262+L263+K263</f>
        <v>1.1199353898739766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0.3787119447369887</v>
      </c>
      <c r="L263" s="102">
        <f>ABS(L261/$H$34)</f>
        <v>0.18525611668294625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2005-08-03T08:14:33Z</cp:lastPrinted>
  <dcterms:created xsi:type="dcterms:W3CDTF">2003-07-09T12:58:06Z</dcterms:created>
  <dcterms:modified xsi:type="dcterms:W3CDTF">2005-10-07T10:00:58Z</dcterms:modified>
  <cp:category/>
  <cp:version/>
  <cp:contentType/>
  <cp:contentStatus/>
</cp:coreProperties>
</file>