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10" windowWidth="7650" windowHeight="474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<sst xmlns="http://schemas.openxmlformats.org/spreadsheetml/2006/main" count="711" uniqueCount="166">
  <si>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</si>
  <si>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</si>
  <si>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</si>
  <si>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</si>
  <si>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</si>
  <si>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</si>
  <si>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</si>
  <si>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</si>
  <si>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</si>
  <si>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</si>
  <si>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</si>
  <si>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</si>
  <si>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</si>
  <si>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</si>
  <si>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</si>
  <si>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</si>
  <si>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</si>
  <si>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</si>
  <si>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</si>
  <si>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</si>
  <si>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</si>
  <si>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</si>
  <si>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</si>
  <si>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</si>
  <si>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</si>
  <si>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</si>
  <si>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</si>
  <si>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</si>
  <si>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</si>
  <si>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</si>
  <si>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</si>
  <si>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</si>
  <si>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</si>
  <si>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</si>
  <si>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</si>
  <si>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</si>
  <si>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</si>
  <si>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</si>
  <si>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</si>
  <si>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</si>
  <si>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</si>
  <si>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</si>
  <si>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</si>
  <si>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</si>
  <si>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</si>
  <si>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</si>
  <si>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</si>
  <si>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</si>
  <si>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</si>
  <si>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</si>
  <si>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</si>
  <si>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</si>
  <si>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</si>
  <si>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</si>
  <si>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</si>
  <si>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</si>
  <si>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</si>
  <si>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</si>
  <si>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</si>
  <si>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</si>
  <si>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</si>
  <si>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</si>
  <si>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</si>
  <si>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</si>
  <si>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</si>
  <si>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</si>
  <si>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</si>
  <si>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</si>
  <si>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</si>
  <si>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</si>
  <si>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</si>
  <si>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</si>
  <si>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</si>
  <si>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</si>
  <si>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</si>
  <si>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</si>
  <si>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</si>
  <si>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</si>
  <si>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</si>
  <si>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</si>
  <si>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</si>
  <si>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</si>
  <si>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</si>
  <si>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</si>
  <si>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</si>
  <si>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</si>
  <si>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</si>
  <si>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</si>
  <si>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</si>
  <si>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</si>
  <si>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</si>
  <si>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</si>
  <si>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</si>
  <si>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</si>
  <si>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</si>
  <si>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</si>
  <si>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</si>
  <si>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</si>
  <si>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</si>
  <si>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</si>
  <si>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</si>
  <si>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</si>
  <si>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</si>
  <si>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</si>
  <si>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</si>
  <si>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</si>
  <si>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</si>
  <si>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</si>
  <si>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</si>
  <si>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</si>
  <si>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</si>
  <si>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</si>
  <si>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</si>
  <si>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</si>
  <si>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</si>
  <si>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</si>
  <si>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</si>
  <si>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</si>
  <si>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</si>
  <si>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</si>
  <si>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</si>
  <si>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</si>
  <si>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</si>
  <si>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</si>
  <si>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</si>
  <si>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</si>
  <si>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</si>
  <si>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</si>
  <si>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</si>
  <si>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</si>
  <si>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</si>
  <si>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</si>
  <si>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</si>
  <si>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</si>
  <si>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</si>
  <si>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</si>
  <si>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</si>
  <si>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</si>
  <si>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</si>
  <si>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</si>
  <si>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</si>
  <si>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</si>
  <si>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</si>
  <si>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</si>
  <si>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</si>
  <si>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</si>
  <si>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</si>
  <si>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</si>
  <si>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</si>
  <si>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</si>
  <si>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</si>
  <si>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</si>
  <si>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</si>
  <si>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</si>
  <si>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</si>
  <si>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</si>
  <si>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</si>
  <si>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</si>
  <si>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</si>
  <si>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</si>
  <si>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</si>
  <si>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</si>
  <si>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</si>
  <si>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</si>
  <si>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699</t>
  </si>
  <si>
    <t>4E14481C-2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</si>
</sst>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91.29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75.59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21.261233968933908</v>
      </c>
      <c r="C41" s="2">
        <f aca="true" t="shared" si="0" ref="C41:C55">($B$41*H41+$B$42*J41+$B$43*L41+$B$44*N41+$B$45*P41+$B$46*R41+$B$47*T41+$B$48*V41)/100</f>
        <v>-2.0776695694169877E-08</v>
      </c>
      <c r="D41" s="2">
        <f aca="true" t="shared" si="1" ref="D41:D55">($B$41*I41+$B$42*K41+$B$43*M41+$B$44*O41+$B$45*Q41+$B$46*S41+$B$47*U41+$B$48*W41)/100</f>
        <v>-6.097450153993517E-08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-6.652560937723507</v>
      </c>
      <c r="C42" s="2">
        <f t="shared" si="0"/>
        <v>-9.658725366403598E-11</v>
      </c>
      <c r="D42" s="2">
        <f t="shared" si="1"/>
        <v>-3.6000642515447564E-08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2.153970739519366</v>
      </c>
      <c r="C43" s="2">
        <f t="shared" si="0"/>
        <v>0.2464251582340884</v>
      </c>
      <c r="D43" s="2">
        <f t="shared" si="1"/>
        <v>-0.7358716544248424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-0.17122887152200406</v>
      </c>
      <c r="C44" s="2">
        <f t="shared" si="0"/>
        <v>-0.003216400631587394</v>
      </c>
      <c r="D44" s="2">
        <f t="shared" si="1"/>
        <v>-0.5913187704969066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21.261233968933908</v>
      </c>
      <c r="C45" s="2">
        <f t="shared" si="0"/>
        <v>-0.06031392965272362</v>
      </c>
      <c r="D45" s="2">
        <f t="shared" si="1"/>
        <v>-0.17353315592850574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-6.652560937723507</v>
      </c>
      <c r="C46" s="2">
        <f t="shared" si="0"/>
        <v>-0.0006700682974041083</v>
      </c>
      <c r="D46" s="2">
        <f t="shared" si="1"/>
        <v>-0.06483205702597426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2.153970739519366</v>
      </c>
      <c r="C47" s="2">
        <f t="shared" si="0"/>
        <v>0.009577659545206445</v>
      </c>
      <c r="D47" s="2">
        <f t="shared" si="1"/>
        <v>-0.029659197815831886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-0.17122887152200406</v>
      </c>
      <c r="C48" s="2">
        <f t="shared" si="0"/>
        <v>-0.0003680862321341947</v>
      </c>
      <c r="D48" s="2">
        <f t="shared" si="1"/>
        <v>-0.01695947209250045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-0.0013390848568422208</v>
      </c>
      <c r="D49" s="2">
        <f t="shared" si="1"/>
        <v>-0.0035496138001480534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-5.3878282250547466E-05</v>
      </c>
      <c r="D50" s="2">
        <f t="shared" si="1"/>
        <v>-0.0009966026843304249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9.909026736488285E-05</v>
      </c>
      <c r="D51" s="2">
        <f t="shared" si="1"/>
        <v>-0.0003967571999785619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-2.6221201224191805E-05</v>
      </c>
      <c r="D52" s="2">
        <f t="shared" si="1"/>
        <v>-0.0002482352352600939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-3.534286063039489E-05</v>
      </c>
      <c r="D53" s="2">
        <f t="shared" si="1"/>
        <v>-7.507208613331466E-05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-4.2508346144855265E-06</v>
      </c>
      <c r="D54" s="2">
        <f t="shared" si="1"/>
        <v>-3.679988788512013E-05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5.3491920231769595E-06</v>
      </c>
      <c r="D55" s="2">
        <f t="shared" si="1"/>
        <v>-2.49321349300328E-05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2904</v>
      </c>
      <c r="B3" s="31">
        <v>122.14666666666669</v>
      </c>
      <c r="C3" s="31">
        <v>116.04666666666667</v>
      </c>
      <c r="D3" s="31">
        <v>9.59216410486121</v>
      </c>
      <c r="E3" s="31">
        <v>9.903638128623626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2901</v>
      </c>
      <c r="B4" s="36">
        <v>75.59333333333333</v>
      </c>
      <c r="C4" s="36">
        <v>91.29333333333334</v>
      </c>
      <c r="D4" s="36">
        <v>9.189903125779045</v>
      </c>
      <c r="E4" s="36">
        <v>9.452327483483915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2902</v>
      </c>
      <c r="B5" s="41">
        <v>105.12333333333333</v>
      </c>
      <c r="C5" s="41">
        <v>125.10666666666668</v>
      </c>
      <c r="D5" s="41">
        <v>9.297540434897394</v>
      </c>
      <c r="E5" s="41">
        <v>9.135819569261242</v>
      </c>
      <c r="F5" s="37" t="s">
        <v>71</v>
      </c>
      <c r="I5" s="42">
        <v>3750</v>
      </c>
    </row>
    <row r="6" spans="1:6" s="33" customFormat="1" ht="13.5" thickBot="1">
      <c r="A6" s="43">
        <v>2903</v>
      </c>
      <c r="B6" s="44">
        <v>118.79333333333334</v>
      </c>
      <c r="C6" s="44">
        <v>121.17666666666666</v>
      </c>
      <c r="D6" s="44">
        <v>9.476089871883854</v>
      </c>
      <c r="E6" s="44">
        <v>9.703555491523199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4050</v>
      </c>
      <c r="K15" s="42">
        <v>3746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21.261233968933908</v>
      </c>
      <c r="C19" s="62">
        <v>29.35456730226724</v>
      </c>
      <c r="D19" s="63">
        <v>11.356834564833436</v>
      </c>
      <c r="K19" s="64" t="s">
        <v>93</v>
      </c>
    </row>
    <row r="20" spans="1:11" ht="12.75">
      <c r="A20" s="61" t="s">
        <v>57</v>
      </c>
      <c r="B20" s="62">
        <v>-6.652560937723507</v>
      </c>
      <c r="C20" s="62">
        <v>30.97077239560982</v>
      </c>
      <c r="D20" s="63">
        <v>12.107409300804745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2.153970739519366</v>
      </c>
      <c r="C21" s="62">
        <v>53.4473040728527</v>
      </c>
      <c r="D21" s="63">
        <v>21.283180876930036</v>
      </c>
      <c r="F21" s="39" t="s">
        <v>96</v>
      </c>
    </row>
    <row r="22" spans="1:11" ht="16.5" thickBot="1">
      <c r="A22" s="67" t="s">
        <v>59</v>
      </c>
      <c r="B22" s="68">
        <v>-0.17122887152200406</v>
      </c>
      <c r="C22" s="68">
        <v>54.47543779514468</v>
      </c>
      <c r="D22" s="69">
        <v>21.955215080545155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9.552253036487931</v>
      </c>
      <c r="I23" s="42">
        <v>4057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0.2464251582340884</v>
      </c>
      <c r="C27" s="78">
        <v>-0.003216400631587394</v>
      </c>
      <c r="D27" s="78">
        <v>-0.06031392965272362</v>
      </c>
      <c r="E27" s="78">
        <v>-0.0006700682974041083</v>
      </c>
      <c r="F27" s="78">
        <v>0.009577659545206445</v>
      </c>
      <c r="G27" s="78">
        <v>-0.0003680862321341947</v>
      </c>
      <c r="H27" s="78">
        <v>-0.0013390848568422208</v>
      </c>
      <c r="I27" s="79">
        <v>-5.3878282250547466E-05</v>
      </c>
    </row>
    <row r="28" spans="1:9" ht="13.5" thickBot="1">
      <c r="A28" s="80" t="s">
        <v>61</v>
      </c>
      <c r="B28" s="81">
        <v>-0.7358716544248424</v>
      </c>
      <c r="C28" s="81">
        <v>-0.5913187704969066</v>
      </c>
      <c r="D28" s="81">
        <v>-0.17353315592850574</v>
      </c>
      <c r="E28" s="81">
        <v>-0.06483205702597426</v>
      </c>
      <c r="F28" s="81">
        <v>-0.029659197815831886</v>
      </c>
      <c r="G28" s="81">
        <v>-0.01695947209250045</v>
      </c>
      <c r="H28" s="81">
        <v>-0.0035496138001480534</v>
      </c>
      <c r="I28" s="82">
        <v>-0.0009966026843304249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2904</v>
      </c>
      <c r="B39" s="89">
        <v>122.14666666666669</v>
      </c>
      <c r="C39" s="89">
        <v>116.04666666666667</v>
      </c>
      <c r="D39" s="89">
        <v>9.59216410486121</v>
      </c>
      <c r="E39" s="89">
        <v>9.903638128623626</v>
      </c>
      <c r="F39" s="90">
        <f>I39*D39/(23678+B39)*1000</f>
        <v>21.955215080545155</v>
      </c>
      <c r="G39" s="91" t="s">
        <v>59</v>
      </c>
      <c r="H39" s="92">
        <f>I39-B39+X39</f>
        <v>-0.17122887152200406</v>
      </c>
      <c r="I39" s="92">
        <f>(B39+C42-2*X39)*(23678+B39)*E42/((23678+C42)*D39+E42*(23678+B39))</f>
        <v>54.47543779514468</v>
      </c>
      <c r="J39" s="39" t="s">
        <v>73</v>
      </c>
      <c r="K39" s="39">
        <f>(K40*K40+L40*L40+M40*M40+N40*N40+O40*O40+P40*P40+Q40*Q40+R40*R40+S40*S40+T40*T40+U40*U40+V40*V40+W40*W40)</f>
        <v>0.991130641133689</v>
      </c>
      <c r="M39" s="39" t="s">
        <v>68</v>
      </c>
      <c r="N39" s="39">
        <f>(K44*K44+L44*L44+M44*M44+N44*N44+O44*O44+P44*P44+Q44*Q44+R44*R44+S44*S44+T44*T44+U44*U44+V44*V44+W44*W44)</f>
        <v>0.6666243912071959</v>
      </c>
      <c r="X39" s="28">
        <f>(1-$H$2)*1000</f>
        <v>67.5</v>
      </c>
    </row>
    <row r="40" spans="1:24" ht="12.75">
      <c r="A40" s="86">
        <v>2901</v>
      </c>
      <c r="B40" s="89">
        <v>75.59333333333333</v>
      </c>
      <c r="C40" s="89">
        <v>91.29333333333334</v>
      </c>
      <c r="D40" s="89">
        <v>9.189903125779045</v>
      </c>
      <c r="E40" s="89">
        <v>9.452327483483915</v>
      </c>
      <c r="F40" s="90">
        <f>I40*D40/(23678+B40)*1000</f>
        <v>11.356834564833436</v>
      </c>
      <c r="G40" s="91" t="s">
        <v>56</v>
      </c>
      <c r="H40" s="92">
        <f>I40-B40+X40</f>
        <v>21.261233968933908</v>
      </c>
      <c r="I40" s="92">
        <f>(B40+C39-2*X40)*(23678+B40)*E39/((23678+C39)*D40+E39*(23678+B40))</f>
        <v>29.35456730226724</v>
      </c>
      <c r="J40" s="39" t="s">
        <v>62</v>
      </c>
      <c r="K40" s="73">
        <f aca="true" t="shared" si="0" ref="K40:W40">SQRT(K41*K41+K42*K42)</f>
        <v>0.7760363718258636</v>
      </c>
      <c r="L40" s="73">
        <f t="shared" si="0"/>
        <v>0.5913275180261749</v>
      </c>
      <c r="M40" s="73">
        <f t="shared" si="0"/>
        <v>0.18371588476955603</v>
      </c>
      <c r="N40" s="73">
        <f t="shared" si="0"/>
        <v>0.0648355196612348</v>
      </c>
      <c r="O40" s="73">
        <f t="shared" si="0"/>
        <v>0.031167283767478536</v>
      </c>
      <c r="P40" s="73">
        <f t="shared" si="0"/>
        <v>0.01696346607066458</v>
      </c>
      <c r="Q40" s="73">
        <f t="shared" si="0"/>
        <v>0.0037937984110948298</v>
      </c>
      <c r="R40" s="73">
        <f t="shared" si="0"/>
        <v>0.0009980580041825617</v>
      </c>
      <c r="S40" s="73">
        <f t="shared" si="0"/>
        <v>0.00040894395315406305</v>
      </c>
      <c r="T40" s="73">
        <f t="shared" si="0"/>
        <v>0.0002496162723427175</v>
      </c>
      <c r="U40" s="73">
        <f t="shared" si="0"/>
        <v>8.297551394205E-05</v>
      </c>
      <c r="V40" s="73">
        <f t="shared" si="0"/>
        <v>3.704458588346102E-05</v>
      </c>
      <c r="W40" s="73">
        <f t="shared" si="0"/>
        <v>2.5499513867330524E-05</v>
      </c>
      <c r="X40" s="28">
        <f>(1-$H$2)*1000</f>
        <v>67.5</v>
      </c>
    </row>
    <row r="41" spans="1:24" ht="12.75">
      <c r="A41" s="86">
        <v>2902</v>
      </c>
      <c r="B41" s="89">
        <v>105.12333333333333</v>
      </c>
      <c r="C41" s="89">
        <v>125.10666666666668</v>
      </c>
      <c r="D41" s="89">
        <v>9.297540434897394</v>
      </c>
      <c r="E41" s="89">
        <v>9.135819569261242</v>
      </c>
      <c r="F41" s="90">
        <f>I41*D41/(23678+B41)*1000</f>
        <v>12.107409300804745</v>
      </c>
      <c r="G41" s="91" t="s">
        <v>57</v>
      </c>
      <c r="H41" s="92">
        <f>I41-B41+X41</f>
        <v>-6.652560937723507</v>
      </c>
      <c r="I41" s="92">
        <f>(B41+C40-2*X41)*(23678+B41)*E40/((23678+C40)*D41+E40*(23678+B41))</f>
        <v>30.97077239560982</v>
      </c>
      <c r="J41" s="39" t="s">
        <v>60</v>
      </c>
      <c r="K41" s="73">
        <f>'calcul config'!C43</f>
        <v>0.2464251582340884</v>
      </c>
      <c r="L41" s="73">
        <f>'calcul config'!C44</f>
        <v>-0.003216400631587394</v>
      </c>
      <c r="M41" s="73">
        <f>'calcul config'!C45</f>
        <v>-0.06031392965272362</v>
      </c>
      <c r="N41" s="73">
        <f>'calcul config'!C46</f>
        <v>-0.0006700682974041083</v>
      </c>
      <c r="O41" s="73">
        <f>'calcul config'!C47</f>
        <v>0.009577659545206445</v>
      </c>
      <c r="P41" s="73">
        <f>'calcul config'!C48</f>
        <v>-0.0003680862321341947</v>
      </c>
      <c r="Q41" s="73">
        <f>'calcul config'!C49</f>
        <v>-0.0013390848568422208</v>
      </c>
      <c r="R41" s="73">
        <f>'calcul config'!C50</f>
        <v>-5.3878282250547466E-05</v>
      </c>
      <c r="S41" s="73">
        <f>'calcul config'!C51</f>
        <v>9.909026736488285E-05</v>
      </c>
      <c r="T41" s="73">
        <f>'calcul config'!C52</f>
        <v>-2.6221201224191805E-05</v>
      </c>
      <c r="U41" s="73">
        <f>'calcul config'!C53</f>
        <v>-3.534286063039489E-05</v>
      </c>
      <c r="V41" s="73">
        <f>'calcul config'!C54</f>
        <v>-4.2508346144855265E-06</v>
      </c>
      <c r="W41" s="73">
        <f>'calcul config'!C55</f>
        <v>5.3491920231769595E-06</v>
      </c>
      <c r="X41" s="28">
        <f>(1-$H$2)*1000</f>
        <v>67.5</v>
      </c>
    </row>
    <row r="42" spans="1:24" ht="12.75">
      <c r="A42" s="86">
        <v>2903</v>
      </c>
      <c r="B42" s="89">
        <v>118.79333333333334</v>
      </c>
      <c r="C42" s="89">
        <v>121.17666666666666</v>
      </c>
      <c r="D42" s="89">
        <v>9.476089871883854</v>
      </c>
      <c r="E42" s="89">
        <v>9.703555491523199</v>
      </c>
      <c r="F42" s="90">
        <f>I42*D42/(23678+B42)*1000</f>
        <v>21.283180876930036</v>
      </c>
      <c r="G42" s="91" t="s">
        <v>58</v>
      </c>
      <c r="H42" s="92">
        <f>I42-B42+X42</f>
        <v>2.153970739519366</v>
      </c>
      <c r="I42" s="92">
        <f>(B42+C41-2*X42)*(23678+B42)*E41/((23678+C41)*D42+E41*(23678+B42))</f>
        <v>53.4473040728527</v>
      </c>
      <c r="J42" s="39" t="s">
        <v>61</v>
      </c>
      <c r="K42" s="73">
        <f>'calcul config'!D43</f>
        <v>-0.7358716544248424</v>
      </c>
      <c r="L42" s="73">
        <f>'calcul config'!D44</f>
        <v>-0.5913187704969066</v>
      </c>
      <c r="M42" s="73">
        <f>'calcul config'!D45</f>
        <v>-0.17353315592850574</v>
      </c>
      <c r="N42" s="73">
        <f>'calcul config'!D46</f>
        <v>-0.06483205702597426</v>
      </c>
      <c r="O42" s="73">
        <f>'calcul config'!D47</f>
        <v>-0.029659197815831886</v>
      </c>
      <c r="P42" s="73">
        <f>'calcul config'!D48</f>
        <v>-0.01695947209250045</v>
      </c>
      <c r="Q42" s="73">
        <f>'calcul config'!D49</f>
        <v>-0.0035496138001480534</v>
      </c>
      <c r="R42" s="73">
        <f>'calcul config'!D50</f>
        <v>-0.0009966026843304249</v>
      </c>
      <c r="S42" s="73">
        <f>'calcul config'!D51</f>
        <v>-0.0003967571999785619</v>
      </c>
      <c r="T42" s="73">
        <f>'calcul config'!D52</f>
        <v>-0.0002482352352600939</v>
      </c>
      <c r="U42" s="73">
        <f>'calcul config'!D53</f>
        <v>-7.507208613331466E-05</v>
      </c>
      <c r="V42" s="73">
        <f>'calcul config'!D54</f>
        <v>-3.679988788512013E-05</v>
      </c>
      <c r="W42" s="73">
        <f>'calcul config'!D55</f>
        <v>-2.49321349300328E-05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0.5173575812172424</v>
      </c>
      <c r="L44" s="73">
        <f>L40/(L43*1.5)</f>
        <v>0.5631690647868334</v>
      </c>
      <c r="M44" s="73">
        <f aca="true" t="shared" si="1" ref="M44:W44">M40/(M43*1.5)</f>
        <v>0.20412876085506226</v>
      </c>
      <c r="N44" s="73">
        <f t="shared" si="1"/>
        <v>0.08644735954831306</v>
      </c>
      <c r="O44" s="73">
        <f t="shared" si="1"/>
        <v>0.13852126118879352</v>
      </c>
      <c r="P44" s="73">
        <f t="shared" si="1"/>
        <v>0.1130897738044305</v>
      </c>
      <c r="Q44" s="73">
        <f t="shared" si="1"/>
        <v>0.025291989407298862</v>
      </c>
      <c r="R44" s="73">
        <f t="shared" si="1"/>
        <v>0.0022179066759612483</v>
      </c>
      <c r="S44" s="73">
        <f t="shared" si="1"/>
        <v>0.005452586042054173</v>
      </c>
      <c r="T44" s="73">
        <f t="shared" si="1"/>
        <v>0.003328216964569566</v>
      </c>
      <c r="U44" s="73">
        <f t="shared" si="1"/>
        <v>0.0011063401858939998</v>
      </c>
      <c r="V44" s="73">
        <f t="shared" si="1"/>
        <v>0.0004939278117794802</v>
      </c>
      <c r="W44" s="73">
        <f t="shared" si="1"/>
        <v>0.0003399935182310736</v>
      </c>
      <c r="X44" s="73"/>
      <c r="Y44" s="73"/>
    </row>
    <row r="45" s="101" customFormat="1" ht="12.75"/>
    <row r="46" spans="1:24" s="101" customFormat="1" ht="12.75">
      <c r="A46" s="101">
        <v>2904</v>
      </c>
      <c r="B46" s="101">
        <v>119.06</v>
      </c>
      <c r="C46" s="101">
        <v>120.16</v>
      </c>
      <c r="D46" s="101">
        <v>9.488969738274065</v>
      </c>
      <c r="E46" s="101">
        <v>9.816625336790903</v>
      </c>
      <c r="F46" s="101">
        <v>24.73723203761873</v>
      </c>
      <c r="G46" s="101" t="s">
        <v>59</v>
      </c>
      <c r="H46" s="101">
        <v>10.477651217149749</v>
      </c>
      <c r="I46" s="101">
        <v>62.03765121714975</v>
      </c>
      <c r="J46" s="101" t="s">
        <v>73</v>
      </c>
      <c r="K46" s="101">
        <v>1.5204855429723279</v>
      </c>
      <c r="M46" s="101" t="s">
        <v>68</v>
      </c>
      <c r="N46" s="101">
        <v>0.7931986009301271</v>
      </c>
      <c r="X46" s="101">
        <v>67.5</v>
      </c>
    </row>
    <row r="47" spans="1:24" s="101" customFormat="1" ht="12.75">
      <c r="A47" s="101">
        <v>2901</v>
      </c>
      <c r="B47" s="101">
        <v>84.30000305175781</v>
      </c>
      <c r="C47" s="101">
        <v>106.0999984741211</v>
      </c>
      <c r="D47" s="101">
        <v>8.954119682312012</v>
      </c>
      <c r="E47" s="101">
        <v>9.171717643737793</v>
      </c>
      <c r="F47" s="101">
        <v>13.67846597267546</v>
      </c>
      <c r="G47" s="101" t="s">
        <v>56</v>
      </c>
      <c r="H47" s="101">
        <v>19.49969178773803</v>
      </c>
      <c r="I47" s="101">
        <v>36.29969483949584</v>
      </c>
      <c r="J47" s="101" t="s">
        <v>62</v>
      </c>
      <c r="K47" s="101">
        <v>1.1965712318898056</v>
      </c>
      <c r="L47" s="101">
        <v>0.019110159783211265</v>
      </c>
      <c r="M47" s="101">
        <v>0.28327155223985345</v>
      </c>
      <c r="N47" s="101">
        <v>0.07582295984746448</v>
      </c>
      <c r="O47" s="101">
        <v>0.048056627476456205</v>
      </c>
      <c r="P47" s="101">
        <v>0.0005484044418387252</v>
      </c>
      <c r="Q47" s="101">
        <v>0.005849643676891169</v>
      </c>
      <c r="R47" s="101">
        <v>0.0011671747065573883</v>
      </c>
      <c r="S47" s="101">
        <v>0.0006305167039569279</v>
      </c>
      <c r="T47" s="101">
        <v>8.075358801862514E-06</v>
      </c>
      <c r="U47" s="101">
        <v>0.00012795483360524468</v>
      </c>
      <c r="V47" s="101">
        <v>4.331643909700443E-05</v>
      </c>
      <c r="W47" s="101">
        <v>3.9314514573339854E-05</v>
      </c>
      <c r="X47" s="101">
        <v>67.5</v>
      </c>
    </row>
    <row r="48" spans="1:24" s="101" customFormat="1" ht="12.75">
      <c r="A48" s="101">
        <v>2902</v>
      </c>
      <c r="B48" s="101">
        <v>107.87999725341797</v>
      </c>
      <c r="C48" s="101">
        <v>111.18000030517578</v>
      </c>
      <c r="D48" s="101">
        <v>9.348114013671875</v>
      </c>
      <c r="E48" s="101">
        <v>8.992548942565918</v>
      </c>
      <c r="F48" s="101">
        <v>15.37276292844429</v>
      </c>
      <c r="G48" s="101" t="s">
        <v>57</v>
      </c>
      <c r="H48" s="101">
        <v>-1.264653376843313</v>
      </c>
      <c r="I48" s="101">
        <v>39.115343876574656</v>
      </c>
      <c r="J48" s="101" t="s">
        <v>60</v>
      </c>
      <c r="K48" s="101">
        <v>0.4473197336867765</v>
      </c>
      <c r="L48" s="101">
        <v>-0.00010271205486227449</v>
      </c>
      <c r="M48" s="101">
        <v>-0.10887592951533033</v>
      </c>
      <c r="N48" s="101">
        <v>-0.000783747590870653</v>
      </c>
      <c r="O48" s="101">
        <v>0.017483337612266288</v>
      </c>
      <c r="P48" s="101">
        <v>-1.1868496374765557E-05</v>
      </c>
      <c r="Q48" s="101">
        <v>-0.002389210304815702</v>
      </c>
      <c r="R48" s="101">
        <v>-6.299637518840037E-05</v>
      </c>
      <c r="S48" s="101">
        <v>0.00018920853173796424</v>
      </c>
      <c r="T48" s="101">
        <v>-8.574886179929857E-07</v>
      </c>
      <c r="U48" s="101">
        <v>-6.135510823712766E-05</v>
      </c>
      <c r="V48" s="101">
        <v>-4.96801121182519E-06</v>
      </c>
      <c r="W48" s="101">
        <v>1.0545194222630356E-05</v>
      </c>
      <c r="X48" s="101">
        <v>67.5</v>
      </c>
    </row>
    <row r="49" spans="1:24" s="101" customFormat="1" ht="12.75">
      <c r="A49" s="101">
        <v>2903</v>
      </c>
      <c r="B49" s="101">
        <v>128.13999938964844</v>
      </c>
      <c r="C49" s="101">
        <v>139.44000244140625</v>
      </c>
      <c r="D49" s="101">
        <v>9.28980541229248</v>
      </c>
      <c r="E49" s="101">
        <v>9.585990905761719</v>
      </c>
      <c r="F49" s="101">
        <v>20.030562388790734</v>
      </c>
      <c r="G49" s="101" t="s">
        <v>58</v>
      </c>
      <c r="H49" s="101">
        <v>-9.309497691186408</v>
      </c>
      <c r="I49" s="101">
        <v>51.33050169846203</v>
      </c>
      <c r="J49" s="101" t="s">
        <v>61</v>
      </c>
      <c r="K49" s="101">
        <v>-1.1098142947541623</v>
      </c>
      <c r="L49" s="101">
        <v>-0.01910988375615224</v>
      </c>
      <c r="M49" s="101">
        <v>-0.26151253178490097</v>
      </c>
      <c r="N49" s="101">
        <v>-0.07581890911734365</v>
      </c>
      <c r="O49" s="101">
        <v>-0.04476351583987121</v>
      </c>
      <c r="P49" s="101">
        <v>-0.0005482759985830548</v>
      </c>
      <c r="Q49" s="101">
        <v>-0.0053394761228003716</v>
      </c>
      <c r="R49" s="101">
        <v>-0.0011654734026739725</v>
      </c>
      <c r="S49" s="101">
        <v>-0.0006014577670013681</v>
      </c>
      <c r="T49" s="101">
        <v>-8.029703173145995E-06</v>
      </c>
      <c r="U49" s="101">
        <v>-0.00011228530685782626</v>
      </c>
      <c r="V49" s="101">
        <v>-4.303060260609504E-05</v>
      </c>
      <c r="W49" s="101">
        <v>-3.787386876124956E-05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2904</v>
      </c>
      <c r="B56" s="101">
        <v>123.16</v>
      </c>
      <c r="C56" s="101">
        <v>125.86</v>
      </c>
      <c r="D56" s="101">
        <v>9.688588473719506</v>
      </c>
      <c r="E56" s="101">
        <v>9.748771178388095</v>
      </c>
      <c r="F56" s="101">
        <v>13.91658842823642</v>
      </c>
      <c r="G56" s="101" t="s">
        <v>59</v>
      </c>
      <c r="H56" s="101">
        <v>-21.472259573923054</v>
      </c>
      <c r="I56" s="101">
        <v>34.18774042607695</v>
      </c>
      <c r="J56" s="101" t="s">
        <v>73</v>
      </c>
      <c r="K56" s="101">
        <v>3.529320651431158</v>
      </c>
      <c r="M56" s="101" t="s">
        <v>68</v>
      </c>
      <c r="N56" s="101">
        <v>2.5266324056405596</v>
      </c>
      <c r="X56" s="101">
        <v>67.5</v>
      </c>
    </row>
    <row r="57" spans="1:24" s="101" customFormat="1" ht="12.75" hidden="1">
      <c r="A57" s="101">
        <v>2903</v>
      </c>
      <c r="B57" s="101">
        <v>104.19999694824219</v>
      </c>
      <c r="C57" s="101">
        <v>116.9000015258789</v>
      </c>
      <c r="D57" s="101">
        <v>9.693960189819336</v>
      </c>
      <c r="E57" s="101">
        <v>9.620633125305176</v>
      </c>
      <c r="F57" s="101">
        <v>19.419696312335056</v>
      </c>
      <c r="G57" s="101" t="s">
        <v>56</v>
      </c>
      <c r="H57" s="101">
        <v>10.94235896580225</v>
      </c>
      <c r="I57" s="101">
        <v>47.64235591404444</v>
      </c>
      <c r="J57" s="101" t="s">
        <v>62</v>
      </c>
      <c r="K57" s="101">
        <v>1.3417086816333688</v>
      </c>
      <c r="L57" s="101">
        <v>1.2695531953143948</v>
      </c>
      <c r="M57" s="101">
        <v>0.31763072824335753</v>
      </c>
      <c r="N57" s="101">
        <v>0.1104859342883379</v>
      </c>
      <c r="O57" s="101">
        <v>0.053885307465504205</v>
      </c>
      <c r="P57" s="101">
        <v>0.036419432561173595</v>
      </c>
      <c r="Q57" s="101">
        <v>0.006559034205299947</v>
      </c>
      <c r="R57" s="101">
        <v>0.0017006722725626184</v>
      </c>
      <c r="S57" s="101">
        <v>0.000706935572852955</v>
      </c>
      <c r="T57" s="101">
        <v>0.0005359226845554253</v>
      </c>
      <c r="U57" s="101">
        <v>0.00014347435200881328</v>
      </c>
      <c r="V57" s="101">
        <v>6.311787431078748E-05</v>
      </c>
      <c r="W57" s="101">
        <v>4.408451140712525E-05</v>
      </c>
      <c r="X57" s="101">
        <v>67.5</v>
      </c>
    </row>
    <row r="58" spans="1:24" s="101" customFormat="1" ht="12.75" hidden="1">
      <c r="A58" s="101">
        <v>2902</v>
      </c>
      <c r="B58" s="101">
        <v>112.0999984741211</v>
      </c>
      <c r="C58" s="101">
        <v>139.5</v>
      </c>
      <c r="D58" s="101">
        <v>9.317328453063965</v>
      </c>
      <c r="E58" s="101">
        <v>9.135848999023438</v>
      </c>
      <c r="F58" s="101">
        <v>18.700374548480095</v>
      </c>
      <c r="G58" s="101" t="s">
        <v>57</v>
      </c>
      <c r="H58" s="101">
        <v>3.147999544663321</v>
      </c>
      <c r="I58" s="101">
        <v>47.74799801878441</v>
      </c>
      <c r="J58" s="101" t="s">
        <v>60</v>
      </c>
      <c r="K58" s="101">
        <v>-0.9432410653863528</v>
      </c>
      <c r="L58" s="101">
        <v>-0.00690690467444276</v>
      </c>
      <c r="M58" s="101">
        <v>0.22585255835878137</v>
      </c>
      <c r="N58" s="101">
        <v>-0.0011427068616603523</v>
      </c>
      <c r="O58" s="101">
        <v>-0.037466354933555</v>
      </c>
      <c r="P58" s="101">
        <v>-0.0007902015865224887</v>
      </c>
      <c r="Q58" s="101">
        <v>0.004783264997500605</v>
      </c>
      <c r="R58" s="101">
        <v>-9.191426886595127E-05</v>
      </c>
      <c r="S58" s="101">
        <v>-0.0004561255252291052</v>
      </c>
      <c r="T58" s="101">
        <v>-5.626704544351199E-05</v>
      </c>
      <c r="U58" s="101">
        <v>0.00011208261061151928</v>
      </c>
      <c r="V58" s="101">
        <v>-7.261635912293337E-06</v>
      </c>
      <c r="W58" s="101">
        <v>-2.7310399359580105E-05</v>
      </c>
      <c r="X58" s="101">
        <v>67.5</v>
      </c>
    </row>
    <row r="59" spans="1:24" s="101" customFormat="1" ht="12.75" hidden="1">
      <c r="A59" s="101">
        <v>2901</v>
      </c>
      <c r="B59" s="101">
        <v>67.13999938964844</v>
      </c>
      <c r="C59" s="101">
        <v>80.83999633789062</v>
      </c>
      <c r="D59" s="101">
        <v>9.378935813903809</v>
      </c>
      <c r="E59" s="101">
        <v>9.497861862182617</v>
      </c>
      <c r="F59" s="101">
        <v>13.941026399471976</v>
      </c>
      <c r="G59" s="101" t="s">
        <v>58</v>
      </c>
      <c r="H59" s="101">
        <v>35.65522281454994</v>
      </c>
      <c r="I59" s="101">
        <v>35.295222204198375</v>
      </c>
      <c r="J59" s="101" t="s">
        <v>61</v>
      </c>
      <c r="K59" s="101">
        <v>0.9541899595673654</v>
      </c>
      <c r="L59" s="101">
        <v>-1.2695344069385468</v>
      </c>
      <c r="M59" s="101">
        <v>0.2233380876769543</v>
      </c>
      <c r="N59" s="101">
        <v>-0.11048002487597129</v>
      </c>
      <c r="O59" s="101">
        <v>0.038728524483186845</v>
      </c>
      <c r="P59" s="101">
        <v>-0.03641085895073788</v>
      </c>
      <c r="Q59" s="101">
        <v>0.004487906602189962</v>
      </c>
      <c r="R59" s="101">
        <v>-0.0016981866640161025</v>
      </c>
      <c r="S59" s="101">
        <v>0.0005400994439910197</v>
      </c>
      <c r="T59" s="101">
        <v>-0.0005329607334674401</v>
      </c>
      <c r="U59" s="101">
        <v>8.956772902589085E-05</v>
      </c>
      <c r="V59" s="101">
        <v>-6.269876156184951E-05</v>
      </c>
      <c r="W59" s="101">
        <v>3.4606158885741756E-05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2904</v>
      </c>
      <c r="B61" s="101">
        <v>122.86</v>
      </c>
      <c r="C61" s="101">
        <v>109.06</v>
      </c>
      <c r="D61" s="101">
        <v>9.579756741625344</v>
      </c>
      <c r="E61" s="101">
        <v>10.033923054235261</v>
      </c>
      <c r="F61" s="101">
        <v>12.546291737486374</v>
      </c>
      <c r="G61" s="101" t="s">
        <v>59</v>
      </c>
      <c r="H61" s="101">
        <v>-24.18879793120864</v>
      </c>
      <c r="I61" s="101">
        <v>31.171202068791363</v>
      </c>
      <c r="J61" s="101" t="s">
        <v>73</v>
      </c>
      <c r="K61" s="101">
        <v>3.532954473711599</v>
      </c>
      <c r="M61" s="101" t="s">
        <v>68</v>
      </c>
      <c r="N61" s="101">
        <v>2.4646661596513058</v>
      </c>
      <c r="X61" s="101">
        <v>67.5</v>
      </c>
    </row>
    <row r="62" spans="1:24" s="101" customFormat="1" ht="12.75" hidden="1">
      <c r="A62" s="101">
        <v>2903</v>
      </c>
      <c r="B62" s="101">
        <v>103.08000183105469</v>
      </c>
      <c r="C62" s="101">
        <v>107.4800033569336</v>
      </c>
      <c r="D62" s="101">
        <v>9.712892532348633</v>
      </c>
      <c r="E62" s="101">
        <v>9.790886878967285</v>
      </c>
      <c r="F62" s="101">
        <v>16.007246672998978</v>
      </c>
      <c r="G62" s="101" t="s">
        <v>56</v>
      </c>
      <c r="H62" s="101">
        <v>3.61219683394841</v>
      </c>
      <c r="I62" s="101">
        <v>39.1921986650031</v>
      </c>
      <c r="J62" s="101" t="s">
        <v>62</v>
      </c>
      <c r="K62" s="101">
        <v>1.3874973704431033</v>
      </c>
      <c r="L62" s="101">
        <v>1.2223678417082386</v>
      </c>
      <c r="M62" s="101">
        <v>0.32847044206319703</v>
      </c>
      <c r="N62" s="101">
        <v>0.0367095948236205</v>
      </c>
      <c r="O62" s="101">
        <v>0.05572426867082972</v>
      </c>
      <c r="P62" s="101">
        <v>0.03506576660237955</v>
      </c>
      <c r="Q62" s="101">
        <v>0.006782918220167484</v>
      </c>
      <c r="R62" s="101">
        <v>0.0005650535432409633</v>
      </c>
      <c r="S62" s="101">
        <v>0.0007310722537839237</v>
      </c>
      <c r="T62" s="101">
        <v>0.0005159924924268057</v>
      </c>
      <c r="U62" s="101">
        <v>0.0001483806250400881</v>
      </c>
      <c r="V62" s="101">
        <v>2.0975247675518642E-05</v>
      </c>
      <c r="W62" s="101">
        <v>4.558778307628612E-05</v>
      </c>
      <c r="X62" s="101">
        <v>67.5</v>
      </c>
    </row>
    <row r="63" spans="1:24" s="101" customFormat="1" ht="12.75" hidden="1">
      <c r="A63" s="101">
        <v>2902</v>
      </c>
      <c r="B63" s="101">
        <v>114.73999786376953</v>
      </c>
      <c r="C63" s="101">
        <v>138.33999633789062</v>
      </c>
      <c r="D63" s="101">
        <v>9.243289947509766</v>
      </c>
      <c r="E63" s="101">
        <v>9.062396049499512</v>
      </c>
      <c r="F63" s="101">
        <v>17.432131650604443</v>
      </c>
      <c r="G63" s="101" t="s">
        <v>57</v>
      </c>
      <c r="H63" s="101">
        <v>-2.368726019364914</v>
      </c>
      <c r="I63" s="101">
        <v>44.871271844404625</v>
      </c>
      <c r="J63" s="101" t="s">
        <v>60</v>
      </c>
      <c r="K63" s="101">
        <v>-0.8349403550481089</v>
      </c>
      <c r="L63" s="101">
        <v>-0.006650986951089868</v>
      </c>
      <c r="M63" s="101">
        <v>0.20062957176955107</v>
      </c>
      <c r="N63" s="101">
        <v>-0.0003797425412685138</v>
      </c>
      <c r="O63" s="101">
        <v>-0.03305036904985591</v>
      </c>
      <c r="P63" s="101">
        <v>-0.0007608827889735405</v>
      </c>
      <c r="Q63" s="101">
        <v>0.004282490431864475</v>
      </c>
      <c r="R63" s="101">
        <v>-3.0577571177981095E-05</v>
      </c>
      <c r="S63" s="101">
        <v>-0.00039289734685329903</v>
      </c>
      <c r="T63" s="101">
        <v>-5.4175469417273765E-05</v>
      </c>
      <c r="U63" s="101">
        <v>0.00010251038371167577</v>
      </c>
      <c r="V63" s="101">
        <v>-2.420751185257548E-06</v>
      </c>
      <c r="W63" s="101">
        <v>-2.3213495390357526E-05</v>
      </c>
      <c r="X63" s="101">
        <v>67.5</v>
      </c>
    </row>
    <row r="64" spans="1:24" s="101" customFormat="1" ht="12.75" hidden="1">
      <c r="A64" s="101">
        <v>2901</v>
      </c>
      <c r="B64" s="101">
        <v>73.73999786376953</v>
      </c>
      <c r="C64" s="101">
        <v>75.33999633789062</v>
      </c>
      <c r="D64" s="101">
        <v>9.019451141357422</v>
      </c>
      <c r="E64" s="101">
        <v>9.304637908935547</v>
      </c>
      <c r="F64" s="101">
        <v>14.650005953580703</v>
      </c>
      <c r="G64" s="101" t="s">
        <v>58</v>
      </c>
      <c r="H64" s="101">
        <v>32.3391935884763</v>
      </c>
      <c r="I64" s="101">
        <v>38.57919145224583</v>
      </c>
      <c r="J64" s="101" t="s">
        <v>61</v>
      </c>
      <c r="K64" s="101">
        <v>1.108162242859169</v>
      </c>
      <c r="L64" s="101">
        <v>-1.2223497473370843</v>
      </c>
      <c r="M64" s="101">
        <v>0.26007807720136394</v>
      </c>
      <c r="N64" s="101">
        <v>-0.036707630647002214</v>
      </c>
      <c r="O64" s="101">
        <v>0.04486498885062986</v>
      </c>
      <c r="P64" s="101">
        <v>-0.035057510533322254</v>
      </c>
      <c r="Q64" s="101">
        <v>0.005260062288839292</v>
      </c>
      <c r="R64" s="101">
        <v>-0.0005642255921792477</v>
      </c>
      <c r="S64" s="101">
        <v>0.0006165211392063894</v>
      </c>
      <c r="T64" s="101">
        <v>-0.0005131405955040442</v>
      </c>
      <c r="U64" s="101">
        <v>0.00010727735603831882</v>
      </c>
      <c r="V64" s="101">
        <v>-2.0835090082560822E-05</v>
      </c>
      <c r="W64" s="101">
        <v>3.92349282855515E-05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2904</v>
      </c>
      <c r="B66" s="101">
        <v>128.26</v>
      </c>
      <c r="C66" s="101">
        <v>121.56</v>
      </c>
      <c r="D66" s="101">
        <v>9.71357108433757</v>
      </c>
      <c r="E66" s="101">
        <v>10.064610294954674</v>
      </c>
      <c r="F66" s="101">
        <v>16.481722590115655</v>
      </c>
      <c r="G66" s="101" t="s">
        <v>59</v>
      </c>
      <c r="H66" s="101">
        <v>-20.36618707358491</v>
      </c>
      <c r="I66" s="101">
        <v>40.39381292641508</v>
      </c>
      <c r="J66" s="101" t="s">
        <v>73</v>
      </c>
      <c r="K66" s="101">
        <v>3.1130585264415553</v>
      </c>
      <c r="M66" s="101" t="s">
        <v>68</v>
      </c>
      <c r="N66" s="101">
        <v>1.8393390908708056</v>
      </c>
      <c r="X66" s="101">
        <v>67.5</v>
      </c>
    </row>
    <row r="67" spans="1:24" s="101" customFormat="1" ht="12.75" hidden="1">
      <c r="A67" s="101">
        <v>2903</v>
      </c>
      <c r="B67" s="101">
        <v>128.4600067138672</v>
      </c>
      <c r="C67" s="101">
        <v>117.66000366210938</v>
      </c>
      <c r="D67" s="101">
        <v>9.388838768005371</v>
      </c>
      <c r="E67" s="101">
        <v>9.76998519897461</v>
      </c>
      <c r="F67" s="101">
        <v>23.472078845007424</v>
      </c>
      <c r="G67" s="101" t="s">
        <v>56</v>
      </c>
      <c r="H67" s="101">
        <v>-1.4439025282995885</v>
      </c>
      <c r="I67" s="101">
        <v>59.5161041855676</v>
      </c>
      <c r="J67" s="101" t="s">
        <v>62</v>
      </c>
      <c r="K67" s="101">
        <v>1.561134114343308</v>
      </c>
      <c r="L67" s="101">
        <v>0.729386232131228</v>
      </c>
      <c r="M67" s="101">
        <v>0.3695765820114471</v>
      </c>
      <c r="N67" s="101">
        <v>0.05384336836370571</v>
      </c>
      <c r="O67" s="101">
        <v>0.06269797558408755</v>
      </c>
      <c r="P67" s="101">
        <v>0.02092367695472287</v>
      </c>
      <c r="Q67" s="101">
        <v>0.0076317398220111824</v>
      </c>
      <c r="R67" s="101">
        <v>0.0008287560619992985</v>
      </c>
      <c r="S67" s="101">
        <v>0.000822572752950887</v>
      </c>
      <c r="T67" s="101">
        <v>0.00030790784831509255</v>
      </c>
      <c r="U67" s="101">
        <v>0.0001669298412383325</v>
      </c>
      <c r="V67" s="101">
        <v>3.075390562873149E-05</v>
      </c>
      <c r="W67" s="101">
        <v>5.129295053984773E-05</v>
      </c>
      <c r="X67" s="101">
        <v>67.5</v>
      </c>
    </row>
    <row r="68" spans="1:24" s="101" customFormat="1" ht="12.75" hidden="1">
      <c r="A68" s="101">
        <v>2902</v>
      </c>
      <c r="B68" s="101">
        <v>102.95999908447266</v>
      </c>
      <c r="C68" s="101">
        <v>121.55999755859375</v>
      </c>
      <c r="D68" s="101">
        <v>9.207399368286133</v>
      </c>
      <c r="E68" s="101">
        <v>9.248506546020508</v>
      </c>
      <c r="F68" s="101">
        <v>17.061222794698608</v>
      </c>
      <c r="G68" s="101" t="s">
        <v>57</v>
      </c>
      <c r="H68" s="101">
        <v>8.605891900303732</v>
      </c>
      <c r="I68" s="101">
        <v>44.06589098477639</v>
      </c>
      <c r="J68" s="101" t="s">
        <v>60</v>
      </c>
      <c r="K68" s="101">
        <v>-1.1100646354359776</v>
      </c>
      <c r="L68" s="101">
        <v>-0.003968561150413647</v>
      </c>
      <c r="M68" s="101">
        <v>0.2657292259396718</v>
      </c>
      <c r="N68" s="101">
        <v>-0.0005572128599914179</v>
      </c>
      <c r="O68" s="101">
        <v>-0.04410385492038405</v>
      </c>
      <c r="P68" s="101">
        <v>-0.00045393858180368946</v>
      </c>
      <c r="Q68" s="101">
        <v>0.005624591744837931</v>
      </c>
      <c r="R68" s="101">
        <v>-4.483378230529706E-05</v>
      </c>
      <c r="S68" s="101">
        <v>-0.0005378362417317033</v>
      </c>
      <c r="T68" s="101">
        <v>-3.2315041458811364E-05</v>
      </c>
      <c r="U68" s="101">
        <v>0.00013158061876038775</v>
      </c>
      <c r="V68" s="101">
        <v>-3.547277487295298E-06</v>
      </c>
      <c r="W68" s="101">
        <v>-3.222898405978334E-05</v>
      </c>
      <c r="X68" s="101">
        <v>67.5</v>
      </c>
    </row>
    <row r="69" spans="1:24" s="101" customFormat="1" ht="12.75" hidden="1">
      <c r="A69" s="101">
        <v>2901</v>
      </c>
      <c r="B69" s="101">
        <v>67.05999755859375</v>
      </c>
      <c r="C69" s="101">
        <v>87.26000213623047</v>
      </c>
      <c r="D69" s="101">
        <v>9.41319465637207</v>
      </c>
      <c r="E69" s="101">
        <v>9.761515617370605</v>
      </c>
      <c r="F69" s="101">
        <v>10.522244964442294</v>
      </c>
      <c r="G69" s="101" t="s">
        <v>58</v>
      </c>
      <c r="H69" s="101">
        <v>26.982674415214767</v>
      </c>
      <c r="I69" s="101">
        <v>26.542671973808517</v>
      </c>
      <c r="J69" s="101" t="s">
        <v>61</v>
      </c>
      <c r="K69" s="101">
        <v>1.097677652191596</v>
      </c>
      <c r="L69" s="101">
        <v>-0.729375435660528</v>
      </c>
      <c r="M69" s="101">
        <v>0.2568556568440079</v>
      </c>
      <c r="N69" s="101">
        <v>-0.053840485051477434</v>
      </c>
      <c r="O69" s="101">
        <v>0.044563282234419785</v>
      </c>
      <c r="P69" s="101">
        <v>-0.020918752282809577</v>
      </c>
      <c r="Q69" s="101">
        <v>0.005158238111484606</v>
      </c>
      <c r="R69" s="101">
        <v>-0.0008275424715776142</v>
      </c>
      <c r="S69" s="101">
        <v>0.0006223810014590081</v>
      </c>
      <c r="T69" s="101">
        <v>-0.0003062074152425857</v>
      </c>
      <c r="U69" s="101">
        <v>0.00010272347668614215</v>
      </c>
      <c r="V69" s="101">
        <v>-3.054864209501054E-05</v>
      </c>
      <c r="W69" s="101">
        <v>3.99031247091941E-05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2904</v>
      </c>
      <c r="B71" s="101">
        <v>122.06</v>
      </c>
      <c r="C71" s="101">
        <v>111.86</v>
      </c>
      <c r="D71" s="101">
        <v>9.589851449646764</v>
      </c>
      <c r="E71" s="101">
        <v>9.891150571071595</v>
      </c>
      <c r="F71" s="101">
        <v>16.855030428787387</v>
      </c>
      <c r="G71" s="101" t="s">
        <v>59</v>
      </c>
      <c r="H71" s="101">
        <v>-12.729244058338196</v>
      </c>
      <c r="I71" s="101">
        <v>41.83075594166181</v>
      </c>
      <c r="J71" s="101" t="s">
        <v>73</v>
      </c>
      <c r="K71" s="101">
        <v>1.9405348027954135</v>
      </c>
      <c r="M71" s="101" t="s">
        <v>68</v>
      </c>
      <c r="N71" s="101">
        <v>1.0446832519373308</v>
      </c>
      <c r="X71" s="101">
        <v>67.5</v>
      </c>
    </row>
    <row r="72" spans="1:24" s="101" customFormat="1" ht="12.75" hidden="1">
      <c r="A72" s="101">
        <v>2903</v>
      </c>
      <c r="B72" s="101">
        <v>125.05999755859375</v>
      </c>
      <c r="C72" s="101">
        <v>116.45999908447266</v>
      </c>
      <c r="D72" s="101">
        <v>9.432437896728516</v>
      </c>
      <c r="E72" s="101">
        <v>9.76728630065918</v>
      </c>
      <c r="F72" s="101">
        <v>20.67888783420142</v>
      </c>
      <c r="G72" s="101" t="s">
        <v>56</v>
      </c>
      <c r="H72" s="101">
        <v>-5.37615991350313</v>
      </c>
      <c r="I72" s="101">
        <v>52.18383764509061</v>
      </c>
      <c r="J72" s="101" t="s">
        <v>62</v>
      </c>
      <c r="K72" s="101">
        <v>1.3214581595970287</v>
      </c>
      <c r="L72" s="101">
        <v>0.3019011385295804</v>
      </c>
      <c r="M72" s="101">
        <v>0.3128367290533727</v>
      </c>
      <c r="N72" s="101">
        <v>0.048348096031486425</v>
      </c>
      <c r="O72" s="101">
        <v>0.053072274827347006</v>
      </c>
      <c r="P72" s="101">
        <v>0.008660491693848284</v>
      </c>
      <c r="Q72" s="101">
        <v>0.006460064129407773</v>
      </c>
      <c r="R72" s="101">
        <v>0.0007441577576507576</v>
      </c>
      <c r="S72" s="101">
        <v>0.0006962916922301546</v>
      </c>
      <c r="T72" s="101">
        <v>0.00012745613733297878</v>
      </c>
      <c r="U72" s="101">
        <v>0.00014129369183905937</v>
      </c>
      <c r="V72" s="101">
        <v>2.761214874316711E-05</v>
      </c>
      <c r="W72" s="101">
        <v>4.34180664689605E-05</v>
      </c>
      <c r="X72" s="101">
        <v>67.5</v>
      </c>
    </row>
    <row r="73" spans="1:24" s="101" customFormat="1" ht="12.75" hidden="1">
      <c r="A73" s="101">
        <v>2902</v>
      </c>
      <c r="B73" s="101">
        <v>95.87999725341797</v>
      </c>
      <c r="C73" s="101">
        <v>118.68000030517578</v>
      </c>
      <c r="D73" s="101">
        <v>9.311965942382812</v>
      </c>
      <c r="E73" s="101">
        <v>9.293098449707031</v>
      </c>
      <c r="F73" s="101">
        <v>15.501530461674546</v>
      </c>
      <c r="G73" s="101" t="s">
        <v>57</v>
      </c>
      <c r="H73" s="101">
        <v>11.19612740703333</v>
      </c>
      <c r="I73" s="101">
        <v>39.5761246604513</v>
      </c>
      <c r="J73" s="101" t="s">
        <v>60</v>
      </c>
      <c r="K73" s="101">
        <v>-0.9165232802136057</v>
      </c>
      <c r="L73" s="101">
        <v>-0.0016426085683445759</v>
      </c>
      <c r="M73" s="101">
        <v>0.21952190075335257</v>
      </c>
      <c r="N73" s="101">
        <v>-0.0005004276753489755</v>
      </c>
      <c r="O73" s="101">
        <v>-0.03639457728520061</v>
      </c>
      <c r="P73" s="101">
        <v>-0.00018783971105191776</v>
      </c>
      <c r="Q73" s="101">
        <v>0.004652336381305579</v>
      </c>
      <c r="R73" s="101">
        <v>-4.025324664962014E-05</v>
      </c>
      <c r="S73" s="101">
        <v>-0.00044217265038489336</v>
      </c>
      <c r="T73" s="101">
        <v>-1.3367322399589074E-05</v>
      </c>
      <c r="U73" s="101">
        <v>0.00010920221988350054</v>
      </c>
      <c r="V73" s="101">
        <v>-3.183609835913164E-06</v>
      </c>
      <c r="W73" s="101">
        <v>-2.6439731637035243E-05</v>
      </c>
      <c r="X73" s="101">
        <v>67.5</v>
      </c>
    </row>
    <row r="74" spans="1:24" s="101" customFormat="1" ht="12.75" hidden="1">
      <c r="A74" s="101">
        <v>2901</v>
      </c>
      <c r="B74" s="101">
        <v>80.86000061035156</v>
      </c>
      <c r="C74" s="101">
        <v>97.45999908447266</v>
      </c>
      <c r="D74" s="101">
        <v>9.067093849182129</v>
      </c>
      <c r="E74" s="101">
        <v>9.387285232543945</v>
      </c>
      <c r="F74" s="101">
        <v>12.457001602498089</v>
      </c>
      <c r="G74" s="101" t="s">
        <v>58</v>
      </c>
      <c r="H74" s="101">
        <v>19.281567021357404</v>
      </c>
      <c r="I74" s="101">
        <v>32.641567631708966</v>
      </c>
      <c r="J74" s="101" t="s">
        <v>61</v>
      </c>
      <c r="K74" s="101">
        <v>0.9519646760211529</v>
      </c>
      <c r="L74" s="101">
        <v>-0.30189666987654584</v>
      </c>
      <c r="M74" s="101">
        <v>0.2228832746853127</v>
      </c>
      <c r="N74" s="101">
        <v>-0.04834550612013053</v>
      </c>
      <c r="O74" s="101">
        <v>0.038627724493956545</v>
      </c>
      <c r="P74" s="101">
        <v>-0.008658454401460288</v>
      </c>
      <c r="Q74" s="101">
        <v>0.0044819855813290526</v>
      </c>
      <c r="R74" s="101">
        <v>-0.0007430682636245263</v>
      </c>
      <c r="S74" s="101">
        <v>0.0005378712373052971</v>
      </c>
      <c r="T74" s="101">
        <v>-0.00012675323126338275</v>
      </c>
      <c r="U74" s="101">
        <v>8.965925789357542E-05</v>
      </c>
      <c r="V74" s="101">
        <v>-2.742800369380648E-05</v>
      </c>
      <c r="W74" s="101">
        <v>3.443935375213405E-05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2904</v>
      </c>
      <c r="B76" s="101">
        <v>117.48</v>
      </c>
      <c r="C76" s="101">
        <v>107.78</v>
      </c>
      <c r="D76" s="101">
        <v>9.492247141564016</v>
      </c>
      <c r="E76" s="101">
        <v>9.866748336301226</v>
      </c>
      <c r="F76" s="101">
        <v>16.694325278966343</v>
      </c>
      <c r="G76" s="101" t="s">
        <v>59</v>
      </c>
      <c r="H76" s="101">
        <v>-8.130111626393656</v>
      </c>
      <c r="I76" s="101">
        <v>41.84988837360635</v>
      </c>
      <c r="J76" s="101" t="s">
        <v>73</v>
      </c>
      <c r="K76" s="101">
        <v>2.098307494176586</v>
      </c>
      <c r="M76" s="101" t="s">
        <v>68</v>
      </c>
      <c r="N76" s="101">
        <v>1.0973672569676336</v>
      </c>
      <c r="X76" s="101">
        <v>67.5</v>
      </c>
    </row>
    <row r="77" spans="1:24" s="101" customFormat="1" ht="12.75" hidden="1">
      <c r="A77" s="101">
        <v>2903</v>
      </c>
      <c r="B77" s="101">
        <v>123.81999969482422</v>
      </c>
      <c r="C77" s="101">
        <v>129.1199951171875</v>
      </c>
      <c r="D77" s="101">
        <v>9.338603973388672</v>
      </c>
      <c r="E77" s="101">
        <v>9.68655014038086</v>
      </c>
      <c r="F77" s="101">
        <v>19.47794000885776</v>
      </c>
      <c r="G77" s="101" t="s">
        <v>56</v>
      </c>
      <c r="H77" s="101">
        <v>-6.675489297253762</v>
      </c>
      <c r="I77" s="101">
        <v>49.64451039757045</v>
      </c>
      <c r="J77" s="101" t="s">
        <v>62</v>
      </c>
      <c r="K77" s="101">
        <v>1.4031238384272857</v>
      </c>
      <c r="L77" s="101">
        <v>0.09287826244567166</v>
      </c>
      <c r="M77" s="101">
        <v>0.33217005577108627</v>
      </c>
      <c r="N77" s="101">
        <v>0.08576496313299702</v>
      </c>
      <c r="O77" s="101">
        <v>0.0563522466407152</v>
      </c>
      <c r="P77" s="101">
        <v>0.0026642988828874704</v>
      </c>
      <c r="Q77" s="101">
        <v>0.006859281421993771</v>
      </c>
      <c r="R77" s="101">
        <v>0.0013200865202389882</v>
      </c>
      <c r="S77" s="101">
        <v>0.000739322844774856</v>
      </c>
      <c r="T77" s="101">
        <v>3.922858563967118E-05</v>
      </c>
      <c r="U77" s="101">
        <v>0.00015001543571423388</v>
      </c>
      <c r="V77" s="101">
        <v>4.898338686772998E-05</v>
      </c>
      <c r="W77" s="101">
        <v>4.610177055059897E-05</v>
      </c>
      <c r="X77" s="101">
        <v>67.5</v>
      </c>
    </row>
    <row r="78" spans="1:24" s="101" customFormat="1" ht="12.75" hidden="1">
      <c r="A78" s="101">
        <v>2902</v>
      </c>
      <c r="B78" s="101">
        <v>97.18000030517578</v>
      </c>
      <c r="C78" s="101">
        <v>121.37999725341797</v>
      </c>
      <c r="D78" s="101">
        <v>9.357145309448242</v>
      </c>
      <c r="E78" s="101">
        <v>9.082518577575684</v>
      </c>
      <c r="F78" s="101">
        <v>18.26508259056593</v>
      </c>
      <c r="G78" s="101" t="s">
        <v>57</v>
      </c>
      <c r="H78" s="101">
        <v>16.728985763755098</v>
      </c>
      <c r="I78" s="101">
        <v>46.40898606893088</v>
      </c>
      <c r="J78" s="101" t="s">
        <v>60</v>
      </c>
      <c r="K78" s="101">
        <v>-0.9521305744943207</v>
      </c>
      <c r="L78" s="101">
        <v>-0.0005049619298396843</v>
      </c>
      <c r="M78" s="101">
        <v>0.22816271601504956</v>
      </c>
      <c r="N78" s="101">
        <v>-0.0008874779025573612</v>
      </c>
      <c r="O78" s="101">
        <v>-0.03779052543414732</v>
      </c>
      <c r="P78" s="101">
        <v>-5.7700814932060296E-05</v>
      </c>
      <c r="Q78" s="101">
        <v>0.00484075504738078</v>
      </c>
      <c r="R78" s="101">
        <v>-7.136251803050812E-05</v>
      </c>
      <c r="S78" s="101">
        <v>-0.00045762054234722296</v>
      </c>
      <c r="T78" s="101">
        <v>-4.101316387286626E-06</v>
      </c>
      <c r="U78" s="101">
        <v>0.00011395665857737962</v>
      </c>
      <c r="V78" s="101">
        <v>-5.638101640434907E-06</v>
      </c>
      <c r="W78" s="101">
        <v>-2.731091690217183E-05</v>
      </c>
      <c r="X78" s="101">
        <v>67.5</v>
      </c>
    </row>
    <row r="79" spans="1:24" s="101" customFormat="1" ht="12.75" hidden="1">
      <c r="A79" s="101">
        <v>2901</v>
      </c>
      <c r="B79" s="101">
        <v>80.45999908447266</v>
      </c>
      <c r="C79" s="101">
        <v>100.76000213623047</v>
      </c>
      <c r="D79" s="101">
        <v>9.306624412536621</v>
      </c>
      <c r="E79" s="101">
        <v>9.590946197509766</v>
      </c>
      <c r="F79" s="101">
        <v>12.92042294166234</v>
      </c>
      <c r="G79" s="101" t="s">
        <v>58</v>
      </c>
      <c r="H79" s="101">
        <v>20.023963523627287</v>
      </c>
      <c r="I79" s="101">
        <v>32.983962608099944</v>
      </c>
      <c r="J79" s="101" t="s">
        <v>61</v>
      </c>
      <c r="K79" s="101">
        <v>1.0306327547075314</v>
      </c>
      <c r="L79" s="101">
        <v>-0.09287688974323201</v>
      </c>
      <c r="M79" s="101">
        <v>0.2414098609659564</v>
      </c>
      <c r="N79" s="101">
        <v>-0.0857603712922047</v>
      </c>
      <c r="O79" s="101">
        <v>0.04180253447898897</v>
      </c>
      <c r="P79" s="101">
        <v>-0.0026636739953139156</v>
      </c>
      <c r="Q79" s="101">
        <v>0.004859715238300119</v>
      </c>
      <c r="R79" s="101">
        <v>-0.0013181562168184111</v>
      </c>
      <c r="S79" s="101">
        <v>0.0005806734952000302</v>
      </c>
      <c r="T79" s="101">
        <v>-3.901360192523103E-05</v>
      </c>
      <c r="U79" s="101">
        <v>9.756285624360315E-05</v>
      </c>
      <c r="V79" s="101">
        <v>-4.865782566993543E-05</v>
      </c>
      <c r="W79" s="101">
        <v>3.7141446738956465E-05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2904</v>
      </c>
      <c r="B81" s="101">
        <v>119.06</v>
      </c>
      <c r="C81" s="101">
        <v>120.16</v>
      </c>
      <c r="D81" s="101">
        <v>9.488969738274065</v>
      </c>
      <c r="E81" s="101">
        <v>9.816625336790903</v>
      </c>
      <c r="F81" s="101">
        <v>17.674737698020607</v>
      </c>
      <c r="G81" s="101" t="s">
        <v>59</v>
      </c>
      <c r="H81" s="101">
        <v>-7.234134802271825</v>
      </c>
      <c r="I81" s="101">
        <v>44.325865197728184</v>
      </c>
      <c r="J81" s="101" t="s">
        <v>73</v>
      </c>
      <c r="K81" s="101">
        <v>1.2810290680385017</v>
      </c>
      <c r="M81" s="101" t="s">
        <v>68</v>
      </c>
      <c r="N81" s="101">
        <v>0.6705259650126868</v>
      </c>
      <c r="X81" s="101">
        <v>67.5</v>
      </c>
    </row>
    <row r="82" spans="1:24" s="101" customFormat="1" ht="12.75" hidden="1">
      <c r="A82" s="101">
        <v>2903</v>
      </c>
      <c r="B82" s="101">
        <v>128.13999938964844</v>
      </c>
      <c r="C82" s="101">
        <v>139.44000244140625</v>
      </c>
      <c r="D82" s="101">
        <v>9.28980541229248</v>
      </c>
      <c r="E82" s="101">
        <v>9.585990905761719</v>
      </c>
      <c r="F82" s="101">
        <v>22.71961569643993</v>
      </c>
      <c r="G82" s="101" t="s">
        <v>56</v>
      </c>
      <c r="H82" s="101">
        <v>-2.4185051820202546</v>
      </c>
      <c r="I82" s="101">
        <v>58.22149420762818</v>
      </c>
      <c r="J82" s="101" t="s">
        <v>62</v>
      </c>
      <c r="K82" s="101">
        <v>1.097260754746443</v>
      </c>
      <c r="L82" s="101">
        <v>0.03627304985094596</v>
      </c>
      <c r="M82" s="101">
        <v>0.25976130303769535</v>
      </c>
      <c r="N82" s="101">
        <v>0.07926248585106326</v>
      </c>
      <c r="O82" s="101">
        <v>0.044068107929812896</v>
      </c>
      <c r="P82" s="101">
        <v>0.0010405164599071254</v>
      </c>
      <c r="Q82" s="101">
        <v>0.0053640396607595965</v>
      </c>
      <c r="R82" s="101">
        <v>0.0012200127262868535</v>
      </c>
      <c r="S82" s="101">
        <v>0.0005781507067714472</v>
      </c>
      <c r="T82" s="101">
        <v>1.5337932260856104E-05</v>
      </c>
      <c r="U82" s="101">
        <v>0.00011730860511135777</v>
      </c>
      <c r="V82" s="101">
        <v>4.5268128911447226E-05</v>
      </c>
      <c r="W82" s="101">
        <v>3.604984790947053E-05</v>
      </c>
      <c r="X82" s="101">
        <v>67.5</v>
      </c>
    </row>
    <row r="83" spans="1:24" s="101" customFormat="1" ht="12.75" hidden="1">
      <c r="A83" s="101">
        <v>2902</v>
      </c>
      <c r="B83" s="101">
        <v>107.87999725341797</v>
      </c>
      <c r="C83" s="101">
        <v>111.18000030517578</v>
      </c>
      <c r="D83" s="101">
        <v>9.348114013671875</v>
      </c>
      <c r="E83" s="101">
        <v>8.992548942565918</v>
      </c>
      <c r="F83" s="101">
        <v>22.334163841008163</v>
      </c>
      <c r="G83" s="101" t="s">
        <v>57</v>
      </c>
      <c r="H83" s="101">
        <v>16.448336267575336</v>
      </c>
      <c r="I83" s="101">
        <v>56.828333520993304</v>
      </c>
      <c r="J83" s="101" t="s">
        <v>60</v>
      </c>
      <c r="K83" s="101">
        <v>-0.9084904470891378</v>
      </c>
      <c r="L83" s="101">
        <v>-0.00019689372209031524</v>
      </c>
      <c r="M83" s="101">
        <v>0.21671472115256335</v>
      </c>
      <c r="N83" s="101">
        <v>-0.0008201611400500404</v>
      </c>
      <c r="O83" s="101">
        <v>-0.036217875551318904</v>
      </c>
      <c r="P83" s="101">
        <v>-2.244762541892726E-05</v>
      </c>
      <c r="Q83" s="101">
        <v>0.00455122293701641</v>
      </c>
      <c r="R83" s="101">
        <v>-6.59476945200553E-05</v>
      </c>
      <c r="S83" s="101">
        <v>-0.00045182738506128784</v>
      </c>
      <c r="T83" s="101">
        <v>-1.5920243670867581E-06</v>
      </c>
      <c r="U83" s="101">
        <v>0.000104139214969206</v>
      </c>
      <c r="V83" s="101">
        <v>-5.210890932570559E-06</v>
      </c>
      <c r="W83" s="101">
        <v>-2.7405876514206877E-05</v>
      </c>
      <c r="X83" s="101">
        <v>67.5</v>
      </c>
    </row>
    <row r="84" spans="1:24" s="101" customFormat="1" ht="12.75" hidden="1">
      <c r="A84" s="101">
        <v>2901</v>
      </c>
      <c r="B84" s="101">
        <v>84.30000305175781</v>
      </c>
      <c r="C84" s="101">
        <v>106.0999984741211</v>
      </c>
      <c r="D84" s="101">
        <v>8.954119682312012</v>
      </c>
      <c r="E84" s="101">
        <v>9.171717643737793</v>
      </c>
      <c r="F84" s="101">
        <v>11.413008760252536</v>
      </c>
      <c r="G84" s="101" t="s">
        <v>58</v>
      </c>
      <c r="H84" s="101">
        <v>13.487657569342261</v>
      </c>
      <c r="I84" s="101">
        <v>30.287660621100073</v>
      </c>
      <c r="J84" s="101" t="s">
        <v>61</v>
      </c>
      <c r="K84" s="101">
        <v>0.6153261504718551</v>
      </c>
      <c r="L84" s="101">
        <v>-0.036272515467656946</v>
      </c>
      <c r="M84" s="101">
        <v>0.1432154467632878</v>
      </c>
      <c r="N84" s="101">
        <v>-0.07925824246723084</v>
      </c>
      <c r="O84" s="101">
        <v>0.025105051823543695</v>
      </c>
      <c r="P84" s="101">
        <v>-0.0010402742943333302</v>
      </c>
      <c r="Q84" s="101">
        <v>0.00283888908902367</v>
      </c>
      <c r="R84" s="101">
        <v>-0.0012182290235786416</v>
      </c>
      <c r="S84" s="101">
        <v>0.00036070798972160663</v>
      </c>
      <c r="T84" s="101">
        <v>-1.5255085199801818E-05</v>
      </c>
      <c r="U84" s="101">
        <v>5.400308082665265E-05</v>
      </c>
      <c r="V84" s="101">
        <v>-4.496721150830078E-05</v>
      </c>
      <c r="W84" s="101">
        <v>2.342027896469212E-05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10.522244964442294</v>
      </c>
      <c r="G85" s="102"/>
      <c r="H85" s="102"/>
      <c r="I85" s="115"/>
      <c r="J85" s="115" t="s">
        <v>158</v>
      </c>
      <c r="K85" s="102">
        <f>AVERAGE(K83,K78,K73,K68,K63,K58)</f>
        <v>-0.9442317262779173</v>
      </c>
      <c r="L85" s="102">
        <f>AVERAGE(L83,L78,L73,L68,L63,L58)</f>
        <v>-0.0033118194993701417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23.472078845007424</v>
      </c>
      <c r="G86" s="102"/>
      <c r="H86" s="102"/>
      <c r="I86" s="115"/>
      <c r="J86" s="115" t="s">
        <v>159</v>
      </c>
      <c r="K86" s="102">
        <f>AVERAGE(K84,K79,K74,K69,K64,K59)</f>
        <v>0.9596589059697783</v>
      </c>
      <c r="L86" s="102">
        <f>AVERAGE(L84,L79,L74,L69,L64,L59)</f>
        <v>-0.6087176108372656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0.5901448289236982</v>
      </c>
      <c r="L87" s="102">
        <f>ABS(L85/$H$33)</f>
        <v>0.009199498609361504</v>
      </c>
      <c r="M87" s="115" t="s">
        <v>111</v>
      </c>
      <c r="N87" s="102">
        <f>K87+L87+L88+K88</f>
        <v>1.525053576334634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0.5452607420282831</v>
      </c>
      <c r="L88" s="102">
        <f>ABS(L86/$H$34)</f>
        <v>0.380448506773291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2904</v>
      </c>
      <c r="B91" s="101">
        <v>123.16</v>
      </c>
      <c r="C91" s="101">
        <v>125.86</v>
      </c>
      <c r="D91" s="101">
        <v>9.688588473719506</v>
      </c>
      <c r="E91" s="101">
        <v>9.748771178388095</v>
      </c>
      <c r="F91" s="101">
        <v>25.211036723007958</v>
      </c>
      <c r="G91" s="101" t="s">
        <v>59</v>
      </c>
      <c r="H91" s="101">
        <v>6.273884428866104</v>
      </c>
      <c r="I91" s="101">
        <v>61.9338844288661</v>
      </c>
      <c r="J91" s="101" t="s">
        <v>73</v>
      </c>
      <c r="K91" s="101">
        <v>2.1412273118315466</v>
      </c>
      <c r="M91" s="101" t="s">
        <v>68</v>
      </c>
      <c r="N91" s="101">
        <v>1.3300320180308427</v>
      </c>
      <c r="X91" s="101">
        <v>67.5</v>
      </c>
    </row>
    <row r="92" spans="1:24" s="101" customFormat="1" ht="12.75" hidden="1">
      <c r="A92" s="101">
        <v>2903</v>
      </c>
      <c r="B92" s="101">
        <v>104.19999694824219</v>
      </c>
      <c r="C92" s="101">
        <v>116.9000015258789</v>
      </c>
      <c r="D92" s="101">
        <v>9.693960189819336</v>
      </c>
      <c r="E92" s="101">
        <v>9.620633125305176</v>
      </c>
      <c r="F92" s="101">
        <v>19.419696312335056</v>
      </c>
      <c r="G92" s="101" t="s">
        <v>56</v>
      </c>
      <c r="H92" s="101">
        <v>10.94235896580225</v>
      </c>
      <c r="I92" s="101">
        <v>47.64235591404444</v>
      </c>
      <c r="J92" s="101" t="s">
        <v>62</v>
      </c>
      <c r="K92" s="101">
        <v>1.2447223082055703</v>
      </c>
      <c r="L92" s="101">
        <v>0.7006752625826779</v>
      </c>
      <c r="M92" s="101">
        <v>0.2946719263686799</v>
      </c>
      <c r="N92" s="101">
        <v>0.1057027519109548</v>
      </c>
      <c r="O92" s="101">
        <v>0.04999020909076701</v>
      </c>
      <c r="P92" s="101">
        <v>0.02010000874803442</v>
      </c>
      <c r="Q92" s="101">
        <v>0.006085108097653812</v>
      </c>
      <c r="R92" s="101">
        <v>0.0016270353557641887</v>
      </c>
      <c r="S92" s="101">
        <v>0.0006558349299348677</v>
      </c>
      <c r="T92" s="101">
        <v>0.0002957206230277186</v>
      </c>
      <c r="U92" s="101">
        <v>0.0001330928969356497</v>
      </c>
      <c r="V92" s="101">
        <v>6.036295724015626E-05</v>
      </c>
      <c r="W92" s="101">
        <v>4.088392281008583E-05</v>
      </c>
      <c r="X92" s="101">
        <v>67.5</v>
      </c>
    </row>
    <row r="93" spans="1:24" s="101" customFormat="1" ht="12.75" hidden="1">
      <c r="A93" s="101">
        <v>2901</v>
      </c>
      <c r="B93" s="101">
        <v>67.13999938964844</v>
      </c>
      <c r="C93" s="101">
        <v>80.83999633789062</v>
      </c>
      <c r="D93" s="101">
        <v>9.378935813903809</v>
      </c>
      <c r="E93" s="101">
        <v>9.497861862182617</v>
      </c>
      <c r="F93" s="101">
        <v>9.798061805780085</v>
      </c>
      <c r="G93" s="101" t="s">
        <v>57</v>
      </c>
      <c r="H93" s="101">
        <v>25.166263700031642</v>
      </c>
      <c r="I93" s="101">
        <v>24.80626308968008</v>
      </c>
      <c r="J93" s="101" t="s">
        <v>60</v>
      </c>
      <c r="K93" s="101">
        <v>-0.7305667838866517</v>
      </c>
      <c r="L93" s="101">
        <v>0.003813678139301363</v>
      </c>
      <c r="M93" s="101">
        <v>0.1702294483240057</v>
      </c>
      <c r="N93" s="101">
        <v>-0.001093494216293433</v>
      </c>
      <c r="O93" s="101">
        <v>-0.029775832994103923</v>
      </c>
      <c r="P93" s="101">
        <v>0.00043640196488888765</v>
      </c>
      <c r="Q93" s="101">
        <v>0.0033836927616435896</v>
      </c>
      <c r="R93" s="101">
        <v>-8.789274503105694E-05</v>
      </c>
      <c r="S93" s="101">
        <v>-0.000425294673929093</v>
      </c>
      <c r="T93" s="101">
        <v>3.107635850535826E-05</v>
      </c>
      <c r="U93" s="101">
        <v>6.497176112691238E-05</v>
      </c>
      <c r="V93" s="101">
        <v>-6.941646522696387E-06</v>
      </c>
      <c r="W93" s="101">
        <v>-2.752956772775986E-05</v>
      </c>
      <c r="X93" s="101">
        <v>67.5</v>
      </c>
    </row>
    <row r="94" spans="1:24" s="101" customFormat="1" ht="12.75" hidden="1">
      <c r="A94" s="101">
        <v>2902</v>
      </c>
      <c r="B94" s="101">
        <v>112.0999984741211</v>
      </c>
      <c r="C94" s="101">
        <v>139.5</v>
      </c>
      <c r="D94" s="101">
        <v>9.317328453063965</v>
      </c>
      <c r="E94" s="101">
        <v>9.135848999023438</v>
      </c>
      <c r="F94" s="101">
        <v>11.462345823643671</v>
      </c>
      <c r="G94" s="101" t="s">
        <v>58</v>
      </c>
      <c r="H94" s="101">
        <v>-15.332987577676619</v>
      </c>
      <c r="I94" s="101">
        <v>29.267010896444468</v>
      </c>
      <c r="J94" s="101" t="s">
        <v>61</v>
      </c>
      <c r="K94" s="101">
        <v>-1.0077726920422665</v>
      </c>
      <c r="L94" s="101">
        <v>0.7006648838455902</v>
      </c>
      <c r="M94" s="101">
        <v>-0.24052750178125865</v>
      </c>
      <c r="N94" s="101">
        <v>-0.10569709566467657</v>
      </c>
      <c r="O94" s="101">
        <v>-0.04015495952489353</v>
      </c>
      <c r="P94" s="101">
        <v>0.020095270712187516</v>
      </c>
      <c r="Q94" s="101">
        <v>-0.005057584784749809</v>
      </c>
      <c r="R94" s="101">
        <v>-0.0016246596302849426</v>
      </c>
      <c r="S94" s="101">
        <v>-0.0004992433230902735</v>
      </c>
      <c r="T94" s="101">
        <v>0.00029408323111994756</v>
      </c>
      <c r="U94" s="101">
        <v>-0.00011615674526600214</v>
      </c>
      <c r="V94" s="101">
        <v>-5.9962489527461E-05</v>
      </c>
      <c r="W94" s="101">
        <v>-3.022611528238022E-05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2904</v>
      </c>
      <c r="B96" s="101">
        <v>122.86</v>
      </c>
      <c r="C96" s="101">
        <v>109.06</v>
      </c>
      <c r="D96" s="101">
        <v>9.579756741625344</v>
      </c>
      <c r="E96" s="101">
        <v>10.033923054235261</v>
      </c>
      <c r="F96" s="101">
        <v>24.68442536219004</v>
      </c>
      <c r="G96" s="101" t="s">
        <v>59</v>
      </c>
      <c r="H96" s="101">
        <v>5.968337250268718</v>
      </c>
      <c r="I96" s="101">
        <v>61.32833725026872</v>
      </c>
      <c r="J96" s="101" t="s">
        <v>73</v>
      </c>
      <c r="K96" s="101">
        <v>1.6665827682518193</v>
      </c>
      <c r="M96" s="101" t="s">
        <v>68</v>
      </c>
      <c r="N96" s="101">
        <v>1.1200246088844727</v>
      </c>
      <c r="X96" s="101">
        <v>67.5</v>
      </c>
    </row>
    <row r="97" spans="1:24" s="101" customFormat="1" ht="12.75" hidden="1">
      <c r="A97" s="101">
        <v>2903</v>
      </c>
      <c r="B97" s="101">
        <v>103.08000183105469</v>
      </c>
      <c r="C97" s="101">
        <v>107.4800033569336</v>
      </c>
      <c r="D97" s="101">
        <v>9.712892532348633</v>
      </c>
      <c r="E97" s="101">
        <v>9.790886878967285</v>
      </c>
      <c r="F97" s="101">
        <v>16.007246672998978</v>
      </c>
      <c r="G97" s="101" t="s">
        <v>56</v>
      </c>
      <c r="H97" s="101">
        <v>3.61219683394841</v>
      </c>
      <c r="I97" s="101">
        <v>39.1921986650031</v>
      </c>
      <c r="J97" s="101" t="s">
        <v>62</v>
      </c>
      <c r="K97" s="101">
        <v>1.0016291482447657</v>
      </c>
      <c r="L97" s="101">
        <v>0.777191570771063</v>
      </c>
      <c r="M97" s="101">
        <v>0.2371226032260245</v>
      </c>
      <c r="N97" s="101">
        <v>0.030464002926677083</v>
      </c>
      <c r="O97" s="101">
        <v>0.04022721529082735</v>
      </c>
      <c r="P97" s="101">
        <v>0.022295078924643903</v>
      </c>
      <c r="Q97" s="101">
        <v>0.004896659207161244</v>
      </c>
      <c r="R97" s="101">
        <v>0.00046890997724166454</v>
      </c>
      <c r="S97" s="101">
        <v>0.0005277497655661572</v>
      </c>
      <c r="T97" s="101">
        <v>0.0003280361935754929</v>
      </c>
      <c r="U97" s="101">
        <v>0.00010710308558074623</v>
      </c>
      <c r="V97" s="101">
        <v>1.7386519922812935E-05</v>
      </c>
      <c r="W97" s="101">
        <v>3.290135605248885E-05</v>
      </c>
      <c r="X97" s="101">
        <v>67.5</v>
      </c>
    </row>
    <row r="98" spans="1:24" s="101" customFormat="1" ht="12.75" hidden="1">
      <c r="A98" s="101">
        <v>2901</v>
      </c>
      <c r="B98" s="101">
        <v>73.73999786376953</v>
      </c>
      <c r="C98" s="101">
        <v>75.33999633789062</v>
      </c>
      <c r="D98" s="101">
        <v>9.019451141357422</v>
      </c>
      <c r="E98" s="101">
        <v>9.304637908935547</v>
      </c>
      <c r="F98" s="101">
        <v>9.129444502842922</v>
      </c>
      <c r="G98" s="101" t="s">
        <v>57</v>
      </c>
      <c r="H98" s="101">
        <v>17.801397644451768</v>
      </c>
      <c r="I98" s="101">
        <v>24.041395508221296</v>
      </c>
      <c r="J98" s="101" t="s">
        <v>60</v>
      </c>
      <c r="K98" s="101">
        <v>-0.4585923927287015</v>
      </c>
      <c r="L98" s="101">
        <v>0.004229210476149811</v>
      </c>
      <c r="M98" s="101">
        <v>0.10616275686311907</v>
      </c>
      <c r="N98" s="101">
        <v>-0.00031534401946589884</v>
      </c>
      <c r="O98" s="101">
        <v>-0.018802709241127903</v>
      </c>
      <c r="P98" s="101">
        <v>0.00048395705671206704</v>
      </c>
      <c r="Q98" s="101">
        <v>0.002076608589260544</v>
      </c>
      <c r="R98" s="101">
        <v>-2.533197739399248E-05</v>
      </c>
      <c r="S98" s="101">
        <v>-0.00027760271306242915</v>
      </c>
      <c r="T98" s="101">
        <v>3.446486341075302E-05</v>
      </c>
      <c r="U98" s="101">
        <v>3.756180002621938E-05</v>
      </c>
      <c r="V98" s="101">
        <v>-2.002711819689871E-06</v>
      </c>
      <c r="W98" s="101">
        <v>-1.8223014456701717E-05</v>
      </c>
      <c r="X98" s="101">
        <v>67.5</v>
      </c>
    </row>
    <row r="99" spans="1:24" s="101" customFormat="1" ht="12.75" hidden="1">
      <c r="A99" s="101">
        <v>2902</v>
      </c>
      <c r="B99" s="101">
        <v>114.73999786376953</v>
      </c>
      <c r="C99" s="101">
        <v>138.33999633789062</v>
      </c>
      <c r="D99" s="101">
        <v>9.243289947509766</v>
      </c>
      <c r="E99" s="101">
        <v>9.062396049499512</v>
      </c>
      <c r="F99" s="101">
        <v>10.743322925018916</v>
      </c>
      <c r="G99" s="101" t="s">
        <v>58</v>
      </c>
      <c r="H99" s="101">
        <v>-19.58608994574203</v>
      </c>
      <c r="I99" s="101">
        <v>27.6539079180275</v>
      </c>
      <c r="J99" s="101" t="s">
        <v>61</v>
      </c>
      <c r="K99" s="101">
        <v>-0.8904796280347458</v>
      </c>
      <c r="L99" s="101">
        <v>0.7771800637280531</v>
      </c>
      <c r="M99" s="101">
        <v>-0.21202971021983902</v>
      </c>
      <c r="N99" s="101">
        <v>-0.030462370762400895</v>
      </c>
      <c r="O99" s="101">
        <v>-0.03556243770115003</v>
      </c>
      <c r="P99" s="101">
        <v>0.022289825701951087</v>
      </c>
      <c r="Q99" s="101">
        <v>-0.004434520059497568</v>
      </c>
      <c r="R99" s="101">
        <v>-0.0004682252211042124</v>
      </c>
      <c r="S99" s="101">
        <v>-0.0004488391123281398</v>
      </c>
      <c r="T99" s="101">
        <v>0.00032622065766222774</v>
      </c>
      <c r="U99" s="101">
        <v>-0.00010030045921982091</v>
      </c>
      <c r="V99" s="101">
        <v>-1.727079096027873E-05</v>
      </c>
      <c r="W99" s="101">
        <v>-2.7393812699284575E-05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2904</v>
      </c>
      <c r="B101" s="101">
        <v>128.26</v>
      </c>
      <c r="C101" s="101">
        <v>121.56</v>
      </c>
      <c r="D101" s="101">
        <v>9.71357108433757</v>
      </c>
      <c r="E101" s="101">
        <v>10.064610294954674</v>
      </c>
      <c r="F101" s="101">
        <v>22.853545634082643</v>
      </c>
      <c r="G101" s="101" t="s">
        <v>59</v>
      </c>
      <c r="H101" s="101">
        <v>-4.749965733190592</v>
      </c>
      <c r="I101" s="101">
        <v>56.0100342668094</v>
      </c>
      <c r="J101" s="101" t="s">
        <v>73</v>
      </c>
      <c r="K101" s="101">
        <v>1.8377255801295167</v>
      </c>
      <c r="M101" s="101" t="s">
        <v>68</v>
      </c>
      <c r="N101" s="101">
        <v>1.0943116200773473</v>
      </c>
      <c r="X101" s="101">
        <v>67.5</v>
      </c>
    </row>
    <row r="102" spans="1:24" s="101" customFormat="1" ht="12.75" hidden="1">
      <c r="A102" s="101">
        <v>2903</v>
      </c>
      <c r="B102" s="101">
        <v>128.4600067138672</v>
      </c>
      <c r="C102" s="101">
        <v>117.66000366210938</v>
      </c>
      <c r="D102" s="101">
        <v>9.388838768005371</v>
      </c>
      <c r="E102" s="101">
        <v>9.76998519897461</v>
      </c>
      <c r="F102" s="101">
        <v>23.472078845007424</v>
      </c>
      <c r="G102" s="101" t="s">
        <v>56</v>
      </c>
      <c r="H102" s="101">
        <v>-1.4439025282995885</v>
      </c>
      <c r="I102" s="101">
        <v>59.5161041855676</v>
      </c>
      <c r="J102" s="101" t="s">
        <v>62</v>
      </c>
      <c r="K102" s="101">
        <v>1.1921034904701997</v>
      </c>
      <c r="L102" s="101">
        <v>0.5761773362797968</v>
      </c>
      <c r="M102" s="101">
        <v>0.28221473956918186</v>
      </c>
      <c r="N102" s="101">
        <v>0.04887697508497213</v>
      </c>
      <c r="O102" s="101">
        <v>0.04787701663856865</v>
      </c>
      <c r="P102" s="101">
        <v>0.016528699640292643</v>
      </c>
      <c r="Q102" s="101">
        <v>0.005827742465179679</v>
      </c>
      <c r="R102" s="101">
        <v>0.0007522986989141251</v>
      </c>
      <c r="S102" s="101">
        <v>0.0006281065830808478</v>
      </c>
      <c r="T102" s="101">
        <v>0.0002431713330393714</v>
      </c>
      <c r="U102" s="101">
        <v>0.00012743965520427736</v>
      </c>
      <c r="V102" s="101">
        <v>2.7899497669480982E-05</v>
      </c>
      <c r="W102" s="101">
        <v>3.915656735858565E-05</v>
      </c>
      <c r="X102" s="101">
        <v>67.5</v>
      </c>
    </row>
    <row r="103" spans="1:24" s="101" customFormat="1" ht="12.75" hidden="1">
      <c r="A103" s="101">
        <v>2901</v>
      </c>
      <c r="B103" s="101">
        <v>67.05999755859375</v>
      </c>
      <c r="C103" s="101">
        <v>87.26000213623047</v>
      </c>
      <c r="D103" s="101">
        <v>9.41319465637207</v>
      </c>
      <c r="E103" s="101">
        <v>9.761515617370605</v>
      </c>
      <c r="F103" s="101">
        <v>10.027999777186585</v>
      </c>
      <c r="G103" s="101" t="s">
        <v>57</v>
      </c>
      <c r="H103" s="101">
        <v>25.735926413786046</v>
      </c>
      <c r="I103" s="101">
        <v>25.2959239723798</v>
      </c>
      <c r="J103" s="101" t="s">
        <v>60</v>
      </c>
      <c r="K103" s="101">
        <v>-1.1733792507780199</v>
      </c>
      <c r="L103" s="101">
        <v>0.003135335152968854</v>
      </c>
      <c r="M103" s="101">
        <v>0.27719761832321577</v>
      </c>
      <c r="N103" s="101">
        <v>-0.0005061010866773158</v>
      </c>
      <c r="O103" s="101">
        <v>-0.04721349355614515</v>
      </c>
      <c r="P103" s="101">
        <v>0.0003588954988876816</v>
      </c>
      <c r="Q103" s="101">
        <v>0.0056934415971336815</v>
      </c>
      <c r="R103" s="101">
        <v>-4.0684541260778675E-05</v>
      </c>
      <c r="S103" s="101">
        <v>-0.0006250253028875981</v>
      </c>
      <c r="T103" s="101">
        <v>2.5567104357614592E-05</v>
      </c>
      <c r="U103" s="101">
        <v>0.0001219497509902625</v>
      </c>
      <c r="V103" s="101">
        <v>-3.219952898388835E-06</v>
      </c>
      <c r="W103" s="101">
        <v>-3.9071920392461165E-05</v>
      </c>
      <c r="X103" s="101">
        <v>67.5</v>
      </c>
    </row>
    <row r="104" spans="1:24" s="101" customFormat="1" ht="12.75" hidden="1">
      <c r="A104" s="101">
        <v>2902</v>
      </c>
      <c r="B104" s="101">
        <v>102.95999908447266</v>
      </c>
      <c r="C104" s="101">
        <v>121.55999755859375</v>
      </c>
      <c r="D104" s="101">
        <v>9.207399368286133</v>
      </c>
      <c r="E104" s="101">
        <v>9.248506546020508</v>
      </c>
      <c r="F104" s="101">
        <v>11.005707520688862</v>
      </c>
      <c r="G104" s="101" t="s">
        <v>58</v>
      </c>
      <c r="H104" s="101">
        <v>-7.03435142411243</v>
      </c>
      <c r="I104" s="101">
        <v>28.425647660360227</v>
      </c>
      <c r="J104" s="101" t="s">
        <v>61</v>
      </c>
      <c r="K104" s="101">
        <v>-0.21045632761893038</v>
      </c>
      <c r="L104" s="101">
        <v>0.5761688055734714</v>
      </c>
      <c r="M104" s="101">
        <v>-0.05297772764132055</v>
      </c>
      <c r="N104" s="101">
        <v>-0.04887435477985413</v>
      </c>
      <c r="O104" s="101">
        <v>-0.007943220281071108</v>
      </c>
      <c r="P104" s="101">
        <v>0.01652480274677699</v>
      </c>
      <c r="Q104" s="101">
        <v>-0.001243907159110518</v>
      </c>
      <c r="R104" s="101">
        <v>-0.0007511977772133551</v>
      </c>
      <c r="S104" s="101">
        <v>-6.213896088416887E-05</v>
      </c>
      <c r="T104" s="101">
        <v>0.0002418235314995456</v>
      </c>
      <c r="U104" s="101">
        <v>-3.700167498908752E-05</v>
      </c>
      <c r="V104" s="101">
        <v>-2.7713063229125935E-05</v>
      </c>
      <c r="W104" s="101">
        <v>-2.573286644086234E-06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2904</v>
      </c>
      <c r="B106" s="101">
        <v>122.06</v>
      </c>
      <c r="C106" s="101">
        <v>111.86</v>
      </c>
      <c r="D106" s="101">
        <v>9.589851449646764</v>
      </c>
      <c r="E106" s="101">
        <v>9.891150571071595</v>
      </c>
      <c r="F106" s="101">
        <v>20.969841924210467</v>
      </c>
      <c r="G106" s="101" t="s">
        <v>59</v>
      </c>
      <c r="H106" s="101">
        <v>-2.517119189254174</v>
      </c>
      <c r="I106" s="101">
        <v>52.04288081074583</v>
      </c>
      <c r="J106" s="101" t="s">
        <v>73</v>
      </c>
      <c r="K106" s="101">
        <v>0.9509750919523765</v>
      </c>
      <c r="M106" s="101" t="s">
        <v>68</v>
      </c>
      <c r="N106" s="101">
        <v>0.5653579164880786</v>
      </c>
      <c r="X106" s="101">
        <v>67.5</v>
      </c>
    </row>
    <row r="107" spans="1:24" s="101" customFormat="1" ht="12.75" hidden="1">
      <c r="A107" s="101">
        <v>2903</v>
      </c>
      <c r="B107" s="101">
        <v>125.05999755859375</v>
      </c>
      <c r="C107" s="101">
        <v>116.45999908447266</v>
      </c>
      <c r="D107" s="101">
        <v>9.432437896728516</v>
      </c>
      <c r="E107" s="101">
        <v>9.76728630065918</v>
      </c>
      <c r="F107" s="101">
        <v>20.67888783420142</v>
      </c>
      <c r="G107" s="101" t="s">
        <v>56</v>
      </c>
      <c r="H107" s="101">
        <v>-5.37615991350313</v>
      </c>
      <c r="I107" s="101">
        <v>52.18383764509061</v>
      </c>
      <c r="J107" s="101" t="s">
        <v>62</v>
      </c>
      <c r="K107" s="101">
        <v>0.8597558485200909</v>
      </c>
      <c r="L107" s="101">
        <v>0.40846076298713807</v>
      </c>
      <c r="M107" s="101">
        <v>0.20353550350703165</v>
      </c>
      <c r="N107" s="101">
        <v>0.04669118140308509</v>
      </c>
      <c r="O107" s="101">
        <v>0.03452947416330151</v>
      </c>
      <c r="P107" s="101">
        <v>0.011717478452391716</v>
      </c>
      <c r="Q107" s="101">
        <v>0.004202992832435063</v>
      </c>
      <c r="R107" s="101">
        <v>0.0007186497906941007</v>
      </c>
      <c r="S107" s="101">
        <v>0.00045300298685869414</v>
      </c>
      <c r="T107" s="101">
        <v>0.00017239162849420303</v>
      </c>
      <c r="U107" s="101">
        <v>9.190634135745871E-05</v>
      </c>
      <c r="V107" s="101">
        <v>2.6657702106018973E-05</v>
      </c>
      <c r="W107" s="101">
        <v>2.824229929400482E-05</v>
      </c>
      <c r="X107" s="101">
        <v>67.5</v>
      </c>
    </row>
    <row r="108" spans="1:24" s="101" customFormat="1" ht="12.75" hidden="1">
      <c r="A108" s="101">
        <v>2901</v>
      </c>
      <c r="B108" s="101">
        <v>80.86000061035156</v>
      </c>
      <c r="C108" s="101">
        <v>97.45999908447266</v>
      </c>
      <c r="D108" s="101">
        <v>9.067093849182129</v>
      </c>
      <c r="E108" s="101">
        <v>9.387285232543945</v>
      </c>
      <c r="F108" s="101">
        <v>12.324785775224415</v>
      </c>
      <c r="G108" s="101" t="s">
        <v>57</v>
      </c>
      <c r="H108" s="101">
        <v>18.93511672732594</v>
      </c>
      <c r="I108" s="101">
        <v>32.2951173376775</v>
      </c>
      <c r="J108" s="101" t="s">
        <v>60</v>
      </c>
      <c r="K108" s="101">
        <v>-0.8241518207629008</v>
      </c>
      <c r="L108" s="101">
        <v>0.002222679385808619</v>
      </c>
      <c r="M108" s="101">
        <v>0.19575316295150685</v>
      </c>
      <c r="N108" s="101">
        <v>-0.0004833775072005061</v>
      </c>
      <c r="O108" s="101">
        <v>-0.03299146934041287</v>
      </c>
      <c r="P108" s="101">
        <v>0.00025440738268249605</v>
      </c>
      <c r="Q108" s="101">
        <v>0.004071115107092978</v>
      </c>
      <c r="R108" s="101">
        <v>-3.885880841343404E-05</v>
      </c>
      <c r="S108" s="101">
        <v>-0.0004228024603800026</v>
      </c>
      <c r="T108" s="101">
        <v>1.8123829895539536E-05</v>
      </c>
      <c r="U108" s="101">
        <v>9.055363141739554E-05</v>
      </c>
      <c r="V108" s="101">
        <v>-3.072477732762435E-06</v>
      </c>
      <c r="W108" s="101">
        <v>-2.600543068298507E-05</v>
      </c>
      <c r="X108" s="101">
        <v>67.5</v>
      </c>
    </row>
    <row r="109" spans="1:24" s="101" customFormat="1" ht="12.75" hidden="1">
      <c r="A109" s="101">
        <v>2902</v>
      </c>
      <c r="B109" s="101">
        <v>95.87999725341797</v>
      </c>
      <c r="C109" s="101">
        <v>118.68000030517578</v>
      </c>
      <c r="D109" s="101">
        <v>9.311965942382812</v>
      </c>
      <c r="E109" s="101">
        <v>9.293098449707031</v>
      </c>
      <c r="F109" s="101">
        <v>11.471207506972826</v>
      </c>
      <c r="G109" s="101" t="s">
        <v>58</v>
      </c>
      <c r="H109" s="101">
        <v>0.9065263852821346</v>
      </c>
      <c r="I109" s="101">
        <v>29.2865236387001</v>
      </c>
      <c r="J109" s="101" t="s">
        <v>61</v>
      </c>
      <c r="K109" s="101">
        <v>0.24485484556711723</v>
      </c>
      <c r="L109" s="101">
        <v>0.4084547154782068</v>
      </c>
      <c r="M109" s="101">
        <v>0.055744061408742954</v>
      </c>
      <c r="N109" s="101">
        <v>-0.04668867921671518</v>
      </c>
      <c r="O109" s="101">
        <v>0.010190561159951119</v>
      </c>
      <c r="P109" s="101">
        <v>0.011714716307529637</v>
      </c>
      <c r="Q109" s="101">
        <v>0.0010445910847311692</v>
      </c>
      <c r="R109" s="101">
        <v>-0.0007175984355287871</v>
      </c>
      <c r="S109" s="101">
        <v>0.00016263390052358262</v>
      </c>
      <c r="T109" s="101">
        <v>0.00017143628660467672</v>
      </c>
      <c r="U109" s="101">
        <v>1.5710360238906048E-05</v>
      </c>
      <c r="V109" s="101">
        <v>-2.6480048379014103E-05</v>
      </c>
      <c r="W109" s="101">
        <v>1.101567267145334E-05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2904</v>
      </c>
      <c r="B111" s="101">
        <v>117.48</v>
      </c>
      <c r="C111" s="101">
        <v>107.78</v>
      </c>
      <c r="D111" s="101">
        <v>9.492247141564016</v>
      </c>
      <c r="E111" s="101">
        <v>9.866748336301226</v>
      </c>
      <c r="F111" s="101">
        <v>20.25673519861692</v>
      </c>
      <c r="G111" s="101" t="s">
        <v>59</v>
      </c>
      <c r="H111" s="101">
        <v>0.8002557282093505</v>
      </c>
      <c r="I111" s="101">
        <v>50.78025572820935</v>
      </c>
      <c r="J111" s="101" t="s">
        <v>73</v>
      </c>
      <c r="K111" s="101">
        <v>1.4009597006775578</v>
      </c>
      <c r="M111" s="101" t="s">
        <v>68</v>
      </c>
      <c r="N111" s="101">
        <v>0.8828679077561512</v>
      </c>
      <c r="X111" s="101">
        <v>67.5</v>
      </c>
    </row>
    <row r="112" spans="1:24" s="101" customFormat="1" ht="12.75" hidden="1">
      <c r="A112" s="101">
        <v>2903</v>
      </c>
      <c r="B112" s="101">
        <v>123.81999969482422</v>
      </c>
      <c r="C112" s="101">
        <v>129.1199951171875</v>
      </c>
      <c r="D112" s="101">
        <v>9.338603973388672</v>
      </c>
      <c r="E112" s="101">
        <v>9.68655014038086</v>
      </c>
      <c r="F112" s="101">
        <v>19.47794000885776</v>
      </c>
      <c r="G112" s="101" t="s">
        <v>56</v>
      </c>
      <c r="H112" s="101">
        <v>-6.675489297253762</v>
      </c>
      <c r="I112" s="101">
        <v>49.64451039757045</v>
      </c>
      <c r="J112" s="101" t="s">
        <v>62</v>
      </c>
      <c r="K112" s="101">
        <v>0.9924463386344964</v>
      </c>
      <c r="L112" s="101">
        <v>0.5932556627866169</v>
      </c>
      <c r="M112" s="101">
        <v>0.23494823177919583</v>
      </c>
      <c r="N112" s="101">
        <v>0.08338541916123182</v>
      </c>
      <c r="O112" s="101">
        <v>0.03985866716835804</v>
      </c>
      <c r="P112" s="101">
        <v>0.017018652021671472</v>
      </c>
      <c r="Q112" s="101">
        <v>0.004851659179796758</v>
      </c>
      <c r="R112" s="101">
        <v>0.0012834541843854395</v>
      </c>
      <c r="S112" s="101">
        <v>0.0005229143585046353</v>
      </c>
      <c r="T112" s="101">
        <v>0.0002503905125455092</v>
      </c>
      <c r="U112" s="101">
        <v>0.00010608435581264833</v>
      </c>
      <c r="V112" s="101">
        <v>4.7615601083371035E-05</v>
      </c>
      <c r="W112" s="101">
        <v>3.2600659732335066E-05</v>
      </c>
      <c r="X112" s="101">
        <v>67.5</v>
      </c>
    </row>
    <row r="113" spans="1:24" s="101" customFormat="1" ht="12.75" hidden="1">
      <c r="A113" s="101">
        <v>2901</v>
      </c>
      <c r="B113" s="101">
        <v>80.45999908447266</v>
      </c>
      <c r="C113" s="101">
        <v>100.76000213623047</v>
      </c>
      <c r="D113" s="101">
        <v>9.306624412536621</v>
      </c>
      <c r="E113" s="101">
        <v>9.590946197509766</v>
      </c>
      <c r="F113" s="101">
        <v>14.884429391786544</v>
      </c>
      <c r="G113" s="101" t="s">
        <v>57</v>
      </c>
      <c r="H113" s="101">
        <v>25.037786647332958</v>
      </c>
      <c r="I113" s="101">
        <v>37.997785731805614</v>
      </c>
      <c r="J113" s="101" t="s">
        <v>60</v>
      </c>
      <c r="K113" s="101">
        <v>-0.9308949452596679</v>
      </c>
      <c r="L113" s="101">
        <v>0.003228475351726267</v>
      </c>
      <c r="M113" s="101">
        <v>0.2212886098427029</v>
      </c>
      <c r="N113" s="101">
        <v>-0.0008629784864625654</v>
      </c>
      <c r="O113" s="101">
        <v>-0.03723528160037686</v>
      </c>
      <c r="P113" s="101">
        <v>0.0003694728690292411</v>
      </c>
      <c r="Q113" s="101">
        <v>0.004610818130794492</v>
      </c>
      <c r="R113" s="101">
        <v>-6.937101616774542E-05</v>
      </c>
      <c r="S113" s="101">
        <v>-0.0004747705059064175</v>
      </c>
      <c r="T113" s="101">
        <v>2.6317256139207282E-05</v>
      </c>
      <c r="U113" s="101">
        <v>0.00010311856856647152</v>
      </c>
      <c r="V113" s="101">
        <v>-5.4805101898093975E-06</v>
      </c>
      <c r="W113" s="101">
        <v>-2.9124135807250934E-05</v>
      </c>
      <c r="X113" s="101">
        <v>67.5</v>
      </c>
    </row>
    <row r="114" spans="1:24" s="101" customFormat="1" ht="12.75" hidden="1">
      <c r="A114" s="101">
        <v>2902</v>
      </c>
      <c r="B114" s="101">
        <v>97.18000030517578</v>
      </c>
      <c r="C114" s="101">
        <v>121.37999725341797</v>
      </c>
      <c r="D114" s="101">
        <v>9.357145309448242</v>
      </c>
      <c r="E114" s="101">
        <v>9.082518577575684</v>
      </c>
      <c r="F114" s="101">
        <v>12.537472808014169</v>
      </c>
      <c r="G114" s="101" t="s">
        <v>58</v>
      </c>
      <c r="H114" s="101">
        <v>2.17594110662273</v>
      </c>
      <c r="I114" s="101">
        <v>31.855941411798508</v>
      </c>
      <c r="J114" s="101" t="s">
        <v>61</v>
      </c>
      <c r="K114" s="101">
        <v>0.3440702485816194</v>
      </c>
      <c r="L114" s="101">
        <v>0.5932468780999116</v>
      </c>
      <c r="M114" s="101">
        <v>0.07894316164212539</v>
      </c>
      <c r="N114" s="101">
        <v>-0.0833809534415758</v>
      </c>
      <c r="O114" s="101">
        <v>0.014221362542969629</v>
      </c>
      <c r="P114" s="101">
        <v>0.01701464094342851</v>
      </c>
      <c r="Q114" s="101">
        <v>0.0015096201381946833</v>
      </c>
      <c r="R114" s="101">
        <v>-0.0012815780528443626</v>
      </c>
      <c r="S114" s="101">
        <v>0.00021916293722178175</v>
      </c>
      <c r="T114" s="101">
        <v>0.0002490036361222586</v>
      </c>
      <c r="U114" s="101">
        <v>2.49088611740177E-05</v>
      </c>
      <c r="V114" s="101">
        <v>-4.7299148772362914E-05</v>
      </c>
      <c r="W114" s="101">
        <v>1.4648813210096482E-05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2904</v>
      </c>
      <c r="B116" s="101">
        <v>119.06</v>
      </c>
      <c r="C116" s="101">
        <v>120.16</v>
      </c>
      <c r="D116" s="101">
        <v>9.488969738274065</v>
      </c>
      <c r="E116" s="101">
        <v>9.816625336790903</v>
      </c>
      <c r="F116" s="101">
        <v>18.48136911863239</v>
      </c>
      <c r="G116" s="101" t="s">
        <v>59</v>
      </c>
      <c r="H116" s="101">
        <v>-5.21121167746108</v>
      </c>
      <c r="I116" s="101">
        <v>46.348788322538915</v>
      </c>
      <c r="J116" s="101" t="s">
        <v>73</v>
      </c>
      <c r="K116" s="101">
        <v>2.1323607567971323</v>
      </c>
      <c r="M116" s="101" t="s">
        <v>68</v>
      </c>
      <c r="N116" s="101">
        <v>1.233158665064116</v>
      </c>
      <c r="X116" s="101">
        <v>67.5</v>
      </c>
    </row>
    <row r="117" spans="1:24" s="101" customFormat="1" ht="12.75" hidden="1">
      <c r="A117" s="101">
        <v>2903</v>
      </c>
      <c r="B117" s="101">
        <v>128.13999938964844</v>
      </c>
      <c r="C117" s="101">
        <v>139.44000244140625</v>
      </c>
      <c r="D117" s="101">
        <v>9.28980541229248</v>
      </c>
      <c r="E117" s="101">
        <v>9.585990905761719</v>
      </c>
      <c r="F117" s="101">
        <v>22.71961569643993</v>
      </c>
      <c r="G117" s="101" t="s">
        <v>56</v>
      </c>
      <c r="H117" s="101">
        <v>-2.4185051820202546</v>
      </c>
      <c r="I117" s="101">
        <v>58.22149420762818</v>
      </c>
      <c r="J117" s="101" t="s">
        <v>62</v>
      </c>
      <c r="K117" s="101">
        <v>1.3177683138008083</v>
      </c>
      <c r="L117" s="101">
        <v>0.5378210895970849</v>
      </c>
      <c r="M117" s="101">
        <v>0.31196402113455135</v>
      </c>
      <c r="N117" s="101">
        <v>0.07868826925538974</v>
      </c>
      <c r="O117" s="101">
        <v>0.05292400012220472</v>
      </c>
      <c r="P117" s="101">
        <v>0.01542839207194219</v>
      </c>
      <c r="Q117" s="101">
        <v>0.006442050127123429</v>
      </c>
      <c r="R117" s="101">
        <v>0.0012111602122568102</v>
      </c>
      <c r="S117" s="101">
        <v>0.000694318970677392</v>
      </c>
      <c r="T117" s="101">
        <v>0.00022697665016499152</v>
      </c>
      <c r="U117" s="101">
        <v>0.00014086991427328304</v>
      </c>
      <c r="V117" s="101">
        <v>4.492791753197264E-05</v>
      </c>
      <c r="W117" s="101">
        <v>4.328533037284006E-05</v>
      </c>
      <c r="X117" s="101">
        <v>67.5</v>
      </c>
    </row>
    <row r="118" spans="1:24" s="101" customFormat="1" ht="12.75" hidden="1">
      <c r="A118" s="101">
        <v>2901</v>
      </c>
      <c r="B118" s="101">
        <v>84.30000305175781</v>
      </c>
      <c r="C118" s="101">
        <v>106.0999984741211</v>
      </c>
      <c r="D118" s="101">
        <v>8.954119682312012</v>
      </c>
      <c r="E118" s="101">
        <v>9.171717643737793</v>
      </c>
      <c r="F118" s="101">
        <v>17.269991475760285</v>
      </c>
      <c r="G118" s="101" t="s">
        <v>57</v>
      </c>
      <c r="H118" s="101">
        <v>29.0308248863384</v>
      </c>
      <c r="I118" s="101">
        <v>45.83082793809621</v>
      </c>
      <c r="J118" s="101" t="s">
        <v>60</v>
      </c>
      <c r="K118" s="101">
        <v>-1.316838120331336</v>
      </c>
      <c r="L118" s="101">
        <v>0.0029268414454100364</v>
      </c>
      <c r="M118" s="101">
        <v>0.31185690637703045</v>
      </c>
      <c r="N118" s="101">
        <v>-0.0008144871850087525</v>
      </c>
      <c r="O118" s="101">
        <v>-0.052862101292380295</v>
      </c>
      <c r="P118" s="101">
        <v>0.00033503636533196773</v>
      </c>
      <c r="Q118" s="101">
        <v>0.006442050117749018</v>
      </c>
      <c r="R118" s="101">
        <v>-6.547927241424763E-05</v>
      </c>
      <c r="S118" s="101">
        <v>-0.0006896554968056461</v>
      </c>
      <c r="T118" s="101">
        <v>2.386846011657194E-05</v>
      </c>
      <c r="U118" s="101">
        <v>0.00014042499902322216</v>
      </c>
      <c r="V118" s="101">
        <v>-5.177352780052486E-06</v>
      </c>
      <c r="W118" s="101">
        <v>-4.2803352400664276E-05</v>
      </c>
      <c r="X118" s="101">
        <v>67.5</v>
      </c>
    </row>
    <row r="119" spans="1:24" s="101" customFormat="1" ht="12.75" hidden="1">
      <c r="A119" s="101">
        <v>2902</v>
      </c>
      <c r="B119" s="101">
        <v>107.87999725341797</v>
      </c>
      <c r="C119" s="101">
        <v>111.18000030517578</v>
      </c>
      <c r="D119" s="101">
        <v>9.348114013671875</v>
      </c>
      <c r="E119" s="101">
        <v>8.992548942565918</v>
      </c>
      <c r="F119" s="101">
        <v>15.37276292844429</v>
      </c>
      <c r="G119" s="101" t="s">
        <v>58</v>
      </c>
      <c r="H119" s="101">
        <v>-1.264653376843313</v>
      </c>
      <c r="I119" s="101">
        <v>39.115343876574656</v>
      </c>
      <c r="J119" s="101" t="s">
        <v>61</v>
      </c>
      <c r="K119" s="101">
        <v>0.04950448161186097</v>
      </c>
      <c r="L119" s="101">
        <v>0.5378131255506405</v>
      </c>
      <c r="M119" s="101">
        <v>0.008174376268981744</v>
      </c>
      <c r="N119" s="101">
        <v>-0.0786840538421488</v>
      </c>
      <c r="O119" s="101">
        <v>0.0025589130288562393</v>
      </c>
      <c r="P119" s="101">
        <v>0.01542475388975376</v>
      </c>
      <c r="Q119" s="101">
        <v>-3.4753539162718296E-07</v>
      </c>
      <c r="R119" s="101">
        <v>-0.0012093889054551733</v>
      </c>
      <c r="S119" s="101">
        <v>8.033759249735156E-05</v>
      </c>
      <c r="T119" s="101">
        <v>0.00022571817900156948</v>
      </c>
      <c r="U119" s="101">
        <v>-1.1187153198654496E-05</v>
      </c>
      <c r="V119" s="101">
        <v>-4.462860956774945E-05</v>
      </c>
      <c r="W119" s="101">
        <v>6.441494294840099E-06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9.129444502842922</v>
      </c>
      <c r="G120" s="102"/>
      <c r="H120" s="102"/>
      <c r="I120" s="115"/>
      <c r="J120" s="115" t="s">
        <v>158</v>
      </c>
      <c r="K120" s="102">
        <f>AVERAGE(K118,K113,K108,K103,K98,K93)</f>
        <v>-0.9057372189578796</v>
      </c>
      <c r="L120" s="102">
        <f>AVERAGE(L118,L113,L108,L103,L98,L93)</f>
        <v>0.0032593699918941586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25.211036723007958</v>
      </c>
      <c r="G121" s="102"/>
      <c r="H121" s="102"/>
      <c r="I121" s="115"/>
      <c r="J121" s="115" t="s">
        <v>159</v>
      </c>
      <c r="K121" s="102">
        <f>AVERAGE(K119,K114,K109,K104,K99,K94)</f>
        <v>-0.2450465119892242</v>
      </c>
      <c r="L121" s="102">
        <f>AVERAGE(L119,L114,L109,L104,L99,L94)</f>
        <v>0.5989214120459789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0.5660857618486748</v>
      </c>
      <c r="L122" s="102">
        <f>ABS(L120/$H$33)</f>
        <v>0.00905380553303933</v>
      </c>
      <c r="M122" s="115" t="s">
        <v>111</v>
      </c>
      <c r="N122" s="102">
        <f>K122+L122+L123+K123</f>
        <v>1.088696422631601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0.13923097272115012</v>
      </c>
      <c r="L123" s="102">
        <f>ABS(L121/$H$34)</f>
        <v>0.37432588252873683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2904</v>
      </c>
      <c r="B126" s="101">
        <v>123.16</v>
      </c>
      <c r="C126" s="101">
        <v>125.86</v>
      </c>
      <c r="D126" s="101">
        <v>9.688588473719506</v>
      </c>
      <c r="E126" s="101">
        <v>9.748771178388095</v>
      </c>
      <c r="F126" s="101">
        <v>13.91658842823642</v>
      </c>
      <c r="G126" s="101" t="s">
        <v>59</v>
      </c>
      <c r="H126" s="101">
        <v>-21.472259573923054</v>
      </c>
      <c r="I126" s="101">
        <v>34.18774042607695</v>
      </c>
      <c r="J126" s="101" t="s">
        <v>73</v>
      </c>
      <c r="K126" s="101">
        <v>3.2404139811100214</v>
      </c>
      <c r="M126" s="101" t="s">
        <v>68</v>
      </c>
      <c r="N126" s="101">
        <v>1.9332891376816979</v>
      </c>
      <c r="X126" s="101">
        <v>67.5</v>
      </c>
    </row>
    <row r="127" spans="1:24" s="101" customFormat="1" ht="12.75" hidden="1">
      <c r="A127" s="101">
        <v>2902</v>
      </c>
      <c r="B127" s="101">
        <v>112.0999984741211</v>
      </c>
      <c r="C127" s="101">
        <v>139.5</v>
      </c>
      <c r="D127" s="101">
        <v>9.317328453063965</v>
      </c>
      <c r="E127" s="101">
        <v>9.135848999023438</v>
      </c>
      <c r="F127" s="101">
        <v>20.612418300087473</v>
      </c>
      <c r="G127" s="101" t="s">
        <v>56</v>
      </c>
      <c r="H127" s="101">
        <v>8.030054769113264</v>
      </c>
      <c r="I127" s="101">
        <v>52.63005324323436</v>
      </c>
      <c r="J127" s="101" t="s">
        <v>62</v>
      </c>
      <c r="K127" s="101">
        <v>1.5847755065822482</v>
      </c>
      <c r="L127" s="101">
        <v>0.7561902531745831</v>
      </c>
      <c r="M127" s="101">
        <v>0.3751736537494704</v>
      </c>
      <c r="N127" s="101">
        <v>0.10833474922522347</v>
      </c>
      <c r="O127" s="101">
        <v>0.06364730683304978</v>
      </c>
      <c r="P127" s="101">
        <v>0.02169267624742555</v>
      </c>
      <c r="Q127" s="101">
        <v>0.0077472917334252935</v>
      </c>
      <c r="R127" s="101">
        <v>0.0016675350736544403</v>
      </c>
      <c r="S127" s="101">
        <v>0.0008350172036447736</v>
      </c>
      <c r="T127" s="101">
        <v>0.0003192425277021339</v>
      </c>
      <c r="U127" s="101">
        <v>0.0001694452653817078</v>
      </c>
      <c r="V127" s="101">
        <v>6.187694381455054E-05</v>
      </c>
      <c r="W127" s="101">
        <v>5.20678794009175E-05</v>
      </c>
      <c r="X127" s="101">
        <v>67.5</v>
      </c>
    </row>
    <row r="128" spans="1:24" s="101" customFormat="1" ht="12.75" hidden="1">
      <c r="A128" s="101">
        <v>2903</v>
      </c>
      <c r="B128" s="101">
        <v>104.19999694824219</v>
      </c>
      <c r="C128" s="101">
        <v>116.9000015258789</v>
      </c>
      <c r="D128" s="101">
        <v>9.693960189819336</v>
      </c>
      <c r="E128" s="101">
        <v>9.620633125305176</v>
      </c>
      <c r="F128" s="101">
        <v>21.480777242306036</v>
      </c>
      <c r="G128" s="101" t="s">
        <v>57</v>
      </c>
      <c r="H128" s="101">
        <v>15.99881039810171</v>
      </c>
      <c r="I128" s="101">
        <v>52.6988073463439</v>
      </c>
      <c r="J128" s="101" t="s">
        <v>60</v>
      </c>
      <c r="K128" s="101">
        <v>-1.4386404582971613</v>
      </c>
      <c r="L128" s="101">
        <v>-0.004113732474940437</v>
      </c>
      <c r="M128" s="101">
        <v>0.3423452224375065</v>
      </c>
      <c r="N128" s="101">
        <v>-0.001120787096511008</v>
      </c>
      <c r="O128" s="101">
        <v>-0.057486809883101814</v>
      </c>
      <c r="P128" s="101">
        <v>-0.0004705280759185946</v>
      </c>
      <c r="Q128" s="101">
        <v>0.007150146750313403</v>
      </c>
      <c r="R128" s="101">
        <v>-9.01435443289289E-05</v>
      </c>
      <c r="S128" s="101">
        <v>-0.0007282845282702146</v>
      </c>
      <c r="T128" s="101">
        <v>-3.349740700612193E-05</v>
      </c>
      <c r="U128" s="101">
        <v>0.00016106193739974756</v>
      </c>
      <c r="V128" s="101">
        <v>-7.125876116471182E-06</v>
      </c>
      <c r="W128" s="101">
        <v>-4.453923084429433E-05</v>
      </c>
      <c r="X128" s="101">
        <v>67.5</v>
      </c>
    </row>
    <row r="129" spans="1:24" s="101" customFormat="1" ht="12.75" hidden="1">
      <c r="A129" s="101">
        <v>2901</v>
      </c>
      <c r="B129" s="101">
        <v>67.13999938964844</v>
      </c>
      <c r="C129" s="101">
        <v>80.83999633789062</v>
      </c>
      <c r="D129" s="101">
        <v>9.378935813903809</v>
      </c>
      <c r="E129" s="101">
        <v>9.497861862182617</v>
      </c>
      <c r="F129" s="101">
        <v>9.798061805780085</v>
      </c>
      <c r="G129" s="101" t="s">
        <v>58</v>
      </c>
      <c r="H129" s="101">
        <v>25.166263700031642</v>
      </c>
      <c r="I129" s="101">
        <v>24.80626308968008</v>
      </c>
      <c r="J129" s="101" t="s">
        <v>61</v>
      </c>
      <c r="K129" s="101">
        <v>0.6647007131134699</v>
      </c>
      <c r="L129" s="101">
        <v>-0.7561790635830674</v>
      </c>
      <c r="M129" s="101">
        <v>0.15347644490911863</v>
      </c>
      <c r="N129" s="101">
        <v>-0.10832895146716943</v>
      </c>
      <c r="O129" s="101">
        <v>0.027317510072561405</v>
      </c>
      <c r="P129" s="101">
        <v>-0.021687572619022925</v>
      </c>
      <c r="Q129" s="101">
        <v>0.0029826046757461134</v>
      </c>
      <c r="R129" s="101">
        <v>-0.0016650968029767934</v>
      </c>
      <c r="S129" s="101">
        <v>0.000408479346191418</v>
      </c>
      <c r="T129" s="101">
        <v>-0.0003174802595713849</v>
      </c>
      <c r="U129" s="101">
        <v>5.2637916764602096E-05</v>
      </c>
      <c r="V129" s="101">
        <v>-6.146525901191461E-05</v>
      </c>
      <c r="W129" s="101">
        <v>2.6968889133724976E-05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2904</v>
      </c>
      <c r="B131" s="101">
        <v>122.86</v>
      </c>
      <c r="C131" s="101">
        <v>109.06</v>
      </c>
      <c r="D131" s="101">
        <v>9.579756741625344</v>
      </c>
      <c r="E131" s="101">
        <v>10.033923054235261</v>
      </c>
      <c r="F131" s="101">
        <v>12.546291737486374</v>
      </c>
      <c r="G131" s="101" t="s">
        <v>59</v>
      </c>
      <c r="H131" s="101">
        <v>-24.18879793120864</v>
      </c>
      <c r="I131" s="101">
        <v>31.171202068791363</v>
      </c>
      <c r="J131" s="101" t="s">
        <v>73</v>
      </c>
      <c r="K131" s="101">
        <v>3.2940211923412863</v>
      </c>
      <c r="M131" s="101" t="s">
        <v>68</v>
      </c>
      <c r="N131" s="101">
        <v>1.807482579444555</v>
      </c>
      <c r="X131" s="101">
        <v>67.5</v>
      </c>
    </row>
    <row r="132" spans="1:24" s="101" customFormat="1" ht="12.75" hidden="1">
      <c r="A132" s="101">
        <v>2902</v>
      </c>
      <c r="B132" s="101">
        <v>114.73999786376953</v>
      </c>
      <c r="C132" s="101">
        <v>138.33999633789062</v>
      </c>
      <c r="D132" s="101">
        <v>9.243289947509766</v>
      </c>
      <c r="E132" s="101">
        <v>9.062396049499512</v>
      </c>
      <c r="F132" s="101">
        <v>17.958551691270547</v>
      </c>
      <c r="G132" s="101" t="s">
        <v>56</v>
      </c>
      <c r="H132" s="101">
        <v>-1.013691694101965</v>
      </c>
      <c r="I132" s="101">
        <v>46.22630616966756</v>
      </c>
      <c r="J132" s="101" t="s">
        <v>62</v>
      </c>
      <c r="K132" s="101">
        <v>1.6979555658447822</v>
      </c>
      <c r="L132" s="101">
        <v>0.4933620185449141</v>
      </c>
      <c r="M132" s="101">
        <v>0.4019672802466977</v>
      </c>
      <c r="N132" s="101">
        <v>0.032614569768345536</v>
      </c>
      <c r="O132" s="101">
        <v>0.06819286157871325</v>
      </c>
      <c r="P132" s="101">
        <v>0.01415289505000602</v>
      </c>
      <c r="Q132" s="101">
        <v>0.008300592490837984</v>
      </c>
      <c r="R132" s="101">
        <v>0.0005019837898974657</v>
      </c>
      <c r="S132" s="101">
        <v>0.0008946665974482958</v>
      </c>
      <c r="T132" s="101">
        <v>0.00020829316274003173</v>
      </c>
      <c r="U132" s="101">
        <v>0.0001815491110325067</v>
      </c>
      <c r="V132" s="101">
        <v>1.8618969948294836E-05</v>
      </c>
      <c r="W132" s="101">
        <v>5.578598313781993E-05</v>
      </c>
      <c r="X132" s="101">
        <v>67.5</v>
      </c>
    </row>
    <row r="133" spans="1:24" s="101" customFormat="1" ht="12.75" hidden="1">
      <c r="A133" s="101">
        <v>2903</v>
      </c>
      <c r="B133" s="101">
        <v>103.08000183105469</v>
      </c>
      <c r="C133" s="101">
        <v>107.4800033569336</v>
      </c>
      <c r="D133" s="101">
        <v>9.712892532348633</v>
      </c>
      <c r="E133" s="101">
        <v>9.790886878967285</v>
      </c>
      <c r="F133" s="101">
        <v>20.96349476564789</v>
      </c>
      <c r="G133" s="101" t="s">
        <v>57</v>
      </c>
      <c r="H133" s="101">
        <v>15.747091975396657</v>
      </c>
      <c r="I133" s="101">
        <v>51.327093806451344</v>
      </c>
      <c r="J133" s="101" t="s">
        <v>60</v>
      </c>
      <c r="K133" s="101">
        <v>-1.533190984005182</v>
      </c>
      <c r="L133" s="101">
        <v>-0.002684538086149207</v>
      </c>
      <c r="M133" s="101">
        <v>0.36490188877511964</v>
      </c>
      <c r="N133" s="101">
        <v>-0.00033786131197143134</v>
      </c>
      <c r="O133" s="101">
        <v>-0.06125582127271329</v>
      </c>
      <c r="P133" s="101">
        <v>-0.00030693054573735463</v>
      </c>
      <c r="Q133" s="101">
        <v>0.007623963438862292</v>
      </c>
      <c r="R133" s="101">
        <v>-2.7198545512989655E-05</v>
      </c>
      <c r="S133" s="101">
        <v>-0.000775280285351853</v>
      </c>
      <c r="T133" s="101">
        <v>-2.184135726569367E-05</v>
      </c>
      <c r="U133" s="101">
        <v>0.00017191350034398756</v>
      </c>
      <c r="V133" s="101">
        <v>-2.1596656899351635E-06</v>
      </c>
      <c r="W133" s="101">
        <v>-4.7389015378405414E-05</v>
      </c>
      <c r="X133" s="101">
        <v>67.5</v>
      </c>
    </row>
    <row r="134" spans="1:24" s="101" customFormat="1" ht="12.75" hidden="1">
      <c r="A134" s="101">
        <v>2901</v>
      </c>
      <c r="B134" s="101">
        <v>73.73999786376953</v>
      </c>
      <c r="C134" s="101">
        <v>75.33999633789062</v>
      </c>
      <c r="D134" s="101">
        <v>9.019451141357422</v>
      </c>
      <c r="E134" s="101">
        <v>9.304637908935547</v>
      </c>
      <c r="F134" s="101">
        <v>9.129444502842922</v>
      </c>
      <c r="G134" s="101" t="s">
        <v>58</v>
      </c>
      <c r="H134" s="101">
        <v>17.801397644451768</v>
      </c>
      <c r="I134" s="101">
        <v>24.041395508221296</v>
      </c>
      <c r="J134" s="101" t="s">
        <v>61</v>
      </c>
      <c r="K134" s="101">
        <v>0.7296427277431718</v>
      </c>
      <c r="L134" s="101">
        <v>-0.4933547147823523</v>
      </c>
      <c r="M134" s="101">
        <v>0.16859509470111342</v>
      </c>
      <c r="N134" s="101">
        <v>-0.032612819732555344</v>
      </c>
      <c r="O134" s="101">
        <v>0.02996649346351607</v>
      </c>
      <c r="P134" s="101">
        <v>-0.014149566492885155</v>
      </c>
      <c r="Q134" s="101">
        <v>0.003282532129598577</v>
      </c>
      <c r="R134" s="101">
        <v>-0.000501246410901665</v>
      </c>
      <c r="S134" s="101">
        <v>0.0004465073344688309</v>
      </c>
      <c r="T134" s="101">
        <v>-0.00020714486900968044</v>
      </c>
      <c r="U134" s="101">
        <v>5.835947323418227E-05</v>
      </c>
      <c r="V134" s="101">
        <v>-1.8493293001605285E-05</v>
      </c>
      <c r="W134" s="101">
        <v>2.9433945303312367E-05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2904</v>
      </c>
      <c r="B136" s="101">
        <v>128.26</v>
      </c>
      <c r="C136" s="101">
        <v>121.56</v>
      </c>
      <c r="D136" s="101">
        <v>9.71357108433757</v>
      </c>
      <c r="E136" s="101">
        <v>10.064610294954674</v>
      </c>
      <c r="F136" s="101">
        <v>16.481722590115655</v>
      </c>
      <c r="G136" s="101" t="s">
        <v>59</v>
      </c>
      <c r="H136" s="101">
        <v>-20.36618707358491</v>
      </c>
      <c r="I136" s="101">
        <v>40.39381292641508</v>
      </c>
      <c r="J136" s="101" t="s">
        <v>73</v>
      </c>
      <c r="K136" s="101">
        <v>2.191101177055419</v>
      </c>
      <c r="M136" s="101" t="s">
        <v>68</v>
      </c>
      <c r="N136" s="101">
        <v>1.747238570809972</v>
      </c>
      <c r="X136" s="101">
        <v>67.5</v>
      </c>
    </row>
    <row r="137" spans="1:24" s="101" customFormat="1" ht="12.75" hidden="1">
      <c r="A137" s="101">
        <v>2902</v>
      </c>
      <c r="B137" s="101">
        <v>102.95999908447266</v>
      </c>
      <c r="C137" s="101">
        <v>121.55999755859375</v>
      </c>
      <c r="D137" s="101">
        <v>9.207399368286133</v>
      </c>
      <c r="E137" s="101">
        <v>9.248506546020508</v>
      </c>
      <c r="F137" s="101">
        <v>18.094032744046242</v>
      </c>
      <c r="G137" s="101" t="s">
        <v>56</v>
      </c>
      <c r="H137" s="101">
        <v>11.273443410743369</v>
      </c>
      <c r="I137" s="101">
        <v>46.733442495216025</v>
      </c>
      <c r="J137" s="101" t="s">
        <v>62</v>
      </c>
      <c r="K137" s="101">
        <v>0.8436576649162234</v>
      </c>
      <c r="L137" s="101">
        <v>1.1977549279578183</v>
      </c>
      <c r="M137" s="101">
        <v>0.1997240116605195</v>
      </c>
      <c r="N137" s="101">
        <v>0.04989678191447064</v>
      </c>
      <c r="O137" s="101">
        <v>0.033882554163851705</v>
      </c>
      <c r="P137" s="101">
        <v>0.03435977735650097</v>
      </c>
      <c r="Q137" s="101">
        <v>0.004124282096925248</v>
      </c>
      <c r="R137" s="101">
        <v>0.0007680665489371455</v>
      </c>
      <c r="S137" s="101">
        <v>0.0004445135503700547</v>
      </c>
      <c r="T137" s="101">
        <v>0.0005056053605348513</v>
      </c>
      <c r="U137" s="101">
        <v>9.022808739288842E-05</v>
      </c>
      <c r="V137" s="101">
        <v>2.850945289476447E-05</v>
      </c>
      <c r="W137" s="101">
        <v>2.7720506882160545E-05</v>
      </c>
      <c r="X137" s="101">
        <v>67.5</v>
      </c>
    </row>
    <row r="138" spans="1:24" s="101" customFormat="1" ht="12.75" hidden="1">
      <c r="A138" s="101">
        <v>2903</v>
      </c>
      <c r="B138" s="101">
        <v>128.4600067138672</v>
      </c>
      <c r="C138" s="101">
        <v>117.66000366210938</v>
      </c>
      <c r="D138" s="101">
        <v>9.388838768005371</v>
      </c>
      <c r="E138" s="101">
        <v>9.76998519897461</v>
      </c>
      <c r="F138" s="101">
        <v>22.513416801342014</v>
      </c>
      <c r="G138" s="101" t="s">
        <v>57</v>
      </c>
      <c r="H138" s="101">
        <v>-3.8746983025594943</v>
      </c>
      <c r="I138" s="101">
        <v>57.085308411307686</v>
      </c>
      <c r="J138" s="101" t="s">
        <v>60</v>
      </c>
      <c r="K138" s="101">
        <v>-0.6321277938541765</v>
      </c>
      <c r="L138" s="101">
        <v>-0.006516704136729825</v>
      </c>
      <c r="M138" s="101">
        <v>0.1511412530221934</v>
      </c>
      <c r="N138" s="101">
        <v>-0.0005159492513082923</v>
      </c>
      <c r="O138" s="101">
        <v>-0.025143550256164028</v>
      </c>
      <c r="P138" s="101">
        <v>-0.0007455538024162908</v>
      </c>
      <c r="Q138" s="101">
        <v>0.0031907274799813762</v>
      </c>
      <c r="R138" s="101">
        <v>-4.152218329889488E-05</v>
      </c>
      <c r="S138" s="101">
        <v>-0.00030902212773267627</v>
      </c>
      <c r="T138" s="101">
        <v>-5.30882734488663E-05</v>
      </c>
      <c r="U138" s="101">
        <v>7.411632745758395E-05</v>
      </c>
      <c r="V138" s="101">
        <v>-3.283143038705996E-06</v>
      </c>
      <c r="W138" s="101">
        <v>-1.8602170310639366E-05</v>
      </c>
      <c r="X138" s="101">
        <v>67.5</v>
      </c>
    </row>
    <row r="139" spans="1:24" s="101" customFormat="1" ht="12.75" hidden="1">
      <c r="A139" s="101">
        <v>2901</v>
      </c>
      <c r="B139" s="101">
        <v>67.05999755859375</v>
      </c>
      <c r="C139" s="101">
        <v>87.26000213623047</v>
      </c>
      <c r="D139" s="101">
        <v>9.41319465637207</v>
      </c>
      <c r="E139" s="101">
        <v>9.761515617370605</v>
      </c>
      <c r="F139" s="101">
        <v>10.027999777186585</v>
      </c>
      <c r="G139" s="101" t="s">
        <v>58</v>
      </c>
      <c r="H139" s="101">
        <v>25.735926413786046</v>
      </c>
      <c r="I139" s="101">
        <v>25.2959239723798</v>
      </c>
      <c r="J139" s="101" t="s">
        <v>61</v>
      </c>
      <c r="K139" s="101">
        <v>0.5587241786507421</v>
      </c>
      <c r="L139" s="101">
        <v>-1.1977371998958841</v>
      </c>
      <c r="M139" s="101">
        <v>0.1305603403360019</v>
      </c>
      <c r="N139" s="101">
        <v>-0.049894114300088735</v>
      </c>
      <c r="O139" s="101">
        <v>0.022711877007022086</v>
      </c>
      <c r="P139" s="101">
        <v>-0.034351687724419294</v>
      </c>
      <c r="Q139" s="101">
        <v>0.002613228073381621</v>
      </c>
      <c r="R139" s="101">
        <v>-0.0007669433694154409</v>
      </c>
      <c r="S139" s="101">
        <v>0.00031952718356058644</v>
      </c>
      <c r="T139" s="101">
        <v>-0.0005028105168190055</v>
      </c>
      <c r="U139" s="101">
        <v>5.1457533547371823E-05</v>
      </c>
      <c r="V139" s="101">
        <v>-2.8319778885898643E-05</v>
      </c>
      <c r="W139" s="101">
        <v>2.055202572832852E-05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2904</v>
      </c>
      <c r="B141" s="101">
        <v>122.06</v>
      </c>
      <c r="C141" s="101">
        <v>111.86</v>
      </c>
      <c r="D141" s="101">
        <v>9.589851449646764</v>
      </c>
      <c r="E141" s="101">
        <v>9.891150571071595</v>
      </c>
      <c r="F141" s="101">
        <v>16.855030428787387</v>
      </c>
      <c r="G141" s="101" t="s">
        <v>59</v>
      </c>
      <c r="H141" s="101">
        <v>-12.729244058338196</v>
      </c>
      <c r="I141" s="101">
        <v>41.83075594166181</v>
      </c>
      <c r="J141" s="101" t="s">
        <v>73</v>
      </c>
      <c r="K141" s="101">
        <v>1.0369578067689085</v>
      </c>
      <c r="M141" s="101" t="s">
        <v>68</v>
      </c>
      <c r="N141" s="101">
        <v>0.8589206223264602</v>
      </c>
      <c r="X141" s="101">
        <v>67.5</v>
      </c>
    </row>
    <row r="142" spans="1:24" s="101" customFormat="1" ht="12.75" hidden="1">
      <c r="A142" s="101">
        <v>2902</v>
      </c>
      <c r="B142" s="101">
        <v>95.87999725341797</v>
      </c>
      <c r="C142" s="101">
        <v>118.68000030517578</v>
      </c>
      <c r="D142" s="101">
        <v>9.311965942382812</v>
      </c>
      <c r="E142" s="101">
        <v>9.293098449707031</v>
      </c>
      <c r="F142" s="101">
        <v>14.670609437671104</v>
      </c>
      <c r="G142" s="101" t="s">
        <v>56</v>
      </c>
      <c r="H142" s="101">
        <v>9.074747578747797</v>
      </c>
      <c r="I142" s="101">
        <v>37.454744832165765</v>
      </c>
      <c r="J142" s="101" t="s">
        <v>62</v>
      </c>
      <c r="K142" s="101">
        <v>0.5171731028886574</v>
      </c>
      <c r="L142" s="101">
        <v>0.8668073439671226</v>
      </c>
      <c r="M142" s="101">
        <v>0.12243342724231669</v>
      </c>
      <c r="N142" s="101">
        <v>0.045695152866988706</v>
      </c>
      <c r="O142" s="101">
        <v>0.020770436322161443</v>
      </c>
      <c r="P142" s="101">
        <v>0.024865957569206266</v>
      </c>
      <c r="Q142" s="101">
        <v>0.002528234632604196</v>
      </c>
      <c r="R142" s="101">
        <v>0.0007033892295156413</v>
      </c>
      <c r="S142" s="101">
        <v>0.0002724864129422751</v>
      </c>
      <c r="T142" s="101">
        <v>0.0003659014809810933</v>
      </c>
      <c r="U142" s="101">
        <v>5.531252931097279E-05</v>
      </c>
      <c r="V142" s="101">
        <v>2.6108741832026798E-05</v>
      </c>
      <c r="W142" s="101">
        <v>1.6992884338674104E-05</v>
      </c>
      <c r="X142" s="101">
        <v>67.5</v>
      </c>
    </row>
    <row r="143" spans="1:24" s="101" customFormat="1" ht="12.75" hidden="1">
      <c r="A143" s="101">
        <v>2903</v>
      </c>
      <c r="B143" s="101">
        <v>125.05999755859375</v>
      </c>
      <c r="C143" s="101">
        <v>116.45999908447266</v>
      </c>
      <c r="D143" s="101">
        <v>9.432437896728516</v>
      </c>
      <c r="E143" s="101">
        <v>9.76728630065918</v>
      </c>
      <c r="F143" s="101">
        <v>21.38776458241182</v>
      </c>
      <c r="G143" s="101" t="s">
        <v>57</v>
      </c>
      <c r="H143" s="101">
        <v>-3.5872866706293394</v>
      </c>
      <c r="I143" s="101">
        <v>53.97271088796441</v>
      </c>
      <c r="J143" s="101" t="s">
        <v>60</v>
      </c>
      <c r="K143" s="101">
        <v>-0.3501402977686541</v>
      </c>
      <c r="L143" s="101">
        <v>-0.004715966962122793</v>
      </c>
      <c r="M143" s="101">
        <v>0.08390968581317614</v>
      </c>
      <c r="N143" s="101">
        <v>-0.0004724675718879988</v>
      </c>
      <c r="O143" s="101">
        <v>-0.013896338943266216</v>
      </c>
      <c r="P143" s="101">
        <v>-0.0005395631923712333</v>
      </c>
      <c r="Q143" s="101">
        <v>0.0017804453951747485</v>
      </c>
      <c r="R143" s="101">
        <v>-3.8012584384912085E-05</v>
      </c>
      <c r="S143" s="101">
        <v>-0.00016823662039018534</v>
      </c>
      <c r="T143" s="101">
        <v>-3.842217452981017E-05</v>
      </c>
      <c r="U143" s="101">
        <v>4.1944156391213E-05</v>
      </c>
      <c r="V143" s="101">
        <v>-3.0033821027704307E-06</v>
      </c>
      <c r="W143" s="101">
        <v>-1.0044698237980549E-05</v>
      </c>
      <c r="X143" s="101">
        <v>67.5</v>
      </c>
    </row>
    <row r="144" spans="1:24" s="101" customFormat="1" ht="12.75" hidden="1">
      <c r="A144" s="101">
        <v>2901</v>
      </c>
      <c r="B144" s="101">
        <v>80.86000061035156</v>
      </c>
      <c r="C144" s="101">
        <v>97.45999908447266</v>
      </c>
      <c r="D144" s="101">
        <v>9.067093849182129</v>
      </c>
      <c r="E144" s="101">
        <v>9.387285232543945</v>
      </c>
      <c r="F144" s="101">
        <v>12.324785775224415</v>
      </c>
      <c r="G144" s="101" t="s">
        <v>58</v>
      </c>
      <c r="H144" s="101">
        <v>18.93511672732594</v>
      </c>
      <c r="I144" s="101">
        <v>32.2951173376775</v>
      </c>
      <c r="J144" s="101" t="s">
        <v>61</v>
      </c>
      <c r="K144" s="101">
        <v>0.380617643088126</v>
      </c>
      <c r="L144" s="101">
        <v>-0.8667945149866546</v>
      </c>
      <c r="M144" s="101">
        <v>0.08915777438358206</v>
      </c>
      <c r="N144" s="101">
        <v>-0.045692710249349185</v>
      </c>
      <c r="O144" s="101">
        <v>0.01543705894873846</v>
      </c>
      <c r="P144" s="101">
        <v>-0.024860102924062977</v>
      </c>
      <c r="Q144" s="101">
        <v>0.0017949887331959239</v>
      </c>
      <c r="R144" s="101">
        <v>-0.0007023613397867136</v>
      </c>
      <c r="S144" s="101">
        <v>0.00021434851246938182</v>
      </c>
      <c r="T144" s="101">
        <v>-0.00036387859278687746</v>
      </c>
      <c r="U144" s="101">
        <v>3.6057782008974005E-05</v>
      </c>
      <c r="V144" s="101">
        <v>-2.593542164677845E-05</v>
      </c>
      <c r="W144" s="101">
        <v>1.3706281605726116E-05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2904</v>
      </c>
      <c r="B146" s="101">
        <v>117.48</v>
      </c>
      <c r="C146" s="101">
        <v>107.78</v>
      </c>
      <c r="D146" s="101">
        <v>9.492247141564016</v>
      </c>
      <c r="E146" s="101">
        <v>9.866748336301226</v>
      </c>
      <c r="F146" s="101">
        <v>16.694325278966343</v>
      </c>
      <c r="G146" s="101" t="s">
        <v>59</v>
      </c>
      <c r="H146" s="101">
        <v>-8.130111626393656</v>
      </c>
      <c r="I146" s="101">
        <v>41.84988837360635</v>
      </c>
      <c r="J146" s="101" t="s">
        <v>73</v>
      </c>
      <c r="K146" s="101">
        <v>1.2750736906559985</v>
      </c>
      <c r="M146" s="101" t="s">
        <v>68</v>
      </c>
      <c r="N146" s="101">
        <v>0.9466560368010286</v>
      </c>
      <c r="X146" s="101">
        <v>67.5</v>
      </c>
    </row>
    <row r="147" spans="1:24" s="101" customFormat="1" ht="12.75" hidden="1">
      <c r="A147" s="101">
        <v>2902</v>
      </c>
      <c r="B147" s="101">
        <v>97.18000030517578</v>
      </c>
      <c r="C147" s="101">
        <v>121.37999725341797</v>
      </c>
      <c r="D147" s="101">
        <v>9.357145309448242</v>
      </c>
      <c r="E147" s="101">
        <v>9.082518577575684</v>
      </c>
      <c r="F147" s="101">
        <v>14.128882776331666</v>
      </c>
      <c r="G147" s="101" t="s">
        <v>56</v>
      </c>
      <c r="H147" s="101">
        <v>6.219488278303821</v>
      </c>
      <c r="I147" s="101">
        <v>35.8994885834796</v>
      </c>
      <c r="J147" s="101" t="s">
        <v>62</v>
      </c>
      <c r="K147" s="101">
        <v>0.7614287383276191</v>
      </c>
      <c r="L147" s="101">
        <v>0.8090058955067506</v>
      </c>
      <c r="M147" s="101">
        <v>0.18025775087756482</v>
      </c>
      <c r="N147" s="101">
        <v>0.08262595723448944</v>
      </c>
      <c r="O147" s="101">
        <v>0.03058038783714253</v>
      </c>
      <c r="P147" s="101">
        <v>0.023207807665187926</v>
      </c>
      <c r="Q147" s="101">
        <v>0.0037222978059265333</v>
      </c>
      <c r="R147" s="101">
        <v>0.0012718356605866188</v>
      </c>
      <c r="S147" s="101">
        <v>0.0004011863144360958</v>
      </c>
      <c r="T147" s="101">
        <v>0.00034149893771461237</v>
      </c>
      <c r="U147" s="101">
        <v>8.142263855456199E-05</v>
      </c>
      <c r="V147" s="101">
        <v>4.720626995291022E-05</v>
      </c>
      <c r="W147" s="101">
        <v>2.501830897616055E-05</v>
      </c>
      <c r="X147" s="101">
        <v>67.5</v>
      </c>
    </row>
    <row r="148" spans="1:24" s="101" customFormat="1" ht="12.75" hidden="1">
      <c r="A148" s="101">
        <v>2903</v>
      </c>
      <c r="B148" s="101">
        <v>123.81999969482422</v>
      </c>
      <c r="C148" s="101">
        <v>129.1199951171875</v>
      </c>
      <c r="D148" s="101">
        <v>9.338603973388672</v>
      </c>
      <c r="E148" s="101">
        <v>9.68655014038086</v>
      </c>
      <c r="F148" s="101">
        <v>21.318966540098284</v>
      </c>
      <c r="G148" s="101" t="s">
        <v>57</v>
      </c>
      <c r="H148" s="101">
        <v>-1.9831624531003484</v>
      </c>
      <c r="I148" s="101">
        <v>54.33683724172387</v>
      </c>
      <c r="J148" s="101" t="s">
        <v>60</v>
      </c>
      <c r="K148" s="101">
        <v>-0.23360641900940912</v>
      </c>
      <c r="L148" s="101">
        <v>-0.004401178449214242</v>
      </c>
      <c r="M148" s="101">
        <v>0.057249605154169714</v>
      </c>
      <c r="N148" s="101">
        <v>-0.0008544239654312787</v>
      </c>
      <c r="O148" s="101">
        <v>-0.009067382419215054</v>
      </c>
      <c r="P148" s="101">
        <v>-0.000503602408407487</v>
      </c>
      <c r="Q148" s="101">
        <v>0.0012744237377546954</v>
      </c>
      <c r="R148" s="101">
        <v>-6.871524730663473E-05</v>
      </c>
      <c r="S148" s="101">
        <v>-9.282128089109536E-05</v>
      </c>
      <c r="T148" s="101">
        <v>-3.586377225699792E-05</v>
      </c>
      <c r="U148" s="101">
        <v>3.3859516210448304E-05</v>
      </c>
      <c r="V148" s="101">
        <v>-5.4243458034935535E-06</v>
      </c>
      <c r="W148" s="101">
        <v>-4.978706194240576E-06</v>
      </c>
      <c r="X148" s="101">
        <v>67.5</v>
      </c>
    </row>
    <row r="149" spans="1:24" s="101" customFormat="1" ht="12.75" hidden="1">
      <c r="A149" s="101">
        <v>2901</v>
      </c>
      <c r="B149" s="101">
        <v>80.45999908447266</v>
      </c>
      <c r="C149" s="101">
        <v>100.76000213623047</v>
      </c>
      <c r="D149" s="101">
        <v>9.306624412536621</v>
      </c>
      <c r="E149" s="101">
        <v>9.590946197509766</v>
      </c>
      <c r="F149" s="101">
        <v>14.884429391786544</v>
      </c>
      <c r="G149" s="101" t="s">
        <v>58</v>
      </c>
      <c r="H149" s="101">
        <v>25.037786647332958</v>
      </c>
      <c r="I149" s="101">
        <v>37.997785731805614</v>
      </c>
      <c r="J149" s="101" t="s">
        <v>61</v>
      </c>
      <c r="K149" s="101">
        <v>0.724708054701195</v>
      </c>
      <c r="L149" s="101">
        <v>-0.8089939237058198</v>
      </c>
      <c r="M149" s="101">
        <v>0.17092495271647695</v>
      </c>
      <c r="N149" s="101">
        <v>-0.08262153937444505</v>
      </c>
      <c r="O149" s="101">
        <v>0.029205182696462703</v>
      </c>
      <c r="P149" s="101">
        <v>-0.02320234301182968</v>
      </c>
      <c r="Q149" s="101">
        <v>0.0034973339978693536</v>
      </c>
      <c r="R149" s="101">
        <v>-0.0012699780164740606</v>
      </c>
      <c r="S149" s="101">
        <v>0.0003903007413579358</v>
      </c>
      <c r="T149" s="101">
        <v>-0.0003396105332578878</v>
      </c>
      <c r="U149" s="101">
        <v>7.404849243017195E-05</v>
      </c>
      <c r="V149" s="101">
        <v>-4.6893585867058155E-05</v>
      </c>
      <c r="W149" s="101">
        <v>2.4517917298540392E-05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2904</v>
      </c>
      <c r="B151" s="101">
        <v>119.06</v>
      </c>
      <c r="C151" s="101">
        <v>120.16</v>
      </c>
      <c r="D151" s="101">
        <v>9.488969738274065</v>
      </c>
      <c r="E151" s="101">
        <v>9.816625336790903</v>
      </c>
      <c r="F151" s="101">
        <v>17.674737698020607</v>
      </c>
      <c r="G151" s="101" t="s">
        <v>59</v>
      </c>
      <c r="H151" s="101">
        <v>-7.234134802271825</v>
      </c>
      <c r="I151" s="101">
        <v>44.325865197728184</v>
      </c>
      <c r="J151" s="101" t="s">
        <v>73</v>
      </c>
      <c r="K151" s="101">
        <v>1.8225075567000795</v>
      </c>
      <c r="M151" s="101" t="s">
        <v>68</v>
      </c>
      <c r="N151" s="101">
        <v>1.4046624528645837</v>
      </c>
      <c r="X151" s="101">
        <v>67.5</v>
      </c>
    </row>
    <row r="152" spans="1:24" s="101" customFormat="1" ht="12.75" hidden="1">
      <c r="A152" s="101">
        <v>2902</v>
      </c>
      <c r="B152" s="101">
        <v>107.87999725341797</v>
      </c>
      <c r="C152" s="101">
        <v>111.18000030517578</v>
      </c>
      <c r="D152" s="101">
        <v>9.348114013671875</v>
      </c>
      <c r="E152" s="101">
        <v>8.992548942565918</v>
      </c>
      <c r="F152" s="101">
        <v>18.725111487488114</v>
      </c>
      <c r="G152" s="101" t="s">
        <v>56</v>
      </c>
      <c r="H152" s="101">
        <v>7.265255481538389</v>
      </c>
      <c r="I152" s="101">
        <v>47.64525273495636</v>
      </c>
      <c r="J152" s="101" t="s">
        <v>62</v>
      </c>
      <c r="K152" s="101">
        <v>0.8409489542688654</v>
      </c>
      <c r="L152" s="101">
        <v>1.033287082487761</v>
      </c>
      <c r="M152" s="101">
        <v>0.19908334040180187</v>
      </c>
      <c r="N152" s="101">
        <v>0.07718815994869584</v>
      </c>
      <c r="O152" s="101">
        <v>0.03377407271076122</v>
      </c>
      <c r="P152" s="101">
        <v>0.029641724825851243</v>
      </c>
      <c r="Q152" s="101">
        <v>0.004111062413050642</v>
      </c>
      <c r="R152" s="101">
        <v>0.0011881473345604202</v>
      </c>
      <c r="S152" s="101">
        <v>0.00044307897756102184</v>
      </c>
      <c r="T152" s="101">
        <v>0.0004361601645283951</v>
      </c>
      <c r="U152" s="101">
        <v>8.992540845433756E-05</v>
      </c>
      <c r="V152" s="101">
        <v>4.4106467878161616E-05</v>
      </c>
      <c r="W152" s="101">
        <v>2.7627920252433082E-05</v>
      </c>
      <c r="X152" s="101">
        <v>67.5</v>
      </c>
    </row>
    <row r="153" spans="1:24" s="101" customFormat="1" ht="12.75" hidden="1">
      <c r="A153" s="101">
        <v>2903</v>
      </c>
      <c r="B153" s="101">
        <v>128.13999938964844</v>
      </c>
      <c r="C153" s="101">
        <v>139.44000244140625</v>
      </c>
      <c r="D153" s="101">
        <v>9.28980541229248</v>
      </c>
      <c r="E153" s="101">
        <v>9.585990905761719</v>
      </c>
      <c r="F153" s="101">
        <v>20.030562388790734</v>
      </c>
      <c r="G153" s="101" t="s">
        <v>57</v>
      </c>
      <c r="H153" s="101">
        <v>-9.309497691186408</v>
      </c>
      <c r="I153" s="101">
        <v>51.33050169846203</v>
      </c>
      <c r="J153" s="101" t="s">
        <v>60</v>
      </c>
      <c r="K153" s="101">
        <v>0.08307968052485833</v>
      </c>
      <c r="L153" s="101">
        <v>-0.0056215216400118204</v>
      </c>
      <c r="M153" s="101">
        <v>-0.01741504059609235</v>
      </c>
      <c r="N153" s="101">
        <v>-0.0007980027934366026</v>
      </c>
      <c r="O153" s="101">
        <v>0.0036991602546181616</v>
      </c>
      <c r="P153" s="101">
        <v>-0.0006432802032468075</v>
      </c>
      <c r="Q153" s="101">
        <v>-0.0002520215645686034</v>
      </c>
      <c r="R153" s="101">
        <v>-6.41818832498843E-05</v>
      </c>
      <c r="S153" s="101">
        <v>7.815028798640152E-05</v>
      </c>
      <c r="T153" s="101">
        <v>-4.5813430333723933E-05</v>
      </c>
      <c r="U153" s="101">
        <v>1.6374632158868677E-06</v>
      </c>
      <c r="V153" s="101">
        <v>-5.0640424304189485E-06</v>
      </c>
      <c r="W153" s="101">
        <v>5.768667724023035E-06</v>
      </c>
      <c r="X153" s="101">
        <v>67.5</v>
      </c>
    </row>
    <row r="154" spans="1:24" s="101" customFormat="1" ht="12.75" hidden="1">
      <c r="A154" s="101">
        <v>2901</v>
      </c>
      <c r="B154" s="101">
        <v>84.30000305175781</v>
      </c>
      <c r="C154" s="101">
        <v>106.0999984741211</v>
      </c>
      <c r="D154" s="101">
        <v>8.954119682312012</v>
      </c>
      <c r="E154" s="101">
        <v>9.171717643737793</v>
      </c>
      <c r="F154" s="101">
        <v>17.269991475760285</v>
      </c>
      <c r="G154" s="101" t="s">
        <v>58</v>
      </c>
      <c r="H154" s="101">
        <v>29.0308248863384</v>
      </c>
      <c r="I154" s="101">
        <v>45.83082793809621</v>
      </c>
      <c r="J154" s="101" t="s">
        <v>61</v>
      </c>
      <c r="K154" s="101">
        <v>0.8368350556530156</v>
      </c>
      <c r="L154" s="101">
        <v>-1.033271790639094</v>
      </c>
      <c r="M154" s="101">
        <v>0.1983201774570005</v>
      </c>
      <c r="N154" s="101">
        <v>-0.07718403479870121</v>
      </c>
      <c r="O154" s="101">
        <v>0.0335708832305979</v>
      </c>
      <c r="P154" s="101">
        <v>-0.029634743819233474</v>
      </c>
      <c r="Q154" s="101">
        <v>0.004103330268817045</v>
      </c>
      <c r="R154" s="101">
        <v>-0.0011864125650403107</v>
      </c>
      <c r="S154" s="101">
        <v>0.0004361324487402457</v>
      </c>
      <c r="T154" s="101">
        <v>-0.00043374741350524925</v>
      </c>
      <c r="U154" s="101">
        <v>8.991049883020372E-05</v>
      </c>
      <c r="V154" s="101">
        <v>-4.38147918282196E-05</v>
      </c>
      <c r="W154" s="101">
        <v>2.701896463902007E-05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9.129444502842922</v>
      </c>
      <c r="G155" s="102"/>
      <c r="H155" s="102"/>
      <c r="I155" s="115"/>
      <c r="J155" s="115" t="s">
        <v>158</v>
      </c>
      <c r="K155" s="102">
        <f>AVERAGE(K153,K148,K143,K138,K133,K128)</f>
        <v>-0.6841043787349541</v>
      </c>
      <c r="L155" s="102">
        <f>AVERAGE(L153,L148,L143,L138,L133,L128)</f>
        <v>-0.00467560695819472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22.513416801342014</v>
      </c>
      <c r="G156" s="102"/>
      <c r="H156" s="102"/>
      <c r="I156" s="115"/>
      <c r="J156" s="115" t="s">
        <v>159</v>
      </c>
      <c r="K156" s="102">
        <f>AVERAGE(K154,K149,K144,K139,K134,K129)</f>
        <v>0.6492047288249535</v>
      </c>
      <c r="L156" s="102">
        <f>AVERAGE(L154,L149,L144,L139,L134,L129)</f>
        <v>-0.859388534598812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0.4275652367093463</v>
      </c>
      <c r="L157" s="102">
        <f>ABS(L155/$H$33)</f>
        <v>0.012987797106096446</v>
      </c>
      <c r="M157" s="115" t="s">
        <v>111</v>
      </c>
      <c r="N157" s="102">
        <f>K157+L157+L158+K158</f>
        <v>1.3465371911356967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0.3688663231959963</v>
      </c>
      <c r="L158" s="102">
        <f>ABS(L156/$H$34)</f>
        <v>0.5371178341242575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2904</v>
      </c>
      <c r="B161" s="101">
        <v>123.16</v>
      </c>
      <c r="C161" s="101">
        <v>125.86</v>
      </c>
      <c r="D161" s="101">
        <v>9.688588473719506</v>
      </c>
      <c r="E161" s="101">
        <v>9.748771178388095</v>
      </c>
      <c r="F161" s="101">
        <v>21.310615456159148</v>
      </c>
      <c r="G161" s="101" t="s">
        <v>59</v>
      </c>
      <c r="H161" s="101">
        <v>-3.3079603250407104</v>
      </c>
      <c r="I161" s="101">
        <v>52.352039674959286</v>
      </c>
      <c r="J161" s="101" t="s">
        <v>73</v>
      </c>
      <c r="K161" s="101">
        <v>3.51333666922035</v>
      </c>
      <c r="M161" s="101" t="s">
        <v>68</v>
      </c>
      <c r="N161" s="101">
        <v>2.045457031715248</v>
      </c>
      <c r="X161" s="101">
        <v>67.5</v>
      </c>
    </row>
    <row r="162" spans="1:24" s="101" customFormat="1" ht="12.75" hidden="1">
      <c r="A162" s="101">
        <v>2902</v>
      </c>
      <c r="B162" s="101">
        <v>112.0999984741211</v>
      </c>
      <c r="C162" s="101">
        <v>139.5</v>
      </c>
      <c r="D162" s="101">
        <v>9.317328453063965</v>
      </c>
      <c r="E162" s="101">
        <v>9.135848999023438</v>
      </c>
      <c r="F162" s="101">
        <v>20.612418300087473</v>
      </c>
      <c r="G162" s="101" t="s">
        <v>56</v>
      </c>
      <c r="H162" s="101">
        <v>8.030054769113264</v>
      </c>
      <c r="I162" s="101">
        <v>52.63005324323436</v>
      </c>
      <c r="J162" s="101" t="s">
        <v>62</v>
      </c>
      <c r="K162" s="101">
        <v>1.683686426658456</v>
      </c>
      <c r="L162" s="101">
        <v>0.7086897489770491</v>
      </c>
      <c r="M162" s="101">
        <v>0.3985909393913507</v>
      </c>
      <c r="N162" s="101">
        <v>0.1111910662564728</v>
      </c>
      <c r="O162" s="101">
        <v>0.06761977279826706</v>
      </c>
      <c r="P162" s="101">
        <v>0.02032996947085422</v>
      </c>
      <c r="Q162" s="101">
        <v>0.008230977285279852</v>
      </c>
      <c r="R162" s="101">
        <v>0.001711486720552795</v>
      </c>
      <c r="S162" s="101">
        <v>0.0008871154540311813</v>
      </c>
      <c r="T162" s="101">
        <v>0.0002990840899882081</v>
      </c>
      <c r="U162" s="101">
        <v>0.00018000258201352084</v>
      </c>
      <c r="V162" s="101">
        <v>6.348918596520325E-05</v>
      </c>
      <c r="W162" s="101">
        <v>5.530260902882941E-05</v>
      </c>
      <c r="X162" s="101">
        <v>67.5</v>
      </c>
    </row>
    <row r="163" spans="1:24" s="101" customFormat="1" ht="12.75" hidden="1">
      <c r="A163" s="101">
        <v>2901</v>
      </c>
      <c r="B163" s="101">
        <v>67.13999938964844</v>
      </c>
      <c r="C163" s="101">
        <v>80.83999633789062</v>
      </c>
      <c r="D163" s="101">
        <v>9.378935813903809</v>
      </c>
      <c r="E163" s="101">
        <v>9.497861862182617</v>
      </c>
      <c r="F163" s="101">
        <v>13.941026399471976</v>
      </c>
      <c r="G163" s="101" t="s">
        <v>57</v>
      </c>
      <c r="H163" s="101">
        <v>35.65522281454994</v>
      </c>
      <c r="I163" s="101">
        <v>35.295222204198375</v>
      </c>
      <c r="J163" s="101" t="s">
        <v>60</v>
      </c>
      <c r="K163" s="101">
        <v>-1.501580263522606</v>
      </c>
      <c r="L163" s="101">
        <v>0.003857120677350378</v>
      </c>
      <c r="M163" s="101">
        <v>0.3534069565099321</v>
      </c>
      <c r="N163" s="101">
        <v>-0.001150608866214269</v>
      </c>
      <c r="O163" s="101">
        <v>-0.06063262935306728</v>
      </c>
      <c r="P163" s="101">
        <v>0.00044149506130941444</v>
      </c>
      <c r="Q163" s="101">
        <v>0.007195444930373393</v>
      </c>
      <c r="R163" s="101">
        <v>-9.249554448926669E-05</v>
      </c>
      <c r="S163" s="101">
        <v>-0.0008201465543074181</v>
      </c>
      <c r="T163" s="101">
        <v>3.144754475122629E-05</v>
      </c>
      <c r="U163" s="101">
        <v>0.00014991209645167497</v>
      </c>
      <c r="V163" s="101">
        <v>-7.311402051620767E-06</v>
      </c>
      <c r="W163" s="101">
        <v>-5.180068420844724E-05</v>
      </c>
      <c r="X163" s="101">
        <v>67.5</v>
      </c>
    </row>
    <row r="164" spans="1:24" s="101" customFormat="1" ht="12.75" hidden="1">
      <c r="A164" s="101">
        <v>2903</v>
      </c>
      <c r="B164" s="101">
        <v>104.19999694824219</v>
      </c>
      <c r="C164" s="101">
        <v>116.9000015258789</v>
      </c>
      <c r="D164" s="101">
        <v>9.693960189819336</v>
      </c>
      <c r="E164" s="101">
        <v>9.620633125305176</v>
      </c>
      <c r="F164" s="101">
        <v>10.099307914368103</v>
      </c>
      <c r="G164" s="101" t="s">
        <v>58</v>
      </c>
      <c r="H164" s="101">
        <v>-11.923357066586078</v>
      </c>
      <c r="I164" s="101">
        <v>24.776639881656113</v>
      </c>
      <c r="J164" s="101" t="s">
        <v>61</v>
      </c>
      <c r="K164" s="101">
        <v>-0.7616145321048576</v>
      </c>
      <c r="L164" s="101">
        <v>0.7086792525008991</v>
      </c>
      <c r="M164" s="101">
        <v>-0.18433192901737447</v>
      </c>
      <c r="N164" s="101">
        <v>-0.11118511282760977</v>
      </c>
      <c r="O164" s="101">
        <v>-0.029935228928852732</v>
      </c>
      <c r="P164" s="101">
        <v>0.020325175049595613</v>
      </c>
      <c r="Q164" s="101">
        <v>-0.003996818650471487</v>
      </c>
      <c r="R164" s="101">
        <v>-0.0017089854794228637</v>
      </c>
      <c r="S164" s="101">
        <v>-0.0003381323087766358</v>
      </c>
      <c r="T164" s="101">
        <v>0.00029742620061654654</v>
      </c>
      <c r="U164" s="101">
        <v>-9.963580114094531E-05</v>
      </c>
      <c r="V164" s="101">
        <v>-6.306679105966719E-05</v>
      </c>
      <c r="W164" s="101">
        <v>-1.936666416635268E-05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2904</v>
      </c>
      <c r="B166" s="101">
        <v>122.86</v>
      </c>
      <c r="C166" s="101">
        <v>109.06</v>
      </c>
      <c r="D166" s="101">
        <v>9.579756741625344</v>
      </c>
      <c r="E166" s="101">
        <v>10.033923054235261</v>
      </c>
      <c r="F166" s="101">
        <v>19.402325596496034</v>
      </c>
      <c r="G166" s="101" t="s">
        <v>59</v>
      </c>
      <c r="H166" s="101">
        <v>-7.15501446105938</v>
      </c>
      <c r="I166" s="101">
        <v>48.20498553894062</v>
      </c>
      <c r="J166" s="101" t="s">
        <v>73</v>
      </c>
      <c r="K166" s="101">
        <v>3.3476229054683</v>
      </c>
      <c r="M166" s="101" t="s">
        <v>68</v>
      </c>
      <c r="N166" s="101">
        <v>1.9996624484809178</v>
      </c>
      <c r="X166" s="101">
        <v>67.5</v>
      </c>
    </row>
    <row r="167" spans="1:24" s="101" customFormat="1" ht="12.75" hidden="1">
      <c r="A167" s="101">
        <v>2902</v>
      </c>
      <c r="B167" s="101">
        <v>114.73999786376953</v>
      </c>
      <c r="C167" s="101">
        <v>138.33999633789062</v>
      </c>
      <c r="D167" s="101">
        <v>9.243289947509766</v>
      </c>
      <c r="E167" s="101">
        <v>9.062396049499512</v>
      </c>
      <c r="F167" s="101">
        <v>17.958551691270547</v>
      </c>
      <c r="G167" s="101" t="s">
        <v>56</v>
      </c>
      <c r="H167" s="101">
        <v>-1.013691694101965</v>
      </c>
      <c r="I167" s="101">
        <v>46.22630616966756</v>
      </c>
      <c r="J167" s="101" t="s">
        <v>62</v>
      </c>
      <c r="K167" s="101">
        <v>1.6029704400639229</v>
      </c>
      <c r="L167" s="101">
        <v>0.7923997546339002</v>
      </c>
      <c r="M167" s="101">
        <v>0.37948217139102713</v>
      </c>
      <c r="N167" s="101">
        <v>0.038479930420109464</v>
      </c>
      <c r="O167" s="101">
        <v>0.06437813900366111</v>
      </c>
      <c r="P167" s="101">
        <v>0.022731427971008383</v>
      </c>
      <c r="Q167" s="101">
        <v>0.007836325157801213</v>
      </c>
      <c r="R167" s="101">
        <v>0.0005922550627592232</v>
      </c>
      <c r="S167" s="101">
        <v>0.000844591862097346</v>
      </c>
      <c r="T167" s="101">
        <v>0.0003344293373232802</v>
      </c>
      <c r="U167" s="101">
        <v>0.00017136807601378847</v>
      </c>
      <c r="V167" s="101">
        <v>2.1953287164946737E-05</v>
      </c>
      <c r="W167" s="101">
        <v>5.265310367124273E-05</v>
      </c>
      <c r="X167" s="101">
        <v>67.5</v>
      </c>
    </row>
    <row r="168" spans="1:24" s="101" customFormat="1" ht="12.75" hidden="1">
      <c r="A168" s="101">
        <v>2901</v>
      </c>
      <c r="B168" s="101">
        <v>73.73999786376953</v>
      </c>
      <c r="C168" s="101">
        <v>75.33999633789062</v>
      </c>
      <c r="D168" s="101">
        <v>9.019451141357422</v>
      </c>
      <c r="E168" s="101">
        <v>9.304637908935547</v>
      </c>
      <c r="F168" s="101">
        <v>14.650005953580703</v>
      </c>
      <c r="G168" s="101" t="s">
        <v>57</v>
      </c>
      <c r="H168" s="101">
        <v>32.3391935884763</v>
      </c>
      <c r="I168" s="101">
        <v>38.57919145224583</v>
      </c>
      <c r="J168" s="101" t="s">
        <v>60</v>
      </c>
      <c r="K168" s="101">
        <v>-1.521010549642496</v>
      </c>
      <c r="L168" s="101">
        <v>0.0043117208401050764</v>
      </c>
      <c r="M168" s="101">
        <v>0.3586940730809095</v>
      </c>
      <c r="N168" s="101">
        <v>-0.0003987424312414774</v>
      </c>
      <c r="O168" s="101">
        <v>-0.0613022239636382</v>
      </c>
      <c r="P168" s="101">
        <v>0.0004935652510042949</v>
      </c>
      <c r="Q168" s="101">
        <v>0.00733733707067667</v>
      </c>
      <c r="R168" s="101">
        <v>-3.205200300516593E-05</v>
      </c>
      <c r="S168" s="101">
        <v>-0.0008198209970403158</v>
      </c>
      <c r="T168" s="101">
        <v>3.516089111291754E-05</v>
      </c>
      <c r="U168" s="101">
        <v>0.00015517030882752905</v>
      </c>
      <c r="V168" s="101">
        <v>-2.5419467607995804E-06</v>
      </c>
      <c r="W168" s="101">
        <v>-5.1501620757823664E-05</v>
      </c>
      <c r="X168" s="101">
        <v>67.5</v>
      </c>
    </row>
    <row r="169" spans="1:24" s="101" customFormat="1" ht="12.75" hidden="1">
      <c r="A169" s="101">
        <v>2903</v>
      </c>
      <c r="B169" s="101">
        <v>103.08000183105469</v>
      </c>
      <c r="C169" s="101">
        <v>107.4800033569336</v>
      </c>
      <c r="D169" s="101">
        <v>9.712892532348633</v>
      </c>
      <c r="E169" s="101">
        <v>9.790886878967285</v>
      </c>
      <c r="F169" s="101">
        <v>8.681824025370727</v>
      </c>
      <c r="G169" s="101" t="s">
        <v>58</v>
      </c>
      <c r="H169" s="101">
        <v>-14.32339356307088</v>
      </c>
      <c r="I169" s="101">
        <v>21.256608267983808</v>
      </c>
      <c r="J169" s="101" t="s">
        <v>61</v>
      </c>
      <c r="K169" s="101">
        <v>-0.5060050786256586</v>
      </c>
      <c r="L169" s="101">
        <v>0.792388023765669</v>
      </c>
      <c r="M169" s="101">
        <v>-0.12387606847279274</v>
      </c>
      <c r="N169" s="101">
        <v>-0.03847786441072313</v>
      </c>
      <c r="O169" s="101">
        <v>-0.019661691653737615</v>
      </c>
      <c r="P169" s="101">
        <v>0.022726068972528955</v>
      </c>
      <c r="Q169" s="101">
        <v>-0.0027516316414197073</v>
      </c>
      <c r="R169" s="101">
        <v>-0.0005913871223380573</v>
      </c>
      <c r="S169" s="101">
        <v>-0.00020304912295522184</v>
      </c>
      <c r="T169" s="101">
        <v>0.0003325758460842187</v>
      </c>
      <c r="U169" s="101">
        <v>-7.27268364157059E-05</v>
      </c>
      <c r="V169" s="101">
        <v>-2.1805625971566962E-05</v>
      </c>
      <c r="W169" s="101">
        <v>-1.0951364551138885E-05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2904</v>
      </c>
      <c r="B171" s="101">
        <v>128.26</v>
      </c>
      <c r="C171" s="101">
        <v>121.56</v>
      </c>
      <c r="D171" s="101">
        <v>9.71357108433757</v>
      </c>
      <c r="E171" s="101">
        <v>10.064610294954674</v>
      </c>
      <c r="F171" s="101">
        <v>22.699679156246834</v>
      </c>
      <c r="G171" s="101" t="s">
        <v>59</v>
      </c>
      <c r="H171" s="101">
        <v>-5.127065498543601</v>
      </c>
      <c r="I171" s="101">
        <v>55.63293450145639</v>
      </c>
      <c r="J171" s="101" t="s">
        <v>73</v>
      </c>
      <c r="K171" s="101">
        <v>3.4775495677562582</v>
      </c>
      <c r="M171" s="101" t="s">
        <v>68</v>
      </c>
      <c r="N171" s="101">
        <v>1.9509484748653132</v>
      </c>
      <c r="X171" s="101">
        <v>67.5</v>
      </c>
    </row>
    <row r="172" spans="1:24" s="101" customFormat="1" ht="12.75" hidden="1">
      <c r="A172" s="101">
        <v>2902</v>
      </c>
      <c r="B172" s="101">
        <v>102.95999908447266</v>
      </c>
      <c r="C172" s="101">
        <v>121.55999755859375</v>
      </c>
      <c r="D172" s="101">
        <v>9.207399368286133</v>
      </c>
      <c r="E172" s="101">
        <v>9.248506546020508</v>
      </c>
      <c r="F172" s="101">
        <v>18.094032744046242</v>
      </c>
      <c r="G172" s="101" t="s">
        <v>56</v>
      </c>
      <c r="H172" s="101">
        <v>11.273443410743369</v>
      </c>
      <c r="I172" s="101">
        <v>46.733442495216025</v>
      </c>
      <c r="J172" s="101" t="s">
        <v>62</v>
      </c>
      <c r="K172" s="101">
        <v>1.718068710326246</v>
      </c>
      <c r="L172" s="101">
        <v>0.593729887158689</v>
      </c>
      <c r="M172" s="101">
        <v>0.4067304747918529</v>
      </c>
      <c r="N172" s="101">
        <v>0.05216628274794859</v>
      </c>
      <c r="O172" s="101">
        <v>0.06900067421813331</v>
      </c>
      <c r="P172" s="101">
        <v>0.017032117632873055</v>
      </c>
      <c r="Q172" s="101">
        <v>0.008399068111703626</v>
      </c>
      <c r="R172" s="101">
        <v>0.00080297086070527</v>
      </c>
      <c r="S172" s="101">
        <v>0.0009052562126318095</v>
      </c>
      <c r="T172" s="101">
        <v>0.00025056624289626156</v>
      </c>
      <c r="U172" s="101">
        <v>0.00018369370205451168</v>
      </c>
      <c r="V172" s="101">
        <v>2.9775811107041573E-05</v>
      </c>
      <c r="W172" s="101">
        <v>5.64389995555563E-05</v>
      </c>
      <c r="X172" s="101">
        <v>67.5</v>
      </c>
    </row>
    <row r="173" spans="1:24" s="101" customFormat="1" ht="12.75" hidden="1">
      <c r="A173" s="101">
        <v>2901</v>
      </c>
      <c r="B173" s="101">
        <v>67.05999755859375</v>
      </c>
      <c r="C173" s="101">
        <v>87.26000213623047</v>
      </c>
      <c r="D173" s="101">
        <v>9.41319465637207</v>
      </c>
      <c r="E173" s="101">
        <v>9.761515617370605</v>
      </c>
      <c r="F173" s="101">
        <v>10.522244964442294</v>
      </c>
      <c r="G173" s="101" t="s">
        <v>57</v>
      </c>
      <c r="H173" s="101">
        <v>26.982674415214767</v>
      </c>
      <c r="I173" s="101">
        <v>26.542671973808517</v>
      </c>
      <c r="J173" s="101" t="s">
        <v>60</v>
      </c>
      <c r="K173" s="101">
        <v>-1.2396453689108422</v>
      </c>
      <c r="L173" s="101">
        <v>0.0032311980807960662</v>
      </c>
      <c r="M173" s="101">
        <v>0.2902498051445068</v>
      </c>
      <c r="N173" s="101">
        <v>-0.0005399786753203624</v>
      </c>
      <c r="O173" s="101">
        <v>-0.05029881859472872</v>
      </c>
      <c r="P173" s="101">
        <v>0.0003698904473001763</v>
      </c>
      <c r="Q173" s="101">
        <v>0.005837178269684586</v>
      </c>
      <c r="R173" s="101">
        <v>-4.3406015064689165E-05</v>
      </c>
      <c r="S173" s="101">
        <v>-0.0007002194550493425</v>
      </c>
      <c r="T173" s="101">
        <v>2.6347912474907763E-05</v>
      </c>
      <c r="U173" s="101">
        <v>0.00011676649820686027</v>
      </c>
      <c r="V173" s="101">
        <v>-3.436470891138037E-06</v>
      </c>
      <c r="W173" s="101">
        <v>-4.481857238452699E-05</v>
      </c>
      <c r="X173" s="101">
        <v>67.5</v>
      </c>
    </row>
    <row r="174" spans="1:24" s="101" customFormat="1" ht="12.75" hidden="1">
      <c r="A174" s="101">
        <v>2903</v>
      </c>
      <c r="B174" s="101">
        <v>128.4600067138672</v>
      </c>
      <c r="C174" s="101">
        <v>117.66000366210938</v>
      </c>
      <c r="D174" s="101">
        <v>9.388838768005371</v>
      </c>
      <c r="E174" s="101">
        <v>9.76998519897461</v>
      </c>
      <c r="F174" s="101">
        <v>16.240797158398873</v>
      </c>
      <c r="G174" s="101" t="s">
        <v>58</v>
      </c>
      <c r="H174" s="101">
        <v>-19.779633125375526</v>
      </c>
      <c r="I174" s="101">
        <v>41.18037358849166</v>
      </c>
      <c r="J174" s="101" t="s">
        <v>61</v>
      </c>
      <c r="K174" s="101">
        <v>-1.1895543084449702</v>
      </c>
      <c r="L174" s="101">
        <v>0.5937210946769806</v>
      </c>
      <c r="M174" s="101">
        <v>-0.2849293416585626</v>
      </c>
      <c r="N174" s="101">
        <v>-0.05216348798507552</v>
      </c>
      <c r="O174" s="101">
        <v>-0.04723475299534803</v>
      </c>
      <c r="P174" s="101">
        <v>0.017028100660878807</v>
      </c>
      <c r="Q174" s="101">
        <v>-0.006039179993422849</v>
      </c>
      <c r="R174" s="101">
        <v>-0.0008017968077998105</v>
      </c>
      <c r="S174" s="101">
        <v>-0.0005737434315779918</v>
      </c>
      <c r="T174" s="101">
        <v>0.0002491771048619093</v>
      </c>
      <c r="U174" s="101">
        <v>-0.00014180606852669952</v>
      </c>
      <c r="V174" s="101">
        <v>-2.9576842206303588E-05</v>
      </c>
      <c r="W174" s="101">
        <v>-3.430242324158745E-05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2904</v>
      </c>
      <c r="B176" s="101">
        <v>122.06</v>
      </c>
      <c r="C176" s="101">
        <v>111.86</v>
      </c>
      <c r="D176" s="101">
        <v>9.589851449646764</v>
      </c>
      <c r="E176" s="101">
        <v>9.891150571071595</v>
      </c>
      <c r="F176" s="101">
        <v>21.049485872170376</v>
      </c>
      <c r="G176" s="101" t="s">
        <v>59</v>
      </c>
      <c r="H176" s="101">
        <v>-2.3194591159949027</v>
      </c>
      <c r="I176" s="101">
        <v>52.24054088400511</v>
      </c>
      <c r="J176" s="101" t="s">
        <v>73</v>
      </c>
      <c r="K176" s="101">
        <v>1.7380958874221775</v>
      </c>
      <c r="M176" s="101" t="s">
        <v>68</v>
      </c>
      <c r="N176" s="101">
        <v>0.9783549944559107</v>
      </c>
      <c r="X176" s="101">
        <v>67.5</v>
      </c>
    </row>
    <row r="177" spans="1:24" s="101" customFormat="1" ht="12.75" hidden="1">
      <c r="A177" s="101">
        <v>2902</v>
      </c>
      <c r="B177" s="101">
        <v>95.87999725341797</v>
      </c>
      <c r="C177" s="101">
        <v>118.68000030517578</v>
      </c>
      <c r="D177" s="101">
        <v>9.311965942382812</v>
      </c>
      <c r="E177" s="101">
        <v>9.293098449707031</v>
      </c>
      <c r="F177" s="101">
        <v>14.670609437671104</v>
      </c>
      <c r="G177" s="101" t="s">
        <v>56</v>
      </c>
      <c r="H177" s="101">
        <v>9.074747578747797</v>
      </c>
      <c r="I177" s="101">
        <v>37.454744832165765</v>
      </c>
      <c r="J177" s="101" t="s">
        <v>62</v>
      </c>
      <c r="K177" s="101">
        <v>1.212324037153548</v>
      </c>
      <c r="L177" s="101">
        <v>0.4256563789191813</v>
      </c>
      <c r="M177" s="101">
        <v>0.2870020020580972</v>
      </c>
      <c r="N177" s="101">
        <v>0.047507568089424995</v>
      </c>
      <c r="O177" s="101">
        <v>0.04868907458029267</v>
      </c>
      <c r="P177" s="101">
        <v>0.012210640674351547</v>
      </c>
      <c r="Q177" s="101">
        <v>0.005926662587103638</v>
      </c>
      <c r="R177" s="101">
        <v>0.000731264896712097</v>
      </c>
      <c r="S177" s="101">
        <v>0.0006387775318890228</v>
      </c>
      <c r="T177" s="101">
        <v>0.00017963594324785917</v>
      </c>
      <c r="U177" s="101">
        <v>0.00012962188364485486</v>
      </c>
      <c r="V177" s="101">
        <v>2.7121823163104246E-05</v>
      </c>
      <c r="W177" s="101">
        <v>3.98248123976648E-05</v>
      </c>
      <c r="X177" s="101">
        <v>67.5</v>
      </c>
    </row>
    <row r="178" spans="1:24" s="101" customFormat="1" ht="12.75" hidden="1">
      <c r="A178" s="101">
        <v>2901</v>
      </c>
      <c r="B178" s="101">
        <v>80.86000061035156</v>
      </c>
      <c r="C178" s="101">
        <v>97.45999908447266</v>
      </c>
      <c r="D178" s="101">
        <v>9.067093849182129</v>
      </c>
      <c r="E178" s="101">
        <v>9.387285232543945</v>
      </c>
      <c r="F178" s="101">
        <v>12.457001602498089</v>
      </c>
      <c r="G178" s="101" t="s">
        <v>57</v>
      </c>
      <c r="H178" s="101">
        <v>19.281567021357404</v>
      </c>
      <c r="I178" s="101">
        <v>32.641567631708966</v>
      </c>
      <c r="J178" s="101" t="s">
        <v>60</v>
      </c>
      <c r="K178" s="101">
        <v>-0.834249329549063</v>
      </c>
      <c r="L178" s="101">
        <v>0.00231663412559179</v>
      </c>
      <c r="M178" s="101">
        <v>0.1951178478875726</v>
      </c>
      <c r="N178" s="101">
        <v>-0.0004916328950302751</v>
      </c>
      <c r="O178" s="101">
        <v>-0.033884076593779996</v>
      </c>
      <c r="P178" s="101">
        <v>0.00026517909116343573</v>
      </c>
      <c r="Q178" s="101">
        <v>0.003913733617218234</v>
      </c>
      <c r="R178" s="101">
        <v>-3.9519388934243196E-05</v>
      </c>
      <c r="S178" s="101">
        <v>-0.0004744893519416498</v>
      </c>
      <c r="T178" s="101">
        <v>1.888789618750431E-05</v>
      </c>
      <c r="U178" s="101">
        <v>7.759197637407124E-05</v>
      </c>
      <c r="V178" s="101">
        <v>-3.126064353974003E-06</v>
      </c>
      <c r="W178" s="101">
        <v>-3.045049842466049E-05</v>
      </c>
      <c r="X178" s="101">
        <v>67.5</v>
      </c>
    </row>
    <row r="179" spans="1:24" s="101" customFormat="1" ht="12.75" hidden="1">
      <c r="A179" s="101">
        <v>2903</v>
      </c>
      <c r="B179" s="101">
        <v>125.05999755859375</v>
      </c>
      <c r="C179" s="101">
        <v>116.45999908447266</v>
      </c>
      <c r="D179" s="101">
        <v>9.432437896728516</v>
      </c>
      <c r="E179" s="101">
        <v>9.76728630065918</v>
      </c>
      <c r="F179" s="101">
        <v>17.309228160621416</v>
      </c>
      <c r="G179" s="101" t="s">
        <v>58</v>
      </c>
      <c r="H179" s="101">
        <v>-13.879604331557289</v>
      </c>
      <c r="I179" s="101">
        <v>43.68039322703647</v>
      </c>
      <c r="J179" s="101" t="s">
        <v>61</v>
      </c>
      <c r="K179" s="101">
        <v>-0.8796349397376255</v>
      </c>
      <c r="L179" s="101">
        <v>0.4256500747338332</v>
      </c>
      <c r="M179" s="101">
        <v>-0.2104736910425579</v>
      </c>
      <c r="N179" s="101">
        <v>-0.0475050241855309</v>
      </c>
      <c r="O179" s="101">
        <v>-0.034964200789838626</v>
      </c>
      <c r="P179" s="101">
        <v>0.01220776088100263</v>
      </c>
      <c r="Q179" s="101">
        <v>-0.004450620023640512</v>
      </c>
      <c r="R179" s="101">
        <v>-0.0007301962524291794</v>
      </c>
      <c r="S179" s="101">
        <v>-0.0004276641090157377</v>
      </c>
      <c r="T179" s="101">
        <v>0.0001786401956004251</v>
      </c>
      <c r="U179" s="101">
        <v>-0.00010383312535990554</v>
      </c>
      <c r="V179" s="101">
        <v>-2.6941065556980314E-05</v>
      </c>
      <c r="W179" s="101">
        <v>-2.566676505130604E-05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2904</v>
      </c>
      <c r="B181" s="101">
        <v>117.48</v>
      </c>
      <c r="C181" s="101">
        <v>107.78</v>
      </c>
      <c r="D181" s="101">
        <v>9.492247141564016</v>
      </c>
      <c r="E181" s="101">
        <v>9.866748336301226</v>
      </c>
      <c r="F181" s="101">
        <v>22.47922696777642</v>
      </c>
      <c r="G181" s="101" t="s">
        <v>59</v>
      </c>
      <c r="H181" s="101">
        <v>6.371671816990798</v>
      </c>
      <c r="I181" s="101">
        <v>56.3516718169908</v>
      </c>
      <c r="J181" s="101" t="s">
        <v>73</v>
      </c>
      <c r="K181" s="101">
        <v>1.1278624701140614</v>
      </c>
      <c r="M181" s="101" t="s">
        <v>68</v>
      </c>
      <c r="N181" s="101">
        <v>0.7495434696686648</v>
      </c>
      <c r="X181" s="101">
        <v>67.5</v>
      </c>
    </row>
    <row r="182" spans="1:24" s="101" customFormat="1" ht="12.75" hidden="1">
      <c r="A182" s="101">
        <v>2902</v>
      </c>
      <c r="B182" s="101">
        <v>97.18000030517578</v>
      </c>
      <c r="C182" s="101">
        <v>121.37999725341797</v>
      </c>
      <c r="D182" s="101">
        <v>9.357145309448242</v>
      </c>
      <c r="E182" s="101">
        <v>9.082518577575684</v>
      </c>
      <c r="F182" s="101">
        <v>14.128882776331666</v>
      </c>
      <c r="G182" s="101" t="s">
        <v>56</v>
      </c>
      <c r="H182" s="101">
        <v>6.219488278303821</v>
      </c>
      <c r="I182" s="101">
        <v>35.8994885834796</v>
      </c>
      <c r="J182" s="101" t="s">
        <v>62</v>
      </c>
      <c r="K182" s="101">
        <v>0.8425286214103256</v>
      </c>
      <c r="L182" s="101">
        <v>0.6079171209715863</v>
      </c>
      <c r="M182" s="101">
        <v>0.19945781644745833</v>
      </c>
      <c r="N182" s="101">
        <v>0.08481338242628703</v>
      </c>
      <c r="O182" s="101">
        <v>0.033837395276572466</v>
      </c>
      <c r="P182" s="101">
        <v>0.01743911628576804</v>
      </c>
      <c r="Q182" s="101">
        <v>0.004118902443995363</v>
      </c>
      <c r="R182" s="101">
        <v>0.0013054867616562956</v>
      </c>
      <c r="S182" s="101">
        <v>0.0004439131880661504</v>
      </c>
      <c r="T182" s="101">
        <v>0.0002565783841946263</v>
      </c>
      <c r="U182" s="101">
        <v>9.008669643254728E-05</v>
      </c>
      <c r="V182" s="101">
        <v>4.843425931942421E-05</v>
      </c>
      <c r="W182" s="101">
        <v>2.7670993593441346E-05</v>
      </c>
      <c r="X182" s="101">
        <v>67.5</v>
      </c>
    </row>
    <row r="183" spans="1:24" s="101" customFormat="1" ht="12.75" hidden="1">
      <c r="A183" s="101">
        <v>2901</v>
      </c>
      <c r="B183" s="101">
        <v>80.45999908447266</v>
      </c>
      <c r="C183" s="101">
        <v>100.76000213623047</v>
      </c>
      <c r="D183" s="101">
        <v>9.306624412536621</v>
      </c>
      <c r="E183" s="101">
        <v>9.590946197509766</v>
      </c>
      <c r="F183" s="101">
        <v>12.92042294166234</v>
      </c>
      <c r="G183" s="101" t="s">
        <v>57</v>
      </c>
      <c r="H183" s="101">
        <v>20.023963523627287</v>
      </c>
      <c r="I183" s="101">
        <v>32.983962608099944</v>
      </c>
      <c r="J183" s="101" t="s">
        <v>60</v>
      </c>
      <c r="K183" s="101">
        <v>-0.5276552172591311</v>
      </c>
      <c r="L183" s="101">
        <v>0.003308679357809151</v>
      </c>
      <c r="M183" s="101">
        <v>0.12314016694010065</v>
      </c>
      <c r="N183" s="101">
        <v>-0.0008774127310211136</v>
      </c>
      <c r="O183" s="101">
        <v>-0.02147499007789131</v>
      </c>
      <c r="P183" s="101">
        <v>0.0003785979841033847</v>
      </c>
      <c r="Q183" s="101">
        <v>0.002456948406798466</v>
      </c>
      <c r="R183" s="101">
        <v>-7.05227650853191E-05</v>
      </c>
      <c r="S183" s="101">
        <v>-0.00030423731604558495</v>
      </c>
      <c r="T183" s="101">
        <v>2.6960000309191396E-05</v>
      </c>
      <c r="U183" s="101">
        <v>4.780953434349695E-05</v>
      </c>
      <c r="V183" s="101">
        <v>-5.569001708367562E-06</v>
      </c>
      <c r="W183" s="101">
        <v>-1.9622105131940042E-05</v>
      </c>
      <c r="X183" s="101">
        <v>67.5</v>
      </c>
    </row>
    <row r="184" spans="1:24" s="101" customFormat="1" ht="12.75" hidden="1">
      <c r="A184" s="101">
        <v>2903</v>
      </c>
      <c r="B184" s="101">
        <v>123.81999969482422</v>
      </c>
      <c r="C184" s="101">
        <v>129.1199951171875</v>
      </c>
      <c r="D184" s="101">
        <v>9.338603973388672</v>
      </c>
      <c r="E184" s="101">
        <v>9.68655014038086</v>
      </c>
      <c r="F184" s="101">
        <v>17.816059091098392</v>
      </c>
      <c r="G184" s="101" t="s">
        <v>58</v>
      </c>
      <c r="H184" s="101">
        <v>-10.911217739979747</v>
      </c>
      <c r="I184" s="101">
        <v>45.40878195484448</v>
      </c>
      <c r="J184" s="101" t="s">
        <v>61</v>
      </c>
      <c r="K184" s="101">
        <v>-0.6568366993361461</v>
      </c>
      <c r="L184" s="101">
        <v>0.6079081169151219</v>
      </c>
      <c r="M184" s="101">
        <v>-0.1569073606557453</v>
      </c>
      <c r="N184" s="101">
        <v>-0.0848088437928914</v>
      </c>
      <c r="O184" s="101">
        <v>-0.026149457360669617</v>
      </c>
      <c r="P184" s="101">
        <v>0.01743500617708445</v>
      </c>
      <c r="Q184" s="101">
        <v>-0.0033058677937088544</v>
      </c>
      <c r="R184" s="101">
        <v>-0.0013035805400758952</v>
      </c>
      <c r="S184" s="101">
        <v>-0.0003232623919735055</v>
      </c>
      <c r="T184" s="101">
        <v>0.00025515804047541524</v>
      </c>
      <c r="U184" s="101">
        <v>-7.63535284056206E-05</v>
      </c>
      <c r="V184" s="101">
        <v>-4.811303041581802E-05</v>
      </c>
      <c r="W184" s="101">
        <v>-1.9510429945015674E-05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2904</v>
      </c>
      <c r="B186" s="101">
        <v>119.06</v>
      </c>
      <c r="C186" s="101">
        <v>120.16</v>
      </c>
      <c r="D186" s="101">
        <v>9.488969738274065</v>
      </c>
      <c r="E186" s="101">
        <v>9.816625336790903</v>
      </c>
      <c r="F186" s="101">
        <v>24.73723203761873</v>
      </c>
      <c r="G186" s="101" t="s">
        <v>59</v>
      </c>
      <c r="H186" s="101">
        <v>10.477651217149749</v>
      </c>
      <c r="I186" s="101">
        <v>62.03765121714975</v>
      </c>
      <c r="J186" s="101" t="s">
        <v>73</v>
      </c>
      <c r="K186" s="101">
        <v>0.8607261765573584</v>
      </c>
      <c r="M186" s="101" t="s">
        <v>68</v>
      </c>
      <c r="N186" s="101">
        <v>0.5804389864741591</v>
      </c>
      <c r="X186" s="101">
        <v>67.5</v>
      </c>
    </row>
    <row r="187" spans="1:24" s="101" customFormat="1" ht="12.75" hidden="1">
      <c r="A187" s="101">
        <v>2902</v>
      </c>
      <c r="B187" s="101">
        <v>107.87999725341797</v>
      </c>
      <c r="C187" s="101">
        <v>111.18000030517578</v>
      </c>
      <c r="D187" s="101">
        <v>9.348114013671875</v>
      </c>
      <c r="E187" s="101">
        <v>8.992548942565918</v>
      </c>
      <c r="F187" s="101">
        <v>18.725111487488114</v>
      </c>
      <c r="G187" s="101" t="s">
        <v>56</v>
      </c>
      <c r="H187" s="101">
        <v>7.265255481538389</v>
      </c>
      <c r="I187" s="101">
        <v>47.64525273495636</v>
      </c>
      <c r="J187" s="101" t="s">
        <v>62</v>
      </c>
      <c r="K187" s="101">
        <v>0.7239323769315188</v>
      </c>
      <c r="L187" s="101">
        <v>0.5478257009660118</v>
      </c>
      <c r="M187" s="101">
        <v>0.17138131564247902</v>
      </c>
      <c r="N187" s="101">
        <v>0.07782724604508363</v>
      </c>
      <c r="O187" s="101">
        <v>0.02907435819131397</v>
      </c>
      <c r="P187" s="101">
        <v>0.01571526667014614</v>
      </c>
      <c r="Q187" s="101">
        <v>0.003539129952459838</v>
      </c>
      <c r="R187" s="101">
        <v>0.0011979663958397496</v>
      </c>
      <c r="S187" s="101">
        <v>0.00038143841944904456</v>
      </c>
      <c r="T187" s="101">
        <v>0.00023122465947726648</v>
      </c>
      <c r="U187" s="101">
        <v>7.742171533332964E-05</v>
      </c>
      <c r="V187" s="101">
        <v>4.444899136939272E-05</v>
      </c>
      <c r="W187" s="101">
        <v>2.3778689938817454E-05</v>
      </c>
      <c r="X187" s="101">
        <v>67.5</v>
      </c>
    </row>
    <row r="188" spans="1:24" s="101" customFormat="1" ht="12.75" hidden="1">
      <c r="A188" s="101">
        <v>2901</v>
      </c>
      <c r="B188" s="101">
        <v>84.30000305175781</v>
      </c>
      <c r="C188" s="101">
        <v>106.0999984741211</v>
      </c>
      <c r="D188" s="101">
        <v>8.954119682312012</v>
      </c>
      <c r="E188" s="101">
        <v>9.171717643737793</v>
      </c>
      <c r="F188" s="101">
        <v>11.413008760252536</v>
      </c>
      <c r="G188" s="101" t="s">
        <v>57</v>
      </c>
      <c r="H188" s="101">
        <v>13.487657569342261</v>
      </c>
      <c r="I188" s="101">
        <v>30.287660621100073</v>
      </c>
      <c r="J188" s="101" t="s">
        <v>60</v>
      </c>
      <c r="K188" s="101">
        <v>-0.11855045742500034</v>
      </c>
      <c r="L188" s="101">
        <v>0.0029817433356357287</v>
      </c>
      <c r="M188" s="101">
        <v>0.02614216799404319</v>
      </c>
      <c r="N188" s="101">
        <v>-0.0008049692141480863</v>
      </c>
      <c r="O188" s="101">
        <v>-0.0050704120541648435</v>
      </c>
      <c r="P188" s="101">
        <v>0.00034112833057512836</v>
      </c>
      <c r="Q188" s="101">
        <v>0.0004478788446746899</v>
      </c>
      <c r="R188" s="101">
        <v>-6.469484655745947E-05</v>
      </c>
      <c r="S188" s="101">
        <v>-9.170521379082162E-05</v>
      </c>
      <c r="T188" s="101">
        <v>2.4287594563132133E-05</v>
      </c>
      <c r="U188" s="101">
        <v>3.6559208690189365E-06</v>
      </c>
      <c r="V188" s="101">
        <v>-5.105669724179706E-06</v>
      </c>
      <c r="W188" s="101">
        <v>-6.476131604214046E-06</v>
      </c>
      <c r="X188" s="101">
        <v>67.5</v>
      </c>
    </row>
    <row r="189" spans="1:24" s="101" customFormat="1" ht="12.75" hidden="1">
      <c r="A189" s="101">
        <v>2903</v>
      </c>
      <c r="B189" s="101">
        <v>128.13999938964844</v>
      </c>
      <c r="C189" s="101">
        <v>139.44000244140625</v>
      </c>
      <c r="D189" s="101">
        <v>9.28980541229248</v>
      </c>
      <c r="E189" s="101">
        <v>9.585990905761719</v>
      </c>
      <c r="F189" s="101">
        <v>19.24819013235545</v>
      </c>
      <c r="G189" s="101" t="s">
        <v>58</v>
      </c>
      <c r="H189" s="101">
        <v>-11.314411964599643</v>
      </c>
      <c r="I189" s="101">
        <v>49.325587425048795</v>
      </c>
      <c r="J189" s="101" t="s">
        <v>61</v>
      </c>
      <c r="K189" s="101">
        <v>-0.7141595587920403</v>
      </c>
      <c r="L189" s="101">
        <v>0.5478175862872445</v>
      </c>
      <c r="M189" s="101">
        <v>-0.16937574325716848</v>
      </c>
      <c r="N189" s="101">
        <v>-0.07782308302506563</v>
      </c>
      <c r="O189" s="101">
        <v>-0.02862881810060984</v>
      </c>
      <c r="P189" s="101">
        <v>0.015711563829736527</v>
      </c>
      <c r="Q189" s="101">
        <v>-0.003510675912255536</v>
      </c>
      <c r="R189" s="101">
        <v>-0.0011962182335971084</v>
      </c>
      <c r="S189" s="101">
        <v>-0.00037025048493602946</v>
      </c>
      <c r="T189" s="101">
        <v>0.00022994554986064582</v>
      </c>
      <c r="U189" s="101">
        <v>-7.733534927673503E-05</v>
      </c>
      <c r="V189" s="101">
        <v>-4.41547842302954E-05</v>
      </c>
      <c r="W189" s="101">
        <v>-2.2879812382345238E-05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8.681824025370727</v>
      </c>
      <c r="G190" s="102"/>
      <c r="H190" s="102"/>
      <c r="I190" s="115"/>
      <c r="J190" s="115" t="s">
        <v>158</v>
      </c>
      <c r="K190" s="102">
        <f>AVERAGE(K188,K183,K178,K173,K168,K163)</f>
        <v>-0.9571151977181898</v>
      </c>
      <c r="L190" s="102">
        <f>AVERAGE(L188,L183,L178,L173,L168,L163)</f>
        <v>0.003334516069548032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24.73723203761873</v>
      </c>
      <c r="G191" s="102"/>
      <c r="H191" s="102"/>
      <c r="I191" s="115"/>
      <c r="J191" s="115" t="s">
        <v>159</v>
      </c>
      <c r="K191" s="102">
        <f>AVERAGE(K189,K184,K179,K174,K169,K164)</f>
        <v>-0.7846341861735496</v>
      </c>
      <c r="L191" s="102">
        <f>AVERAGE(L189,L184,L179,L174,L169,L164)</f>
        <v>0.6126940248132914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0.5981969985738685</v>
      </c>
      <c r="L192" s="102">
        <f>ABS(L190/$H$33)</f>
        <v>0.009262544637633423</v>
      </c>
      <c r="M192" s="115" t="s">
        <v>111</v>
      </c>
      <c r="N192" s="102">
        <f>K192+L192+L193+K193</f>
        <v>1.4362081872275079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0.44581487850769863</v>
      </c>
      <c r="L193" s="102">
        <f>ABS(L191/$H$34)</f>
        <v>0.3829337655083071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2904</v>
      </c>
      <c r="B196" s="101">
        <v>123.16</v>
      </c>
      <c r="C196" s="101">
        <v>125.86</v>
      </c>
      <c r="D196" s="101">
        <v>9.688588473719506</v>
      </c>
      <c r="E196" s="101">
        <v>9.748771178388095</v>
      </c>
      <c r="F196" s="101">
        <v>25.211036723007958</v>
      </c>
      <c r="G196" s="101" t="s">
        <v>59</v>
      </c>
      <c r="H196" s="101">
        <v>6.273884428866104</v>
      </c>
      <c r="I196" s="101">
        <v>61.9338844288661</v>
      </c>
      <c r="J196" s="101" t="s">
        <v>73</v>
      </c>
      <c r="K196" s="101">
        <v>2.2207750509743094</v>
      </c>
      <c r="M196" s="101" t="s">
        <v>68</v>
      </c>
      <c r="N196" s="101">
        <v>1.4061418567787678</v>
      </c>
      <c r="X196" s="101">
        <v>67.5</v>
      </c>
    </row>
    <row r="197" spans="1:24" s="101" customFormat="1" ht="12.75" hidden="1">
      <c r="A197" s="101">
        <v>2901</v>
      </c>
      <c r="B197" s="101">
        <v>67.13999938964844</v>
      </c>
      <c r="C197" s="101">
        <v>80.83999633789062</v>
      </c>
      <c r="D197" s="101">
        <v>9.378935813903809</v>
      </c>
      <c r="E197" s="101">
        <v>9.497861862182617</v>
      </c>
      <c r="F197" s="101">
        <v>11.661851235682049</v>
      </c>
      <c r="G197" s="101" t="s">
        <v>56</v>
      </c>
      <c r="H197" s="101">
        <v>29.88491641506542</v>
      </c>
      <c r="I197" s="101">
        <v>29.524915804713856</v>
      </c>
      <c r="J197" s="101" t="s">
        <v>62</v>
      </c>
      <c r="K197" s="101">
        <v>1.2439428941894244</v>
      </c>
      <c r="L197" s="101">
        <v>0.7564398860613903</v>
      </c>
      <c r="M197" s="101">
        <v>0.29448599393104</v>
      </c>
      <c r="N197" s="101">
        <v>0.10700815757429633</v>
      </c>
      <c r="O197" s="101">
        <v>0.04995934081011517</v>
      </c>
      <c r="P197" s="101">
        <v>0.02170010001409692</v>
      </c>
      <c r="Q197" s="101">
        <v>0.006081211887611553</v>
      </c>
      <c r="R197" s="101">
        <v>0.0016472373250347302</v>
      </c>
      <c r="S197" s="101">
        <v>0.0006554970841760326</v>
      </c>
      <c r="T197" s="101">
        <v>0.00031930764400508565</v>
      </c>
      <c r="U197" s="101">
        <v>0.00013300451406646164</v>
      </c>
      <c r="V197" s="101">
        <v>6.114179571359045E-05</v>
      </c>
      <c r="W197" s="101">
        <v>4.087091213626432E-05</v>
      </c>
      <c r="X197" s="101">
        <v>67.5</v>
      </c>
    </row>
    <row r="198" spans="1:24" s="101" customFormat="1" ht="12.75" hidden="1">
      <c r="A198" s="101">
        <v>2903</v>
      </c>
      <c r="B198" s="101">
        <v>104.19999694824219</v>
      </c>
      <c r="C198" s="101">
        <v>116.9000015258789</v>
      </c>
      <c r="D198" s="101">
        <v>9.693960189819336</v>
      </c>
      <c r="E198" s="101">
        <v>9.620633125305176</v>
      </c>
      <c r="F198" s="101">
        <v>10.099307914368103</v>
      </c>
      <c r="G198" s="101" t="s">
        <v>57</v>
      </c>
      <c r="H198" s="101">
        <v>-11.923357066586078</v>
      </c>
      <c r="I198" s="101">
        <v>24.776639881656113</v>
      </c>
      <c r="J198" s="101" t="s">
        <v>60</v>
      </c>
      <c r="K198" s="101">
        <v>0.6958987864669995</v>
      </c>
      <c r="L198" s="101">
        <v>-0.004114140604440985</v>
      </c>
      <c r="M198" s="101">
        <v>-0.16750802444275384</v>
      </c>
      <c r="N198" s="101">
        <v>-0.0011059098240774256</v>
      </c>
      <c r="O198" s="101">
        <v>0.027500400823142594</v>
      </c>
      <c r="P198" s="101">
        <v>-0.0004709065817645489</v>
      </c>
      <c r="Q198" s="101">
        <v>-0.0035890809842047612</v>
      </c>
      <c r="R198" s="101">
        <v>-8.891294275542262E-05</v>
      </c>
      <c r="S198" s="101">
        <v>0.00032302215517917903</v>
      </c>
      <c r="T198" s="101">
        <v>-3.355147165738766E-05</v>
      </c>
      <c r="U198" s="101">
        <v>-8.675406139200647E-05</v>
      </c>
      <c r="V198" s="101">
        <v>-7.011787643075143E-06</v>
      </c>
      <c r="W198" s="101">
        <v>1.894346849065105E-05</v>
      </c>
      <c r="X198" s="101">
        <v>67.5</v>
      </c>
    </row>
    <row r="199" spans="1:24" s="101" customFormat="1" ht="12.75" hidden="1">
      <c r="A199" s="101">
        <v>2902</v>
      </c>
      <c r="B199" s="101">
        <v>112.0999984741211</v>
      </c>
      <c r="C199" s="101">
        <v>139.5</v>
      </c>
      <c r="D199" s="101">
        <v>9.317328453063965</v>
      </c>
      <c r="E199" s="101">
        <v>9.135848999023438</v>
      </c>
      <c r="F199" s="101">
        <v>18.700374548480095</v>
      </c>
      <c r="G199" s="101" t="s">
        <v>58</v>
      </c>
      <c r="H199" s="101">
        <v>3.147999544663321</v>
      </c>
      <c r="I199" s="101">
        <v>47.74799801878441</v>
      </c>
      <c r="J199" s="101" t="s">
        <v>61</v>
      </c>
      <c r="K199" s="101">
        <v>-1.0310765262569597</v>
      </c>
      <c r="L199" s="101">
        <v>-0.756428697942943</v>
      </c>
      <c r="M199" s="101">
        <v>-0.2422045878360654</v>
      </c>
      <c r="N199" s="101">
        <v>-0.10700244273336212</v>
      </c>
      <c r="O199" s="101">
        <v>-0.04170927581183515</v>
      </c>
      <c r="P199" s="101">
        <v>-0.0216949899196349</v>
      </c>
      <c r="Q199" s="101">
        <v>-0.004909137980424655</v>
      </c>
      <c r="R199" s="101">
        <v>-0.001644835947320627</v>
      </c>
      <c r="S199" s="101">
        <v>-0.0005703797985787007</v>
      </c>
      <c r="T199" s="101">
        <v>-0.0003175400293974006</v>
      </c>
      <c r="U199" s="101">
        <v>-0.0001008163359483351</v>
      </c>
      <c r="V199" s="101">
        <v>-6.073840644214208E-05</v>
      </c>
      <c r="W199" s="101">
        <v>-3.621569356499954E-05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2904</v>
      </c>
      <c r="B201" s="101">
        <v>122.86</v>
      </c>
      <c r="C201" s="101">
        <v>109.06</v>
      </c>
      <c r="D201" s="101">
        <v>9.579756741625344</v>
      </c>
      <c r="E201" s="101">
        <v>10.033923054235261</v>
      </c>
      <c r="F201" s="101">
        <v>24.68442536219004</v>
      </c>
      <c r="G201" s="101" t="s">
        <v>59</v>
      </c>
      <c r="H201" s="101">
        <v>5.968337250268718</v>
      </c>
      <c r="I201" s="101">
        <v>61.32833725026872</v>
      </c>
      <c r="J201" s="101" t="s">
        <v>73</v>
      </c>
      <c r="K201" s="101">
        <v>1.59137408236977</v>
      </c>
      <c r="M201" s="101" t="s">
        <v>68</v>
      </c>
      <c r="N201" s="101">
        <v>0.9248245268022698</v>
      </c>
      <c r="X201" s="101">
        <v>67.5</v>
      </c>
    </row>
    <row r="202" spans="1:24" s="101" customFormat="1" ht="12.75" hidden="1">
      <c r="A202" s="101">
        <v>2901</v>
      </c>
      <c r="B202" s="101">
        <v>73.73999786376953</v>
      </c>
      <c r="C202" s="101">
        <v>75.33999633789062</v>
      </c>
      <c r="D202" s="101">
        <v>9.019451141357422</v>
      </c>
      <c r="E202" s="101">
        <v>9.304637908935547</v>
      </c>
      <c r="F202" s="101">
        <v>9.552253036487931</v>
      </c>
      <c r="G202" s="101" t="s">
        <v>56</v>
      </c>
      <c r="H202" s="101">
        <v>18.91481776310689</v>
      </c>
      <c r="I202" s="101">
        <v>25.15481562687642</v>
      </c>
      <c r="J202" s="101" t="s">
        <v>62</v>
      </c>
      <c r="K202" s="101">
        <v>1.1310390337321157</v>
      </c>
      <c r="L202" s="101">
        <v>0.48694588612262485</v>
      </c>
      <c r="M202" s="101">
        <v>0.2677576290879993</v>
      </c>
      <c r="N202" s="101">
        <v>0.032008759376057634</v>
      </c>
      <c r="O202" s="101">
        <v>0.04542485705257802</v>
      </c>
      <c r="P202" s="101">
        <v>0.013969089403474178</v>
      </c>
      <c r="Q202" s="101">
        <v>0.005529214652788925</v>
      </c>
      <c r="R202" s="101">
        <v>0.0004927778497224919</v>
      </c>
      <c r="S202" s="101">
        <v>0.0005959820215162152</v>
      </c>
      <c r="T202" s="101">
        <v>0.0002055378395549827</v>
      </c>
      <c r="U202" s="101">
        <v>0.00012092531780076496</v>
      </c>
      <c r="V202" s="101">
        <v>1.8297828259326976E-05</v>
      </c>
      <c r="W202" s="101">
        <v>3.716061381509851E-05</v>
      </c>
      <c r="X202" s="101">
        <v>67.5</v>
      </c>
    </row>
    <row r="203" spans="1:24" s="101" customFormat="1" ht="12.75" hidden="1">
      <c r="A203" s="101">
        <v>2903</v>
      </c>
      <c r="B203" s="101">
        <v>103.08000183105469</v>
      </c>
      <c r="C203" s="101">
        <v>107.4800033569336</v>
      </c>
      <c r="D203" s="101">
        <v>9.712892532348633</v>
      </c>
      <c r="E203" s="101">
        <v>9.790886878967285</v>
      </c>
      <c r="F203" s="101">
        <v>8.681824025370727</v>
      </c>
      <c r="G203" s="101" t="s">
        <v>57</v>
      </c>
      <c r="H203" s="101">
        <v>-14.32339356307088</v>
      </c>
      <c r="I203" s="101">
        <v>21.256608267983808</v>
      </c>
      <c r="J203" s="101" t="s">
        <v>60</v>
      </c>
      <c r="K203" s="101">
        <v>0.7772723258788949</v>
      </c>
      <c r="L203" s="101">
        <v>-0.00264868891654221</v>
      </c>
      <c r="M203" s="101">
        <v>-0.18620751695566476</v>
      </c>
      <c r="N203" s="101">
        <v>-0.00033039481183295294</v>
      </c>
      <c r="O203" s="101">
        <v>0.03085897777652329</v>
      </c>
      <c r="P203" s="101">
        <v>-0.00030319392201701785</v>
      </c>
      <c r="Q203" s="101">
        <v>-0.003948114697312549</v>
      </c>
      <c r="R203" s="101">
        <v>-2.6561325014609734E-05</v>
      </c>
      <c r="S203" s="101">
        <v>0.0003743980855925289</v>
      </c>
      <c r="T203" s="101">
        <v>-2.160387370688234E-05</v>
      </c>
      <c r="U203" s="101">
        <v>-9.277975471350839E-05</v>
      </c>
      <c r="V203" s="101">
        <v>-2.0906309220663452E-06</v>
      </c>
      <c r="W203" s="101">
        <v>2.236624314480926E-05</v>
      </c>
      <c r="X203" s="101">
        <v>67.5</v>
      </c>
    </row>
    <row r="204" spans="1:24" s="101" customFormat="1" ht="12.75" hidden="1">
      <c r="A204" s="101">
        <v>2902</v>
      </c>
      <c r="B204" s="101">
        <v>114.73999786376953</v>
      </c>
      <c r="C204" s="101">
        <v>138.33999633789062</v>
      </c>
      <c r="D204" s="101">
        <v>9.243289947509766</v>
      </c>
      <c r="E204" s="101">
        <v>9.062396049499512</v>
      </c>
      <c r="F204" s="101">
        <v>17.432131650604443</v>
      </c>
      <c r="G204" s="101" t="s">
        <v>58</v>
      </c>
      <c r="H204" s="101">
        <v>-2.368726019364914</v>
      </c>
      <c r="I204" s="101">
        <v>44.871271844404625</v>
      </c>
      <c r="J204" s="101" t="s">
        <v>61</v>
      </c>
      <c r="K204" s="101">
        <v>-0.8216428830389093</v>
      </c>
      <c r="L204" s="101">
        <v>-0.48693868244243205</v>
      </c>
      <c r="M204" s="101">
        <v>-0.19240818216498082</v>
      </c>
      <c r="N204" s="101">
        <v>-0.032007054160960696</v>
      </c>
      <c r="O204" s="101">
        <v>-0.03333378359615345</v>
      </c>
      <c r="P204" s="101">
        <v>-0.013965798659865698</v>
      </c>
      <c r="Q204" s="101">
        <v>-0.003870995351777161</v>
      </c>
      <c r="R204" s="101">
        <v>-0.0004920614851729315</v>
      </c>
      <c r="S204" s="101">
        <v>-0.0004637031846722684</v>
      </c>
      <c r="T204" s="101">
        <v>-0.00020439930560006041</v>
      </c>
      <c r="U204" s="101">
        <v>-7.755546144867697E-05</v>
      </c>
      <c r="V204" s="101">
        <v>-1.8178002677839085E-05</v>
      </c>
      <c r="W204" s="101">
        <v>-2.9675956373841818E-05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2904</v>
      </c>
      <c r="B206" s="101">
        <v>128.26</v>
      </c>
      <c r="C206" s="101">
        <v>121.56</v>
      </c>
      <c r="D206" s="101">
        <v>9.71357108433757</v>
      </c>
      <c r="E206" s="101">
        <v>10.064610294954674</v>
      </c>
      <c r="F206" s="101">
        <v>22.853545634082643</v>
      </c>
      <c r="G206" s="101" t="s">
        <v>59</v>
      </c>
      <c r="H206" s="101">
        <v>-4.749965733190592</v>
      </c>
      <c r="I206" s="101">
        <v>56.0100342668094</v>
      </c>
      <c r="J206" s="101" t="s">
        <v>73</v>
      </c>
      <c r="K206" s="101">
        <v>2.3871500365257745</v>
      </c>
      <c r="M206" s="101" t="s">
        <v>68</v>
      </c>
      <c r="N206" s="101">
        <v>1.848306065923285</v>
      </c>
      <c r="X206" s="101">
        <v>67.5</v>
      </c>
    </row>
    <row r="207" spans="1:24" s="101" customFormat="1" ht="12.75" hidden="1">
      <c r="A207" s="101">
        <v>2901</v>
      </c>
      <c r="B207" s="101">
        <v>67.05999755859375</v>
      </c>
      <c r="C207" s="101">
        <v>87.26000213623047</v>
      </c>
      <c r="D207" s="101">
        <v>9.41319465637207</v>
      </c>
      <c r="E207" s="101">
        <v>9.761515617370605</v>
      </c>
      <c r="F207" s="101">
        <v>10.971500953024641</v>
      </c>
      <c r="G207" s="101" t="s">
        <v>56</v>
      </c>
      <c r="H207" s="101">
        <v>28.115935841603005</v>
      </c>
      <c r="I207" s="101">
        <v>27.67593340019675</v>
      </c>
      <c r="J207" s="101" t="s">
        <v>62</v>
      </c>
      <c r="K207" s="101">
        <v>0.9472421303371132</v>
      </c>
      <c r="L207" s="101">
        <v>1.1977793807293398</v>
      </c>
      <c r="M207" s="101">
        <v>0.2242464025544777</v>
      </c>
      <c r="N207" s="101">
        <v>0.047644840113477506</v>
      </c>
      <c r="O207" s="101">
        <v>0.03804345702898168</v>
      </c>
      <c r="P207" s="101">
        <v>0.03436066565633164</v>
      </c>
      <c r="Q207" s="101">
        <v>0.00463072007413344</v>
      </c>
      <c r="R207" s="101">
        <v>0.0007334878604205262</v>
      </c>
      <c r="S207" s="101">
        <v>0.0004991587485899432</v>
      </c>
      <c r="T207" s="101">
        <v>0.0005055970886501393</v>
      </c>
      <c r="U207" s="101">
        <v>0.00010125990251201533</v>
      </c>
      <c r="V207" s="101">
        <v>2.723527254401901E-05</v>
      </c>
      <c r="W207" s="101">
        <v>3.112312529303461E-05</v>
      </c>
      <c r="X207" s="101">
        <v>67.5</v>
      </c>
    </row>
    <row r="208" spans="1:24" s="101" customFormat="1" ht="12.75" hidden="1">
      <c r="A208" s="101">
        <v>2903</v>
      </c>
      <c r="B208" s="101">
        <v>128.4600067138672</v>
      </c>
      <c r="C208" s="101">
        <v>117.66000366210938</v>
      </c>
      <c r="D208" s="101">
        <v>9.388838768005371</v>
      </c>
      <c r="E208" s="101">
        <v>9.76998519897461</v>
      </c>
      <c r="F208" s="101">
        <v>16.240797158398873</v>
      </c>
      <c r="G208" s="101" t="s">
        <v>57</v>
      </c>
      <c r="H208" s="101">
        <v>-19.779633125375526</v>
      </c>
      <c r="I208" s="101">
        <v>41.18037358849166</v>
      </c>
      <c r="J208" s="101" t="s">
        <v>60</v>
      </c>
      <c r="K208" s="101">
        <v>0.575149583800071</v>
      </c>
      <c r="L208" s="101">
        <v>-0.006516194381159245</v>
      </c>
      <c r="M208" s="101">
        <v>-0.13817522513607952</v>
      </c>
      <c r="N208" s="101">
        <v>-0.0004919437459210174</v>
      </c>
      <c r="O208" s="101">
        <v>0.022771915711807377</v>
      </c>
      <c r="P208" s="101">
        <v>-0.000745675435672179</v>
      </c>
      <c r="Q208" s="101">
        <v>-0.0029480416957223775</v>
      </c>
      <c r="R208" s="101">
        <v>-3.957196172915693E-05</v>
      </c>
      <c r="S208" s="101">
        <v>0.00027105810515928955</v>
      </c>
      <c r="T208" s="101">
        <v>-5.311314458843562E-05</v>
      </c>
      <c r="U208" s="101">
        <v>-7.044216212296733E-05</v>
      </c>
      <c r="V208" s="101">
        <v>-3.120094378040919E-06</v>
      </c>
      <c r="W208" s="101">
        <v>1.6013830652544795E-05</v>
      </c>
      <c r="X208" s="101">
        <v>67.5</v>
      </c>
    </row>
    <row r="209" spans="1:24" s="101" customFormat="1" ht="12.75" hidden="1">
      <c r="A209" s="101">
        <v>2902</v>
      </c>
      <c r="B209" s="101">
        <v>102.95999908447266</v>
      </c>
      <c r="C209" s="101">
        <v>121.55999755859375</v>
      </c>
      <c r="D209" s="101">
        <v>9.207399368286133</v>
      </c>
      <c r="E209" s="101">
        <v>9.248506546020508</v>
      </c>
      <c r="F209" s="101">
        <v>17.061222794698608</v>
      </c>
      <c r="G209" s="101" t="s">
        <v>58</v>
      </c>
      <c r="H209" s="101">
        <v>8.605891900303732</v>
      </c>
      <c r="I209" s="101">
        <v>44.06589098477639</v>
      </c>
      <c r="J209" s="101" t="s">
        <v>61</v>
      </c>
      <c r="K209" s="101">
        <v>-0.7526424182440142</v>
      </c>
      <c r="L209" s="101">
        <v>-1.1977616558026674</v>
      </c>
      <c r="M209" s="101">
        <v>-0.176618391503316</v>
      </c>
      <c r="N209" s="101">
        <v>-0.04764230033058526</v>
      </c>
      <c r="O209" s="101">
        <v>-0.030475309309838283</v>
      </c>
      <c r="P209" s="101">
        <v>-0.034352573593412816</v>
      </c>
      <c r="Q209" s="101">
        <v>-0.0035710808679256687</v>
      </c>
      <c r="R209" s="101">
        <v>-0.0007324196210023237</v>
      </c>
      <c r="S209" s="101">
        <v>-0.0004191502832175276</v>
      </c>
      <c r="T209" s="101">
        <v>-0.0005027995723182596</v>
      </c>
      <c r="U209" s="101">
        <v>-7.274248863067881E-05</v>
      </c>
      <c r="V209" s="101">
        <v>-2.7055962034625808E-05</v>
      </c>
      <c r="W209" s="101">
        <v>-2.6687190856992557E-05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2904</v>
      </c>
      <c r="B211" s="101">
        <v>122.06</v>
      </c>
      <c r="C211" s="101">
        <v>111.86</v>
      </c>
      <c r="D211" s="101">
        <v>9.589851449646764</v>
      </c>
      <c r="E211" s="101">
        <v>9.891150571071595</v>
      </c>
      <c r="F211" s="101">
        <v>20.969841924210467</v>
      </c>
      <c r="G211" s="101" t="s">
        <v>59</v>
      </c>
      <c r="H211" s="101">
        <v>-2.517119189254174</v>
      </c>
      <c r="I211" s="101">
        <v>52.04288081074583</v>
      </c>
      <c r="J211" s="101" t="s">
        <v>73</v>
      </c>
      <c r="K211" s="101">
        <v>1.0041023470983976</v>
      </c>
      <c r="M211" s="101" t="s">
        <v>68</v>
      </c>
      <c r="N211" s="101">
        <v>0.8419022064540004</v>
      </c>
      <c r="X211" s="101">
        <v>67.5</v>
      </c>
    </row>
    <row r="212" spans="1:24" s="101" customFormat="1" ht="12.75" hidden="1">
      <c r="A212" s="101">
        <v>2901</v>
      </c>
      <c r="B212" s="101">
        <v>80.86000061035156</v>
      </c>
      <c r="C212" s="101">
        <v>97.45999908447266</v>
      </c>
      <c r="D212" s="101">
        <v>9.067093849182129</v>
      </c>
      <c r="E212" s="101">
        <v>9.387285232543945</v>
      </c>
      <c r="F212" s="101">
        <v>11.485412718222749</v>
      </c>
      <c r="G212" s="101" t="s">
        <v>56</v>
      </c>
      <c r="H212" s="101">
        <v>16.735674736176172</v>
      </c>
      <c r="I212" s="101">
        <v>30.095675346527734</v>
      </c>
      <c r="J212" s="101" t="s">
        <v>62</v>
      </c>
      <c r="K212" s="101">
        <v>0.4861967976786901</v>
      </c>
      <c r="L212" s="101">
        <v>0.8668500536120991</v>
      </c>
      <c r="M212" s="101">
        <v>0.11510034467935738</v>
      </c>
      <c r="N212" s="101">
        <v>0.04507665530296855</v>
      </c>
      <c r="O212" s="101">
        <v>0.019526801955066245</v>
      </c>
      <c r="P212" s="101">
        <v>0.024867276135343282</v>
      </c>
      <c r="Q212" s="101">
        <v>0.0023768272202443893</v>
      </c>
      <c r="R212" s="101">
        <v>0.0006939125604328686</v>
      </c>
      <c r="S212" s="101">
        <v>0.00025619307579138526</v>
      </c>
      <c r="T212" s="101">
        <v>0.0003659043058594739</v>
      </c>
      <c r="U212" s="101">
        <v>5.1966750876858924E-05</v>
      </c>
      <c r="V212" s="101">
        <v>2.5763827849920485E-05</v>
      </c>
      <c r="W212" s="101">
        <v>1.5970118296905164E-05</v>
      </c>
      <c r="X212" s="101">
        <v>67.5</v>
      </c>
    </row>
    <row r="213" spans="1:24" s="101" customFormat="1" ht="12.75" hidden="1">
      <c r="A213" s="101">
        <v>2903</v>
      </c>
      <c r="B213" s="101">
        <v>125.05999755859375</v>
      </c>
      <c r="C213" s="101">
        <v>116.45999908447266</v>
      </c>
      <c r="D213" s="101">
        <v>9.432437896728516</v>
      </c>
      <c r="E213" s="101">
        <v>9.76728630065918</v>
      </c>
      <c r="F213" s="101">
        <v>17.309228160621416</v>
      </c>
      <c r="G213" s="101" t="s">
        <v>57</v>
      </c>
      <c r="H213" s="101">
        <v>-13.879604331557289</v>
      </c>
      <c r="I213" s="101">
        <v>43.68039322703647</v>
      </c>
      <c r="J213" s="101" t="s">
        <v>60</v>
      </c>
      <c r="K213" s="101">
        <v>0.43619337171774736</v>
      </c>
      <c r="L213" s="101">
        <v>-0.0047158608114497205</v>
      </c>
      <c r="M213" s="101">
        <v>-0.10383405307531893</v>
      </c>
      <c r="N213" s="101">
        <v>-0.0004656498219252806</v>
      </c>
      <c r="O213" s="101">
        <v>0.017424432319995665</v>
      </c>
      <c r="P213" s="101">
        <v>-0.0005396737184499988</v>
      </c>
      <c r="Q213" s="101">
        <v>-0.0021703423879582654</v>
      </c>
      <c r="R213" s="101">
        <v>-3.7451822924808346E-05</v>
      </c>
      <c r="S213" s="101">
        <v>0.00022025909468175348</v>
      </c>
      <c r="T213" s="101">
        <v>-3.8439944258072966E-05</v>
      </c>
      <c r="U213" s="101">
        <v>-4.8981781606532843E-05</v>
      </c>
      <c r="V213" s="101">
        <v>-2.952840704526796E-06</v>
      </c>
      <c r="W213" s="101">
        <v>1.3448725803384573E-05</v>
      </c>
      <c r="X213" s="101">
        <v>67.5</v>
      </c>
    </row>
    <row r="214" spans="1:24" s="101" customFormat="1" ht="12.75" hidden="1">
      <c r="A214" s="101">
        <v>2902</v>
      </c>
      <c r="B214" s="101">
        <v>95.87999725341797</v>
      </c>
      <c r="C214" s="101">
        <v>118.68000030517578</v>
      </c>
      <c r="D214" s="101">
        <v>9.311965942382812</v>
      </c>
      <c r="E214" s="101">
        <v>9.293098449707031</v>
      </c>
      <c r="F214" s="101">
        <v>15.501530461674546</v>
      </c>
      <c r="G214" s="101" t="s">
        <v>58</v>
      </c>
      <c r="H214" s="101">
        <v>11.19612740703333</v>
      </c>
      <c r="I214" s="101">
        <v>39.5761246604513</v>
      </c>
      <c r="J214" s="101" t="s">
        <v>61</v>
      </c>
      <c r="K214" s="101">
        <v>-0.214761888012087</v>
      </c>
      <c r="L214" s="101">
        <v>-0.8668372258412222</v>
      </c>
      <c r="M214" s="101">
        <v>-0.049664663164655856</v>
      </c>
      <c r="N214" s="101">
        <v>-0.04507425011629127</v>
      </c>
      <c r="O214" s="101">
        <v>-0.008813918136576341</v>
      </c>
      <c r="P214" s="101">
        <v>-0.024861419401736255</v>
      </c>
      <c r="Q214" s="101">
        <v>-0.0009689796457750206</v>
      </c>
      <c r="R214" s="101">
        <v>-0.0006929011491447451</v>
      </c>
      <c r="S214" s="101">
        <v>-0.00013084656393434573</v>
      </c>
      <c r="T214" s="101">
        <v>-0.0003638795566282058</v>
      </c>
      <c r="U214" s="101">
        <v>-1.7358809502596613E-05</v>
      </c>
      <c r="V214" s="101">
        <v>-2.5594053161897355E-05</v>
      </c>
      <c r="W214" s="101">
        <v>-8.612575264258829E-06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2904</v>
      </c>
      <c r="B216" s="101">
        <v>117.48</v>
      </c>
      <c r="C216" s="101">
        <v>107.78</v>
      </c>
      <c r="D216" s="101">
        <v>9.492247141564016</v>
      </c>
      <c r="E216" s="101">
        <v>9.866748336301226</v>
      </c>
      <c r="F216" s="101">
        <v>20.25673519861692</v>
      </c>
      <c r="G216" s="101" t="s">
        <v>59</v>
      </c>
      <c r="H216" s="101">
        <v>0.8002557282093505</v>
      </c>
      <c r="I216" s="101">
        <v>50.78025572820935</v>
      </c>
      <c r="J216" s="101" t="s">
        <v>73</v>
      </c>
      <c r="K216" s="101">
        <v>0.8813024094587267</v>
      </c>
      <c r="M216" s="101" t="s">
        <v>68</v>
      </c>
      <c r="N216" s="101">
        <v>0.7416135894648065</v>
      </c>
      <c r="X216" s="101">
        <v>67.5</v>
      </c>
    </row>
    <row r="217" spans="1:24" s="101" customFormat="1" ht="12.75" hidden="1">
      <c r="A217" s="101">
        <v>2901</v>
      </c>
      <c r="B217" s="101">
        <v>80.45999908447266</v>
      </c>
      <c r="C217" s="101">
        <v>100.76000213623047</v>
      </c>
      <c r="D217" s="101">
        <v>9.306624412536621</v>
      </c>
      <c r="E217" s="101">
        <v>9.590946197509766</v>
      </c>
      <c r="F217" s="101">
        <v>10.726181440235948</v>
      </c>
      <c r="G217" s="101" t="s">
        <v>56</v>
      </c>
      <c r="H217" s="101">
        <v>14.42238376397296</v>
      </c>
      <c r="I217" s="101">
        <v>27.38238284844562</v>
      </c>
      <c r="J217" s="101" t="s">
        <v>62</v>
      </c>
      <c r="K217" s="101">
        <v>0.4591017631536858</v>
      </c>
      <c r="L217" s="101">
        <v>0.8068905863647604</v>
      </c>
      <c r="M217" s="101">
        <v>0.10868608890789576</v>
      </c>
      <c r="N217" s="101">
        <v>0.08222108476214646</v>
      </c>
      <c r="O217" s="101">
        <v>0.018438473951940426</v>
      </c>
      <c r="P217" s="101">
        <v>0.023147220812881553</v>
      </c>
      <c r="Q217" s="101">
        <v>0.0022443451712223436</v>
      </c>
      <c r="R217" s="101">
        <v>0.0012656467779486114</v>
      </c>
      <c r="S217" s="101">
        <v>0.00024189810299626735</v>
      </c>
      <c r="T217" s="101">
        <v>0.00034059428708511436</v>
      </c>
      <c r="U217" s="101">
        <v>4.9075341495701746E-05</v>
      </c>
      <c r="V217" s="101">
        <v>4.698207061796336E-05</v>
      </c>
      <c r="W217" s="101">
        <v>1.50785359735985E-05</v>
      </c>
      <c r="X217" s="101">
        <v>67.5</v>
      </c>
    </row>
    <row r="218" spans="1:24" s="101" customFormat="1" ht="12.75" hidden="1">
      <c r="A218" s="101">
        <v>2903</v>
      </c>
      <c r="B218" s="101">
        <v>123.81999969482422</v>
      </c>
      <c r="C218" s="101">
        <v>129.1199951171875</v>
      </c>
      <c r="D218" s="101">
        <v>9.338603973388672</v>
      </c>
      <c r="E218" s="101">
        <v>9.68655014038086</v>
      </c>
      <c r="F218" s="101">
        <v>17.816059091098392</v>
      </c>
      <c r="G218" s="101" t="s">
        <v>57</v>
      </c>
      <c r="H218" s="101">
        <v>-10.911217739979747</v>
      </c>
      <c r="I218" s="101">
        <v>45.40878195484448</v>
      </c>
      <c r="J218" s="101" t="s">
        <v>60</v>
      </c>
      <c r="K218" s="101">
        <v>0.4507901792412384</v>
      </c>
      <c r="L218" s="101">
        <v>-0.0043893319115618475</v>
      </c>
      <c r="M218" s="101">
        <v>-0.10647746620891192</v>
      </c>
      <c r="N218" s="101">
        <v>-0.0008498498421377929</v>
      </c>
      <c r="O218" s="101">
        <v>0.018141307758820512</v>
      </c>
      <c r="P218" s="101">
        <v>-0.0005023516495954089</v>
      </c>
      <c r="Q218" s="101">
        <v>-0.002186175929239571</v>
      </c>
      <c r="R218" s="101">
        <v>-6.833614351156715E-05</v>
      </c>
      <c r="S218" s="101">
        <v>0.00024038037941869587</v>
      </c>
      <c r="T218" s="101">
        <v>-3.5783652576556275E-05</v>
      </c>
      <c r="U218" s="101">
        <v>-4.6771144869759496E-05</v>
      </c>
      <c r="V218" s="101">
        <v>-5.389099469887949E-06</v>
      </c>
      <c r="W218" s="101">
        <v>1.5031611946718063E-05</v>
      </c>
      <c r="X218" s="101">
        <v>67.5</v>
      </c>
    </row>
    <row r="219" spans="1:24" s="101" customFormat="1" ht="12.75" hidden="1">
      <c r="A219" s="101">
        <v>2902</v>
      </c>
      <c r="B219" s="101">
        <v>97.18000030517578</v>
      </c>
      <c r="C219" s="101">
        <v>121.37999725341797</v>
      </c>
      <c r="D219" s="101">
        <v>9.357145309448242</v>
      </c>
      <c r="E219" s="101">
        <v>9.082518577575684</v>
      </c>
      <c r="F219" s="101">
        <v>18.26508259056593</v>
      </c>
      <c r="G219" s="101" t="s">
        <v>58</v>
      </c>
      <c r="H219" s="101">
        <v>16.728985763755098</v>
      </c>
      <c r="I219" s="101">
        <v>46.40898606893088</v>
      </c>
      <c r="J219" s="101" t="s">
        <v>61</v>
      </c>
      <c r="K219" s="101">
        <v>0.08696345916806214</v>
      </c>
      <c r="L219" s="101">
        <v>-0.8068786477094539</v>
      </c>
      <c r="M219" s="101">
        <v>0.02179942916282539</v>
      </c>
      <c r="N219" s="101">
        <v>-0.08221669255516115</v>
      </c>
      <c r="O219" s="101">
        <v>0.003297009929639936</v>
      </c>
      <c r="P219" s="101">
        <v>-0.023141769037401737</v>
      </c>
      <c r="Q219" s="101">
        <v>0.0005076613576022393</v>
      </c>
      <c r="R219" s="101">
        <v>-0.0012638005926654996</v>
      </c>
      <c r="S219" s="101">
        <v>2.705485952128721E-05</v>
      </c>
      <c r="T219" s="101">
        <v>-0.0003387093128381586</v>
      </c>
      <c r="U219" s="101">
        <v>1.486099426322868E-05</v>
      </c>
      <c r="V219" s="101">
        <v>-4.667196767284351E-05</v>
      </c>
      <c r="W219" s="101">
        <v>1.1886502388788918E-06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2904</v>
      </c>
      <c r="B221" s="101">
        <v>119.06</v>
      </c>
      <c r="C221" s="101">
        <v>120.16</v>
      </c>
      <c r="D221" s="101">
        <v>9.488969738274065</v>
      </c>
      <c r="E221" s="101">
        <v>9.816625336790903</v>
      </c>
      <c r="F221" s="101">
        <v>18.48136911863239</v>
      </c>
      <c r="G221" s="101" t="s">
        <v>59</v>
      </c>
      <c r="H221" s="101">
        <v>-5.21121167746108</v>
      </c>
      <c r="I221" s="101">
        <v>46.348788322538915</v>
      </c>
      <c r="J221" s="101" t="s">
        <v>73</v>
      </c>
      <c r="K221" s="101">
        <v>1.1324197492432022</v>
      </c>
      <c r="M221" s="101" t="s">
        <v>68</v>
      </c>
      <c r="N221" s="101">
        <v>1.041490174991736</v>
      </c>
      <c r="X221" s="101">
        <v>67.5</v>
      </c>
    </row>
    <row r="222" spans="1:24" s="101" customFormat="1" ht="12.75" hidden="1">
      <c r="A222" s="101">
        <v>2901</v>
      </c>
      <c r="B222" s="101">
        <v>84.30000305175781</v>
      </c>
      <c r="C222" s="101">
        <v>106.0999984741211</v>
      </c>
      <c r="D222" s="101">
        <v>8.954119682312012</v>
      </c>
      <c r="E222" s="101">
        <v>9.171717643737793</v>
      </c>
      <c r="F222" s="101">
        <v>13.67846597267546</v>
      </c>
      <c r="G222" s="101" t="s">
        <v>56</v>
      </c>
      <c r="H222" s="101">
        <v>19.49969178773803</v>
      </c>
      <c r="I222" s="101">
        <v>36.29969483949584</v>
      </c>
      <c r="J222" s="101" t="s">
        <v>62</v>
      </c>
      <c r="K222" s="101">
        <v>0.26244586147264465</v>
      </c>
      <c r="L222" s="101">
        <v>1.0261288036933434</v>
      </c>
      <c r="M222" s="101">
        <v>0.062130378496229065</v>
      </c>
      <c r="N222" s="101">
        <v>0.07589849805645345</v>
      </c>
      <c r="O222" s="101">
        <v>0.010540584709804597</v>
      </c>
      <c r="P222" s="101">
        <v>0.029436487407260844</v>
      </c>
      <c r="Q222" s="101">
        <v>0.0012830073003620227</v>
      </c>
      <c r="R222" s="101">
        <v>0.0011683413588322133</v>
      </c>
      <c r="S222" s="101">
        <v>0.0001383021067328243</v>
      </c>
      <c r="T222" s="101">
        <v>0.0004331458437418732</v>
      </c>
      <c r="U222" s="101">
        <v>2.804375407415135E-05</v>
      </c>
      <c r="V222" s="101">
        <v>4.336986891782993E-05</v>
      </c>
      <c r="W222" s="101">
        <v>8.618759795490034E-06</v>
      </c>
      <c r="X222" s="101">
        <v>67.5</v>
      </c>
    </row>
    <row r="223" spans="1:24" s="101" customFormat="1" ht="12.75" hidden="1">
      <c r="A223" s="101">
        <v>2903</v>
      </c>
      <c r="B223" s="101">
        <v>128.13999938964844</v>
      </c>
      <c r="C223" s="101">
        <v>139.44000244140625</v>
      </c>
      <c r="D223" s="101">
        <v>9.28980541229248</v>
      </c>
      <c r="E223" s="101">
        <v>9.585990905761719</v>
      </c>
      <c r="F223" s="101">
        <v>19.24819013235545</v>
      </c>
      <c r="G223" s="101" t="s">
        <v>57</v>
      </c>
      <c r="H223" s="101">
        <v>-11.314411964599643</v>
      </c>
      <c r="I223" s="101">
        <v>49.325587425048795</v>
      </c>
      <c r="J223" s="101" t="s">
        <v>60</v>
      </c>
      <c r="K223" s="101">
        <v>0.2342842145120187</v>
      </c>
      <c r="L223" s="101">
        <v>-0.005582231523274487</v>
      </c>
      <c r="M223" s="101">
        <v>-0.05577821658347906</v>
      </c>
      <c r="N223" s="101">
        <v>-0.0007844395332622081</v>
      </c>
      <c r="O223" s="101">
        <v>0.009357715798784572</v>
      </c>
      <c r="P223" s="101">
        <v>-0.0006387919301093271</v>
      </c>
      <c r="Q223" s="101">
        <v>-0.001166248598976434</v>
      </c>
      <c r="R223" s="101">
        <v>-6.308687075399403E-05</v>
      </c>
      <c r="S223" s="101">
        <v>0.00011818001621236629</v>
      </c>
      <c r="T223" s="101">
        <v>-4.549794277933089E-05</v>
      </c>
      <c r="U223" s="101">
        <v>-2.6337575098457777E-05</v>
      </c>
      <c r="V223" s="101">
        <v>-4.9774689409824945E-06</v>
      </c>
      <c r="W223" s="101">
        <v>7.20960087022822E-06</v>
      </c>
      <c r="X223" s="101">
        <v>67.5</v>
      </c>
    </row>
    <row r="224" spans="1:24" s="101" customFormat="1" ht="12.75" hidden="1">
      <c r="A224" s="101">
        <v>2902</v>
      </c>
      <c r="B224" s="101">
        <v>107.87999725341797</v>
      </c>
      <c r="C224" s="101">
        <v>111.18000030517578</v>
      </c>
      <c r="D224" s="101">
        <v>9.348114013671875</v>
      </c>
      <c r="E224" s="101">
        <v>8.992548942565918</v>
      </c>
      <c r="F224" s="101">
        <v>22.334163841008163</v>
      </c>
      <c r="G224" s="101" t="s">
        <v>58</v>
      </c>
      <c r="H224" s="101">
        <v>16.448336267575336</v>
      </c>
      <c r="I224" s="101">
        <v>56.828333520993304</v>
      </c>
      <c r="J224" s="101" t="s">
        <v>61</v>
      </c>
      <c r="K224" s="101">
        <v>-0.11827399137005994</v>
      </c>
      <c r="L224" s="101">
        <v>-1.0261136196641933</v>
      </c>
      <c r="M224" s="101">
        <v>-0.027367398247754294</v>
      </c>
      <c r="N224" s="101">
        <v>-0.07589444420933672</v>
      </c>
      <c r="O224" s="101">
        <v>-0.00485150296853914</v>
      </c>
      <c r="P224" s="101">
        <v>-0.02942955547995677</v>
      </c>
      <c r="Q224" s="101">
        <v>-0.0005347634413156439</v>
      </c>
      <c r="R224" s="101">
        <v>-0.0011666368661654627</v>
      </c>
      <c r="S224" s="101">
        <v>-7.183979742999254E-05</v>
      </c>
      <c r="T224" s="101">
        <v>-0.00043074964788576204</v>
      </c>
      <c r="U224" s="101">
        <v>-9.632459732829268E-06</v>
      </c>
      <c r="V224" s="101">
        <v>-4.308329528821241E-05</v>
      </c>
      <c r="W224" s="101">
        <v>-4.722782623026379E-06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8.681824025370727</v>
      </c>
      <c r="G225" s="102"/>
      <c r="H225" s="102"/>
      <c r="I225" s="115"/>
      <c r="J225" s="115" t="s">
        <v>158</v>
      </c>
      <c r="K225" s="102">
        <f>AVERAGE(K223,K218,K213,K208,K203,K198)</f>
        <v>0.5282647436028284</v>
      </c>
      <c r="L225" s="102">
        <f>AVERAGE(L223,L218,L213,L208,L203,L198)</f>
        <v>-0.00466107469140475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25.211036723007958</v>
      </c>
      <c r="G226" s="102"/>
      <c r="H226" s="102"/>
      <c r="I226" s="115"/>
      <c r="J226" s="115" t="s">
        <v>159</v>
      </c>
      <c r="K226" s="102">
        <f>AVERAGE(K224,K219,K214,K209,K204,K199)</f>
        <v>-0.47523904129232797</v>
      </c>
      <c r="L226" s="102">
        <f>AVERAGE(L224,L219,L214,L209,L204,L199)</f>
        <v>-0.8568264215671518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0.3301654647517677</v>
      </c>
      <c r="L227" s="102">
        <f>ABS(L225/$H$33)</f>
        <v>0.012947429698346528</v>
      </c>
      <c r="M227" s="115" t="s">
        <v>111</v>
      </c>
      <c r="N227" s="102">
        <f>K227+L227+L228+K228</f>
        <v>1.1486515904820431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0.2700221825524591</v>
      </c>
      <c r="L228" s="102">
        <f>ABS(L226/$H$34)</f>
        <v>0.5355165134794698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2904</v>
      </c>
      <c r="B231" s="116">
        <v>123.16</v>
      </c>
      <c r="C231" s="116">
        <v>125.86</v>
      </c>
      <c r="D231" s="116">
        <v>9.688588473719506</v>
      </c>
      <c r="E231" s="116">
        <v>9.748771178388095</v>
      </c>
      <c r="F231" s="116">
        <v>21.310615456159148</v>
      </c>
      <c r="G231" s="116" t="s">
        <v>59</v>
      </c>
      <c r="H231" s="116">
        <v>-3.3079603250407104</v>
      </c>
      <c r="I231" s="116">
        <v>52.352039674959286</v>
      </c>
      <c r="J231" s="116" t="s">
        <v>73</v>
      </c>
      <c r="K231" s="116">
        <v>2.132715585076677</v>
      </c>
      <c r="M231" s="116" t="s">
        <v>68</v>
      </c>
      <c r="N231" s="116">
        <v>1.7953846835606722</v>
      </c>
      <c r="X231" s="116">
        <v>67.5</v>
      </c>
    </row>
    <row r="232" spans="1:24" s="116" customFormat="1" ht="12.75">
      <c r="A232" s="116">
        <v>2901</v>
      </c>
      <c r="B232" s="116">
        <v>67.13999938964844</v>
      </c>
      <c r="C232" s="116">
        <v>80.83999633789062</v>
      </c>
      <c r="D232" s="116">
        <v>9.378935813903809</v>
      </c>
      <c r="E232" s="116">
        <v>9.497861862182617</v>
      </c>
      <c r="F232" s="116">
        <v>11.661851235682049</v>
      </c>
      <c r="G232" s="116" t="s">
        <v>56</v>
      </c>
      <c r="H232" s="116">
        <v>29.88491641506542</v>
      </c>
      <c r="I232" s="116">
        <v>29.524915804713856</v>
      </c>
      <c r="J232" s="116" t="s">
        <v>62</v>
      </c>
      <c r="K232" s="116">
        <v>0.7065172517511228</v>
      </c>
      <c r="L232" s="116">
        <v>1.261788342163136</v>
      </c>
      <c r="M232" s="116">
        <v>0.1672580318567197</v>
      </c>
      <c r="N232" s="116">
        <v>0.10645872923778314</v>
      </c>
      <c r="O232" s="116">
        <v>0.028375423016279728</v>
      </c>
      <c r="P232" s="116">
        <v>0.03619689565545649</v>
      </c>
      <c r="Q232" s="116">
        <v>0.0034539320938368895</v>
      </c>
      <c r="R232" s="116">
        <v>0.0016387794368668191</v>
      </c>
      <c r="S232" s="116">
        <v>0.00037232029293998996</v>
      </c>
      <c r="T232" s="116">
        <v>0.0005326228425151487</v>
      </c>
      <c r="U232" s="116">
        <v>7.552644530172038E-05</v>
      </c>
      <c r="V232" s="116">
        <v>6.0831558797399555E-05</v>
      </c>
      <c r="W232" s="116">
        <v>2.3212143548007595E-05</v>
      </c>
      <c r="X232" s="116">
        <v>67.5</v>
      </c>
    </row>
    <row r="233" spans="1:24" s="116" customFormat="1" ht="12.75">
      <c r="A233" s="116">
        <v>2902</v>
      </c>
      <c r="B233" s="116">
        <v>112.0999984741211</v>
      </c>
      <c r="C233" s="116">
        <v>139.5</v>
      </c>
      <c r="D233" s="116">
        <v>9.317328453063965</v>
      </c>
      <c r="E233" s="116">
        <v>9.135848999023438</v>
      </c>
      <c r="F233" s="116">
        <v>11.462345823643671</v>
      </c>
      <c r="G233" s="116" t="s">
        <v>57</v>
      </c>
      <c r="H233" s="116">
        <v>-15.332987577676619</v>
      </c>
      <c r="I233" s="116">
        <v>29.267010896444468</v>
      </c>
      <c r="J233" s="116" t="s">
        <v>60</v>
      </c>
      <c r="K233" s="116">
        <v>0.46042736854407457</v>
      </c>
      <c r="L233" s="116">
        <v>-0.006863935961623309</v>
      </c>
      <c r="M233" s="116">
        <v>-0.11043467560153696</v>
      </c>
      <c r="N233" s="116">
        <v>-0.0011002344897095171</v>
      </c>
      <c r="O233" s="116">
        <v>0.018258640975497648</v>
      </c>
      <c r="P233" s="116">
        <v>-0.0007854940443557169</v>
      </c>
      <c r="Q233" s="116">
        <v>-0.002347751410373401</v>
      </c>
      <c r="R233" s="116">
        <v>-8.847604052367572E-05</v>
      </c>
      <c r="S233" s="116">
        <v>0.00021974563074935355</v>
      </c>
      <c r="T233" s="116">
        <v>-5.59504718686409E-05</v>
      </c>
      <c r="U233" s="116">
        <v>-5.5559652639294524E-05</v>
      </c>
      <c r="V233" s="116">
        <v>-6.979631430865414E-06</v>
      </c>
      <c r="W233" s="116">
        <v>1.3063384668954064E-05</v>
      </c>
      <c r="X233" s="116">
        <v>67.5</v>
      </c>
    </row>
    <row r="234" spans="1:24" s="116" customFormat="1" ht="12.75">
      <c r="A234" s="116">
        <v>2903</v>
      </c>
      <c r="B234" s="116">
        <v>104.19999694824219</v>
      </c>
      <c r="C234" s="116">
        <v>116.9000015258789</v>
      </c>
      <c r="D234" s="116">
        <v>9.693960189819336</v>
      </c>
      <c r="E234" s="116">
        <v>9.620633125305176</v>
      </c>
      <c r="F234" s="116">
        <v>21.480777242306036</v>
      </c>
      <c r="G234" s="116" t="s">
        <v>58</v>
      </c>
      <c r="H234" s="116">
        <v>15.99881039810171</v>
      </c>
      <c r="I234" s="116">
        <v>52.6988073463439</v>
      </c>
      <c r="J234" s="116" t="s">
        <v>61</v>
      </c>
      <c r="K234" s="116">
        <v>-0.5358854964612667</v>
      </c>
      <c r="L234" s="116">
        <v>-1.2617696726431133</v>
      </c>
      <c r="M234" s="116">
        <v>-0.12561620773358334</v>
      </c>
      <c r="N234" s="116">
        <v>-0.10645304370938051</v>
      </c>
      <c r="O234" s="116">
        <v>-0.021720650567621028</v>
      </c>
      <c r="P234" s="116">
        <v>-0.03618837180916387</v>
      </c>
      <c r="Q234" s="116">
        <v>-0.0025333200003012225</v>
      </c>
      <c r="R234" s="116">
        <v>-0.0016363893280484268</v>
      </c>
      <c r="S234" s="116">
        <v>-0.0003005565808653817</v>
      </c>
      <c r="T234" s="116">
        <v>-0.0005296759736542648</v>
      </c>
      <c r="U234" s="116">
        <v>-5.116022809287203E-05</v>
      </c>
      <c r="V234" s="116">
        <v>-6.0429821204524134E-05</v>
      </c>
      <c r="W234" s="116">
        <v>-1.918727675008224E-05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2904</v>
      </c>
      <c r="B236" s="116">
        <v>122.86</v>
      </c>
      <c r="C236" s="116">
        <v>109.06</v>
      </c>
      <c r="D236" s="116">
        <v>9.579756741625344</v>
      </c>
      <c r="E236" s="116">
        <v>10.033923054235261</v>
      </c>
      <c r="F236" s="116">
        <v>19.402325596496034</v>
      </c>
      <c r="G236" s="116" t="s">
        <v>59</v>
      </c>
      <c r="H236" s="116">
        <v>-7.15501446105938</v>
      </c>
      <c r="I236" s="116">
        <v>48.20498553894062</v>
      </c>
      <c r="J236" s="116" t="s">
        <v>73</v>
      </c>
      <c r="K236" s="116">
        <v>1.7014213441384352</v>
      </c>
      <c r="M236" s="116" t="s">
        <v>68</v>
      </c>
      <c r="N236" s="116">
        <v>1.4952966886373382</v>
      </c>
      <c r="X236" s="116">
        <v>67.5</v>
      </c>
    </row>
    <row r="237" spans="1:24" s="116" customFormat="1" ht="12.75">
      <c r="A237" s="116">
        <v>2901</v>
      </c>
      <c r="B237" s="116">
        <v>73.73999786376953</v>
      </c>
      <c r="C237" s="116">
        <v>75.33999633789062</v>
      </c>
      <c r="D237" s="116">
        <v>9.019451141357422</v>
      </c>
      <c r="E237" s="116">
        <v>9.304637908935547</v>
      </c>
      <c r="F237" s="116">
        <v>9.552253036487931</v>
      </c>
      <c r="G237" s="116" t="s">
        <v>56</v>
      </c>
      <c r="H237" s="116">
        <v>18.91481776310689</v>
      </c>
      <c r="I237" s="116">
        <v>25.15481562687642</v>
      </c>
      <c r="J237" s="116" t="s">
        <v>62</v>
      </c>
      <c r="K237" s="116">
        <v>0.493405300355068</v>
      </c>
      <c r="L237" s="116">
        <v>1.2007435259972197</v>
      </c>
      <c r="M237" s="116">
        <v>0.1168070251400402</v>
      </c>
      <c r="N237" s="116">
        <v>0.030953119181237172</v>
      </c>
      <c r="O237" s="116">
        <v>0.019816372816608897</v>
      </c>
      <c r="P237" s="116">
        <v>0.03444561198949251</v>
      </c>
      <c r="Q237" s="116">
        <v>0.002412065050595131</v>
      </c>
      <c r="R237" s="116">
        <v>0.00047652851175551236</v>
      </c>
      <c r="S237" s="116">
        <v>0.000259976895885369</v>
      </c>
      <c r="T237" s="116">
        <v>0.0005068416273389848</v>
      </c>
      <c r="U237" s="116">
        <v>5.2727466246603715E-05</v>
      </c>
      <c r="V237" s="116">
        <v>1.7700307308788934E-05</v>
      </c>
      <c r="W237" s="116">
        <v>1.620291198165279E-05</v>
      </c>
      <c r="X237" s="116">
        <v>67.5</v>
      </c>
    </row>
    <row r="238" spans="1:24" s="116" customFormat="1" ht="12.75">
      <c r="A238" s="116">
        <v>2902</v>
      </c>
      <c r="B238" s="116">
        <v>114.73999786376953</v>
      </c>
      <c r="C238" s="116">
        <v>138.33999633789062</v>
      </c>
      <c r="D238" s="116">
        <v>9.243289947509766</v>
      </c>
      <c r="E238" s="116">
        <v>9.062396049499512</v>
      </c>
      <c r="F238" s="116">
        <v>10.743322925018916</v>
      </c>
      <c r="G238" s="116" t="s">
        <v>57</v>
      </c>
      <c r="H238" s="116">
        <v>-19.58608994574203</v>
      </c>
      <c r="I238" s="116">
        <v>27.6539079180275</v>
      </c>
      <c r="J238" s="116" t="s">
        <v>60</v>
      </c>
      <c r="K238" s="116">
        <v>0.47764831182286543</v>
      </c>
      <c r="L238" s="116">
        <v>-0.006532733046608217</v>
      </c>
      <c r="M238" s="116">
        <v>-0.1134023900647616</v>
      </c>
      <c r="N238" s="116">
        <v>-0.0003194736208852234</v>
      </c>
      <c r="O238" s="116">
        <v>0.01912876816131784</v>
      </c>
      <c r="P238" s="116">
        <v>-0.0007475493037652067</v>
      </c>
      <c r="Q238" s="116">
        <v>-0.002356122993901584</v>
      </c>
      <c r="R238" s="116">
        <v>-2.571021146699635E-05</v>
      </c>
      <c r="S238" s="116">
        <v>0.00024578138304780705</v>
      </c>
      <c r="T238" s="116">
        <v>-5.324283929151372E-05</v>
      </c>
      <c r="U238" s="116">
        <v>-5.2238354715084735E-05</v>
      </c>
      <c r="V238" s="116">
        <v>-2.026454518726211E-06</v>
      </c>
      <c r="W238" s="116">
        <v>1.5131805575964796E-05</v>
      </c>
      <c r="X238" s="116">
        <v>67.5</v>
      </c>
    </row>
    <row r="239" spans="1:24" s="116" customFormat="1" ht="12.75">
      <c r="A239" s="116">
        <v>2903</v>
      </c>
      <c r="B239" s="116">
        <v>103.08000183105469</v>
      </c>
      <c r="C239" s="116">
        <v>107.4800033569336</v>
      </c>
      <c r="D239" s="116">
        <v>9.712892532348633</v>
      </c>
      <c r="E239" s="116">
        <v>9.790886878967285</v>
      </c>
      <c r="F239" s="116">
        <v>20.96349476564789</v>
      </c>
      <c r="G239" s="116" t="s">
        <v>58</v>
      </c>
      <c r="H239" s="116">
        <v>15.747091975396657</v>
      </c>
      <c r="I239" s="116">
        <v>51.327093806451344</v>
      </c>
      <c r="J239" s="116" t="s">
        <v>61</v>
      </c>
      <c r="K239" s="116">
        <v>-0.12369672845811883</v>
      </c>
      <c r="L239" s="116">
        <v>-1.2007257549595485</v>
      </c>
      <c r="M239" s="116">
        <v>-0.027996054180288357</v>
      </c>
      <c r="N239" s="116">
        <v>-0.030951470460277505</v>
      </c>
      <c r="O239" s="116">
        <v>-0.005174829488726078</v>
      </c>
      <c r="P239" s="116">
        <v>-0.03443749926125749</v>
      </c>
      <c r="Q239" s="116">
        <v>-0.0005164709535982926</v>
      </c>
      <c r="R239" s="116">
        <v>-0.0004758344329094373</v>
      </c>
      <c r="S239" s="116">
        <v>-8.473191925891406E-05</v>
      </c>
      <c r="T239" s="116">
        <v>-0.0005040373351923529</v>
      </c>
      <c r="U239" s="116">
        <v>-7.165193189839246E-06</v>
      </c>
      <c r="V239" s="116">
        <v>-1.7583923365082692E-05</v>
      </c>
      <c r="W239" s="116">
        <v>-5.793342445979533E-06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2904</v>
      </c>
      <c r="B241" s="116">
        <v>128.26</v>
      </c>
      <c r="C241" s="116">
        <v>121.56</v>
      </c>
      <c r="D241" s="116">
        <v>9.71357108433757</v>
      </c>
      <c r="E241" s="116">
        <v>10.064610294954674</v>
      </c>
      <c r="F241" s="116">
        <v>22.699679156246834</v>
      </c>
      <c r="G241" s="116" t="s">
        <v>59</v>
      </c>
      <c r="H241" s="116">
        <v>-5.127065498543601</v>
      </c>
      <c r="I241" s="116">
        <v>55.63293450145639</v>
      </c>
      <c r="J241" s="116" t="s">
        <v>73</v>
      </c>
      <c r="K241" s="116">
        <v>2.1163639316339244</v>
      </c>
      <c r="M241" s="116" t="s">
        <v>68</v>
      </c>
      <c r="N241" s="116">
        <v>1.3126304490987417</v>
      </c>
      <c r="X241" s="116">
        <v>67.5</v>
      </c>
    </row>
    <row r="242" spans="1:24" s="116" customFormat="1" ht="12.75">
      <c r="A242" s="116">
        <v>2901</v>
      </c>
      <c r="B242" s="116">
        <v>67.05999755859375</v>
      </c>
      <c r="C242" s="116">
        <v>87.26000213623047</v>
      </c>
      <c r="D242" s="116">
        <v>9.41319465637207</v>
      </c>
      <c r="E242" s="116">
        <v>9.761515617370605</v>
      </c>
      <c r="F242" s="116">
        <v>10.971500953024641</v>
      </c>
      <c r="G242" s="116" t="s">
        <v>56</v>
      </c>
      <c r="H242" s="116">
        <v>28.115935841603005</v>
      </c>
      <c r="I242" s="116">
        <v>27.67593340019675</v>
      </c>
      <c r="J242" s="116" t="s">
        <v>62</v>
      </c>
      <c r="K242" s="116">
        <v>1.2326144795712197</v>
      </c>
      <c r="L242" s="116">
        <v>0.7118581343595439</v>
      </c>
      <c r="M242" s="116">
        <v>0.29180479475222665</v>
      </c>
      <c r="N242" s="116">
        <v>0.04720545967229303</v>
      </c>
      <c r="O242" s="116">
        <v>0.04950439453056947</v>
      </c>
      <c r="P242" s="116">
        <v>0.02042114730802783</v>
      </c>
      <c r="Q242" s="116">
        <v>0.006025851367589124</v>
      </c>
      <c r="R242" s="116">
        <v>0.000726709387263177</v>
      </c>
      <c r="S242" s="116">
        <v>0.0006495394599395557</v>
      </c>
      <c r="T242" s="116">
        <v>0.00030050326591786784</v>
      </c>
      <c r="U242" s="116">
        <v>0.00013179474014648142</v>
      </c>
      <c r="V242" s="116">
        <v>2.697203100575208E-05</v>
      </c>
      <c r="W242" s="116">
        <v>4.050510943138448E-05</v>
      </c>
      <c r="X242" s="116">
        <v>67.5</v>
      </c>
    </row>
    <row r="243" spans="1:24" s="116" customFormat="1" ht="12.75">
      <c r="A243" s="116">
        <v>2902</v>
      </c>
      <c r="B243" s="116">
        <v>102.95999908447266</v>
      </c>
      <c r="C243" s="116">
        <v>121.55999755859375</v>
      </c>
      <c r="D243" s="116">
        <v>9.207399368286133</v>
      </c>
      <c r="E243" s="116">
        <v>9.248506546020508</v>
      </c>
      <c r="F243" s="116">
        <v>11.005707520688862</v>
      </c>
      <c r="G243" s="116" t="s">
        <v>57</v>
      </c>
      <c r="H243" s="116">
        <v>-7.03435142411243</v>
      </c>
      <c r="I243" s="116">
        <v>28.425647660360227</v>
      </c>
      <c r="J243" s="116" t="s">
        <v>60</v>
      </c>
      <c r="K243" s="116">
        <v>0.06857133074417483</v>
      </c>
      <c r="L243" s="116">
        <v>-0.003872250041958593</v>
      </c>
      <c r="M243" s="116">
        <v>-0.01954367645194926</v>
      </c>
      <c r="N243" s="116">
        <v>-0.00048768864078794626</v>
      </c>
      <c r="O243" s="116">
        <v>0.002220846916268436</v>
      </c>
      <c r="P243" s="116">
        <v>-0.00044307187294117845</v>
      </c>
      <c r="Q243" s="116">
        <v>-0.0005612144339335931</v>
      </c>
      <c r="R243" s="116">
        <v>-3.922179454430487E-05</v>
      </c>
      <c r="S243" s="116">
        <v>-1.475170523556996E-05</v>
      </c>
      <c r="T243" s="116">
        <v>-3.155961812610029E-05</v>
      </c>
      <c r="U243" s="116">
        <v>-2.262873684346931E-05</v>
      </c>
      <c r="V243" s="116">
        <v>-3.096800906954012E-06</v>
      </c>
      <c r="W243" s="116">
        <v>-2.270333366449907E-06</v>
      </c>
      <c r="X243" s="116">
        <v>67.5</v>
      </c>
    </row>
    <row r="244" spans="1:24" s="116" customFormat="1" ht="12.75">
      <c r="A244" s="116">
        <v>2903</v>
      </c>
      <c r="B244" s="116">
        <v>128.4600067138672</v>
      </c>
      <c r="C244" s="116">
        <v>117.66000366210938</v>
      </c>
      <c r="D244" s="116">
        <v>9.388838768005371</v>
      </c>
      <c r="E244" s="116">
        <v>9.76998519897461</v>
      </c>
      <c r="F244" s="116">
        <v>22.513416801342014</v>
      </c>
      <c r="G244" s="116" t="s">
        <v>58</v>
      </c>
      <c r="H244" s="116">
        <v>-3.8746983025594943</v>
      </c>
      <c r="I244" s="116">
        <v>57.085308411307686</v>
      </c>
      <c r="J244" s="116" t="s">
        <v>61</v>
      </c>
      <c r="K244" s="116">
        <v>-1.230705662556487</v>
      </c>
      <c r="L244" s="116">
        <v>-0.711847602463802</v>
      </c>
      <c r="M244" s="116">
        <v>-0.29114958861576745</v>
      </c>
      <c r="N244" s="116">
        <v>-0.04720294040271358</v>
      </c>
      <c r="O244" s="116">
        <v>-0.04945455405534234</v>
      </c>
      <c r="P244" s="116">
        <v>-0.020416340139495635</v>
      </c>
      <c r="Q244" s="116">
        <v>-0.005999660245665608</v>
      </c>
      <c r="R244" s="116">
        <v>-0.0007256501804376172</v>
      </c>
      <c r="S244" s="116">
        <v>-0.0006493719251794095</v>
      </c>
      <c r="T244" s="116">
        <v>-0.0002988414350973431</v>
      </c>
      <c r="U244" s="116">
        <v>-0.00012983756697946698</v>
      </c>
      <c r="V244" s="116">
        <v>-2.679366120405982E-05</v>
      </c>
      <c r="W244" s="116">
        <v>-4.044143267063639E-05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2904</v>
      </c>
      <c r="B246" s="116">
        <v>122.06</v>
      </c>
      <c r="C246" s="116">
        <v>111.86</v>
      </c>
      <c r="D246" s="116">
        <v>9.589851449646764</v>
      </c>
      <c r="E246" s="116">
        <v>9.891150571071595</v>
      </c>
      <c r="F246" s="116">
        <v>21.049485872170376</v>
      </c>
      <c r="G246" s="116" t="s">
        <v>59</v>
      </c>
      <c r="H246" s="116">
        <v>-2.3194591159949027</v>
      </c>
      <c r="I246" s="116">
        <v>52.24054088400511</v>
      </c>
      <c r="J246" s="116" t="s">
        <v>73</v>
      </c>
      <c r="K246" s="116">
        <v>0.7457793702056726</v>
      </c>
      <c r="M246" s="116" t="s">
        <v>68</v>
      </c>
      <c r="N246" s="116">
        <v>0.4226473860580608</v>
      </c>
      <c r="X246" s="116">
        <v>67.5</v>
      </c>
    </row>
    <row r="247" spans="1:24" s="116" customFormat="1" ht="12.75">
      <c r="A247" s="116">
        <v>2901</v>
      </c>
      <c r="B247" s="116">
        <v>80.86000061035156</v>
      </c>
      <c r="C247" s="116">
        <v>97.45999908447266</v>
      </c>
      <c r="D247" s="116">
        <v>9.067093849182129</v>
      </c>
      <c r="E247" s="116">
        <v>9.387285232543945</v>
      </c>
      <c r="F247" s="116">
        <v>11.485412718222749</v>
      </c>
      <c r="G247" s="116" t="s">
        <v>56</v>
      </c>
      <c r="H247" s="116">
        <v>16.735674736176172</v>
      </c>
      <c r="I247" s="116">
        <v>30.095675346527734</v>
      </c>
      <c r="J247" s="116" t="s">
        <v>62</v>
      </c>
      <c r="K247" s="116">
        <v>0.7914518689602995</v>
      </c>
      <c r="L247" s="116">
        <v>0.2847482323609624</v>
      </c>
      <c r="M247" s="116">
        <v>0.18736567854248493</v>
      </c>
      <c r="N247" s="116">
        <v>0.045859530588744604</v>
      </c>
      <c r="O247" s="116">
        <v>0.031786268740004786</v>
      </c>
      <c r="P247" s="116">
        <v>0.008168648054637379</v>
      </c>
      <c r="Q247" s="116">
        <v>0.0038691715329508703</v>
      </c>
      <c r="R247" s="116">
        <v>0.0007059454722648813</v>
      </c>
      <c r="S247" s="116">
        <v>0.00041705613677927553</v>
      </c>
      <c r="T247" s="116">
        <v>0.00012021415625439915</v>
      </c>
      <c r="U247" s="116">
        <v>8.462885333487599E-05</v>
      </c>
      <c r="V247" s="116">
        <v>2.6196889379757782E-05</v>
      </c>
      <c r="W247" s="116">
        <v>2.6006250297192042E-05</v>
      </c>
      <c r="X247" s="116">
        <v>67.5</v>
      </c>
    </row>
    <row r="248" spans="1:24" s="116" customFormat="1" ht="12.75">
      <c r="A248" s="116">
        <v>2902</v>
      </c>
      <c r="B248" s="116">
        <v>95.87999725341797</v>
      </c>
      <c r="C248" s="116">
        <v>118.68000030517578</v>
      </c>
      <c r="D248" s="116">
        <v>9.311965942382812</v>
      </c>
      <c r="E248" s="116">
        <v>9.293098449707031</v>
      </c>
      <c r="F248" s="116">
        <v>11.471207506972826</v>
      </c>
      <c r="G248" s="116" t="s">
        <v>57</v>
      </c>
      <c r="H248" s="116">
        <v>0.9065263852821346</v>
      </c>
      <c r="I248" s="116">
        <v>29.2865236387001</v>
      </c>
      <c r="J248" s="116" t="s">
        <v>60</v>
      </c>
      <c r="K248" s="116">
        <v>-0.12711794045620117</v>
      </c>
      <c r="L248" s="116">
        <v>-0.0015485692299884903</v>
      </c>
      <c r="M248" s="116">
        <v>0.02798970561869468</v>
      </c>
      <c r="N248" s="116">
        <v>-0.0004740754852966611</v>
      </c>
      <c r="O248" s="116">
        <v>-0.005443295836062202</v>
      </c>
      <c r="P248" s="116">
        <v>-0.00017718084094603986</v>
      </c>
      <c r="Q248" s="116">
        <v>0.00047739362574541604</v>
      </c>
      <c r="R248" s="116">
        <v>-3.811884150165161E-05</v>
      </c>
      <c r="S248" s="116">
        <v>-9.899411016906013E-05</v>
      </c>
      <c r="T248" s="116">
        <v>-1.2621205618900587E-05</v>
      </c>
      <c r="U248" s="116">
        <v>3.7508990704609987E-06</v>
      </c>
      <c r="V248" s="116">
        <v>-3.01026686757762E-06</v>
      </c>
      <c r="W248" s="116">
        <v>-7.010104340145572E-06</v>
      </c>
      <c r="X248" s="116">
        <v>67.5</v>
      </c>
    </row>
    <row r="249" spans="1:24" s="116" customFormat="1" ht="12.75">
      <c r="A249" s="116">
        <v>2903</v>
      </c>
      <c r="B249" s="116">
        <v>125.05999755859375</v>
      </c>
      <c r="C249" s="116">
        <v>116.45999908447266</v>
      </c>
      <c r="D249" s="116">
        <v>9.432437896728516</v>
      </c>
      <c r="E249" s="116">
        <v>9.76728630065918</v>
      </c>
      <c r="F249" s="116">
        <v>21.38776458241182</v>
      </c>
      <c r="G249" s="116" t="s">
        <v>58</v>
      </c>
      <c r="H249" s="116">
        <v>-3.5872866706293394</v>
      </c>
      <c r="I249" s="116">
        <v>53.97271088796441</v>
      </c>
      <c r="J249" s="116" t="s">
        <v>61</v>
      </c>
      <c r="K249" s="116">
        <v>-0.7811767342253126</v>
      </c>
      <c r="L249" s="116">
        <v>-0.28474402147548694</v>
      </c>
      <c r="M249" s="116">
        <v>-0.18526325559879542</v>
      </c>
      <c r="N249" s="116">
        <v>-0.045857080132235224</v>
      </c>
      <c r="O249" s="116">
        <v>-0.03131672733305498</v>
      </c>
      <c r="P249" s="116">
        <v>-0.008166726271287209</v>
      </c>
      <c r="Q249" s="116">
        <v>-0.0038396072295867755</v>
      </c>
      <c r="R249" s="116">
        <v>-0.0007049155720608379</v>
      </c>
      <c r="S249" s="116">
        <v>-0.00040513699828217335</v>
      </c>
      <c r="T249" s="116">
        <v>-0.00011954977428955073</v>
      </c>
      <c r="U249" s="116">
        <v>-8.454568926290189E-05</v>
      </c>
      <c r="V249" s="116">
        <v>-2.602336078528733E-05</v>
      </c>
      <c r="W249" s="116">
        <v>-2.504363175860229E-05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2904</v>
      </c>
      <c r="B251" s="116">
        <v>117.48</v>
      </c>
      <c r="C251" s="116">
        <v>107.78</v>
      </c>
      <c r="D251" s="116">
        <v>9.492247141564016</v>
      </c>
      <c r="E251" s="116">
        <v>9.866748336301226</v>
      </c>
      <c r="F251" s="116">
        <v>22.47922696777642</v>
      </c>
      <c r="G251" s="116" t="s">
        <v>59</v>
      </c>
      <c r="H251" s="116">
        <v>6.371671816990798</v>
      </c>
      <c r="I251" s="116">
        <v>56.3516718169908</v>
      </c>
      <c r="J251" s="116" t="s">
        <v>73</v>
      </c>
      <c r="K251" s="116">
        <v>0.4611874980864895</v>
      </c>
      <c r="M251" s="116" t="s">
        <v>68</v>
      </c>
      <c r="N251" s="116">
        <v>0.24929989186636567</v>
      </c>
      <c r="X251" s="116">
        <v>67.5</v>
      </c>
    </row>
    <row r="252" spans="1:24" s="116" customFormat="1" ht="12.75">
      <c r="A252" s="116">
        <v>2901</v>
      </c>
      <c r="B252" s="116">
        <v>80.45999908447266</v>
      </c>
      <c r="C252" s="116">
        <v>100.76000213623047</v>
      </c>
      <c r="D252" s="116">
        <v>9.306624412536621</v>
      </c>
      <c r="E252" s="116">
        <v>9.590946197509766</v>
      </c>
      <c r="F252" s="116">
        <v>10.726181440235948</v>
      </c>
      <c r="G252" s="116" t="s">
        <v>56</v>
      </c>
      <c r="H252" s="116">
        <v>14.42238376397296</v>
      </c>
      <c r="I252" s="116">
        <v>27.38238284844562</v>
      </c>
      <c r="J252" s="116" t="s">
        <v>62</v>
      </c>
      <c r="K252" s="116">
        <v>0.6513030871483867</v>
      </c>
      <c r="L252" s="116">
        <v>0.07610149533483833</v>
      </c>
      <c r="M252" s="116">
        <v>0.1541869767751002</v>
      </c>
      <c r="N252" s="116">
        <v>0.08201147668789689</v>
      </c>
      <c r="O252" s="116">
        <v>0.02615756765834251</v>
      </c>
      <c r="P252" s="116">
        <v>0.00218324779257389</v>
      </c>
      <c r="Q252" s="116">
        <v>0.003184044026911616</v>
      </c>
      <c r="R252" s="116">
        <v>0.0012624076937164414</v>
      </c>
      <c r="S252" s="116">
        <v>0.00034320067190484084</v>
      </c>
      <c r="T252" s="116">
        <v>3.21351869580653E-05</v>
      </c>
      <c r="U252" s="116">
        <v>6.965121766466647E-05</v>
      </c>
      <c r="V252" s="116">
        <v>4.6849534315471105E-05</v>
      </c>
      <c r="W252" s="116">
        <v>2.1398128387121214E-05</v>
      </c>
      <c r="X252" s="116">
        <v>67.5</v>
      </c>
    </row>
    <row r="253" spans="1:24" s="116" customFormat="1" ht="12.75">
      <c r="A253" s="116">
        <v>2902</v>
      </c>
      <c r="B253" s="116">
        <v>97.18000030517578</v>
      </c>
      <c r="C253" s="116">
        <v>121.37999725341797</v>
      </c>
      <c r="D253" s="116">
        <v>9.357145309448242</v>
      </c>
      <c r="E253" s="116">
        <v>9.082518577575684</v>
      </c>
      <c r="F253" s="116">
        <v>12.537472808014169</v>
      </c>
      <c r="G253" s="116" t="s">
        <v>57</v>
      </c>
      <c r="H253" s="116">
        <v>2.17594110662273</v>
      </c>
      <c r="I253" s="116">
        <v>31.855941411798508</v>
      </c>
      <c r="J253" s="116" t="s">
        <v>60</v>
      </c>
      <c r="K253" s="116">
        <v>0.15892085127011613</v>
      </c>
      <c r="L253" s="116">
        <v>-0.00041294970622806335</v>
      </c>
      <c r="M253" s="116">
        <v>-0.03931915489904261</v>
      </c>
      <c r="N253" s="116">
        <v>-0.000847927078511139</v>
      </c>
      <c r="O253" s="116">
        <v>0.006108570956426838</v>
      </c>
      <c r="P253" s="116">
        <v>-4.732905236117901E-05</v>
      </c>
      <c r="Q253" s="116">
        <v>-0.0008924391124067215</v>
      </c>
      <c r="R253" s="116">
        <v>-6.816266175760232E-05</v>
      </c>
      <c r="S253" s="116">
        <v>5.743980881963308E-05</v>
      </c>
      <c r="T253" s="116">
        <v>-3.378772195142798E-06</v>
      </c>
      <c r="U253" s="116">
        <v>-2.4763380225831174E-05</v>
      </c>
      <c r="V253" s="116">
        <v>-5.3777246144352664E-06</v>
      </c>
      <c r="W253" s="116">
        <v>2.8793404080289827E-06</v>
      </c>
      <c r="X253" s="116">
        <v>67.5</v>
      </c>
    </row>
    <row r="254" spans="1:24" s="116" customFormat="1" ht="12.75">
      <c r="A254" s="116">
        <v>2903</v>
      </c>
      <c r="B254" s="116">
        <v>123.81999969482422</v>
      </c>
      <c r="C254" s="116">
        <v>129.1199951171875</v>
      </c>
      <c r="D254" s="116">
        <v>9.338603973388672</v>
      </c>
      <c r="E254" s="116">
        <v>9.68655014038086</v>
      </c>
      <c r="F254" s="116">
        <v>21.318966540098284</v>
      </c>
      <c r="G254" s="116" t="s">
        <v>58</v>
      </c>
      <c r="H254" s="116">
        <v>-1.9831624531003484</v>
      </c>
      <c r="I254" s="116">
        <v>54.33683724172387</v>
      </c>
      <c r="J254" s="116" t="s">
        <v>61</v>
      </c>
      <c r="K254" s="116">
        <v>-0.6316168730809846</v>
      </c>
      <c r="L254" s="116">
        <v>-0.07610037493165553</v>
      </c>
      <c r="M254" s="116">
        <v>-0.149089328474812</v>
      </c>
      <c r="N254" s="116">
        <v>-0.08200709315784203</v>
      </c>
      <c r="O254" s="116">
        <v>-0.025434301772823735</v>
      </c>
      <c r="P254" s="116">
        <v>-0.0021827347261134038</v>
      </c>
      <c r="Q254" s="116">
        <v>-0.0030564176409578325</v>
      </c>
      <c r="R254" s="116">
        <v>-0.0012605661572073809</v>
      </c>
      <c r="S254" s="116">
        <v>-0.00033835982261299616</v>
      </c>
      <c r="T254" s="116">
        <v>-3.195706712580396E-05</v>
      </c>
      <c r="U254" s="116">
        <v>-6.510043872326561E-05</v>
      </c>
      <c r="V254" s="116">
        <v>-4.653986402588432E-05</v>
      </c>
      <c r="W254" s="116">
        <v>-2.1203520870044534E-05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2904</v>
      </c>
      <c r="B256" s="116">
        <v>119.06</v>
      </c>
      <c r="C256" s="116">
        <v>120.16</v>
      </c>
      <c r="D256" s="116">
        <v>9.488969738274065</v>
      </c>
      <c r="E256" s="116">
        <v>9.816625336790903</v>
      </c>
      <c r="F256" s="116">
        <v>24.73723203761873</v>
      </c>
      <c r="G256" s="116" t="s">
        <v>59</v>
      </c>
      <c r="H256" s="116">
        <v>10.477651217149749</v>
      </c>
      <c r="I256" s="116">
        <v>62.03765121714975</v>
      </c>
      <c r="J256" s="116" t="s">
        <v>73</v>
      </c>
      <c r="K256" s="116">
        <v>1.5204855429723279</v>
      </c>
      <c r="M256" s="116" t="s">
        <v>68</v>
      </c>
      <c r="N256" s="116">
        <v>0.7931986009301271</v>
      </c>
      <c r="X256" s="116">
        <v>67.5</v>
      </c>
    </row>
    <row r="257" spans="1:24" s="116" customFormat="1" ht="12.75">
      <c r="A257" s="116">
        <v>2901</v>
      </c>
      <c r="B257" s="116">
        <v>84.30000305175781</v>
      </c>
      <c r="C257" s="116">
        <v>106.0999984741211</v>
      </c>
      <c r="D257" s="116">
        <v>8.954119682312012</v>
      </c>
      <c r="E257" s="116">
        <v>9.171717643737793</v>
      </c>
      <c r="F257" s="116">
        <v>13.67846597267546</v>
      </c>
      <c r="G257" s="116" t="s">
        <v>56</v>
      </c>
      <c r="H257" s="116">
        <v>19.49969178773803</v>
      </c>
      <c r="I257" s="116">
        <v>36.29969483949584</v>
      </c>
      <c r="J257" s="116" t="s">
        <v>62</v>
      </c>
      <c r="K257" s="116">
        <v>1.1965712318898056</v>
      </c>
      <c r="L257" s="116">
        <v>0.019110159783211265</v>
      </c>
      <c r="M257" s="116">
        <v>0.28327155223985345</v>
      </c>
      <c r="N257" s="116">
        <v>0.07582295984746448</v>
      </c>
      <c r="O257" s="116">
        <v>0.048056627476456205</v>
      </c>
      <c r="P257" s="116">
        <v>0.0005484044418387252</v>
      </c>
      <c r="Q257" s="116">
        <v>0.005849643676891169</v>
      </c>
      <c r="R257" s="116">
        <v>0.0011671747065573883</v>
      </c>
      <c r="S257" s="116">
        <v>0.0006305167039569279</v>
      </c>
      <c r="T257" s="116">
        <v>8.075358801862514E-06</v>
      </c>
      <c r="U257" s="116">
        <v>0.00012795483360524468</v>
      </c>
      <c r="V257" s="116">
        <v>4.331643909700443E-05</v>
      </c>
      <c r="W257" s="116">
        <v>3.9314514573339854E-05</v>
      </c>
      <c r="X257" s="116">
        <v>67.5</v>
      </c>
    </row>
    <row r="258" spans="1:24" s="116" customFormat="1" ht="12.75">
      <c r="A258" s="116">
        <v>2902</v>
      </c>
      <c r="B258" s="116">
        <v>107.87999725341797</v>
      </c>
      <c r="C258" s="116">
        <v>111.18000030517578</v>
      </c>
      <c r="D258" s="116">
        <v>9.348114013671875</v>
      </c>
      <c r="E258" s="116">
        <v>8.992548942565918</v>
      </c>
      <c r="F258" s="116">
        <v>15.37276292844429</v>
      </c>
      <c r="G258" s="116" t="s">
        <v>57</v>
      </c>
      <c r="H258" s="116">
        <v>-1.264653376843313</v>
      </c>
      <c r="I258" s="116">
        <v>39.115343876574656</v>
      </c>
      <c r="J258" s="116" t="s">
        <v>60</v>
      </c>
      <c r="K258" s="116">
        <v>0.4473197336867765</v>
      </c>
      <c r="L258" s="116">
        <v>-0.00010271205486227449</v>
      </c>
      <c r="M258" s="116">
        <v>-0.10887592951533033</v>
      </c>
      <c r="N258" s="116">
        <v>-0.000783747590870653</v>
      </c>
      <c r="O258" s="116">
        <v>0.017483337612266288</v>
      </c>
      <c r="P258" s="116">
        <v>-1.1868496374765557E-05</v>
      </c>
      <c r="Q258" s="116">
        <v>-0.002389210304815702</v>
      </c>
      <c r="R258" s="116">
        <v>-6.299637518840037E-05</v>
      </c>
      <c r="S258" s="116">
        <v>0.00018920853173796424</v>
      </c>
      <c r="T258" s="116">
        <v>-8.574886179929857E-07</v>
      </c>
      <c r="U258" s="116">
        <v>-6.135510823712766E-05</v>
      </c>
      <c r="V258" s="116">
        <v>-4.96801121182519E-06</v>
      </c>
      <c r="W258" s="116">
        <v>1.0545194222630356E-05</v>
      </c>
      <c r="X258" s="116">
        <v>67.5</v>
      </c>
    </row>
    <row r="259" spans="1:24" s="116" customFormat="1" ht="12.75">
      <c r="A259" s="116">
        <v>2903</v>
      </c>
      <c r="B259" s="116">
        <v>128.13999938964844</v>
      </c>
      <c r="C259" s="116">
        <v>139.44000244140625</v>
      </c>
      <c r="D259" s="116">
        <v>9.28980541229248</v>
      </c>
      <c r="E259" s="116">
        <v>9.585990905761719</v>
      </c>
      <c r="F259" s="116">
        <v>20.030562388790734</v>
      </c>
      <c r="G259" s="116" t="s">
        <v>58</v>
      </c>
      <c r="H259" s="116">
        <v>-9.309497691186408</v>
      </c>
      <c r="I259" s="116">
        <v>51.33050169846203</v>
      </c>
      <c r="J259" s="116" t="s">
        <v>61</v>
      </c>
      <c r="K259" s="116">
        <v>-1.1098142947541623</v>
      </c>
      <c r="L259" s="116">
        <v>-0.01910988375615224</v>
      </c>
      <c r="M259" s="116">
        <v>-0.26151253178490097</v>
      </c>
      <c r="N259" s="116">
        <v>-0.07581890911734365</v>
      </c>
      <c r="O259" s="116">
        <v>-0.04476351583987121</v>
      </c>
      <c r="P259" s="116">
        <v>-0.0005482759985830548</v>
      </c>
      <c r="Q259" s="116">
        <v>-0.0053394761228003716</v>
      </c>
      <c r="R259" s="116">
        <v>-0.0011654734026739725</v>
      </c>
      <c r="S259" s="116">
        <v>-0.0006014577670013681</v>
      </c>
      <c r="T259" s="116">
        <v>-8.029703173145995E-06</v>
      </c>
      <c r="U259" s="116">
        <v>-0.00011228530685782626</v>
      </c>
      <c r="V259" s="116">
        <v>-4.303060260609504E-05</v>
      </c>
      <c r="W259" s="116">
        <v>-3.787386876124956E-05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9.552253036487931</v>
      </c>
      <c r="G260" s="117"/>
      <c r="H260" s="117"/>
      <c r="I260" s="118"/>
      <c r="J260" s="118" t="s">
        <v>158</v>
      </c>
      <c r="K260" s="117">
        <f>AVERAGE(K258,K253,K248,K243,K238,K233)</f>
        <v>0.24762827593530104</v>
      </c>
      <c r="L260" s="117">
        <f>AVERAGE(L258,L253,L248,L243,L238,L233)</f>
        <v>-0.0032221916735448246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24.73723203761873</v>
      </c>
      <c r="G261" s="117"/>
      <c r="H261" s="117"/>
      <c r="I261" s="118"/>
      <c r="J261" s="118" t="s">
        <v>159</v>
      </c>
      <c r="K261" s="117">
        <f>AVERAGE(K259,K254,K249,K244,K239,K234)</f>
        <v>-0.7354826315893886</v>
      </c>
      <c r="L261" s="117">
        <f>AVERAGE(L259,L254,L249,L244,L239,L234)</f>
        <v>-0.5923828850382931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0.15476767245956313</v>
      </c>
      <c r="L262" s="117">
        <f>ABS(L260/$H$33)</f>
        <v>0.008950532426513402</v>
      </c>
      <c r="M262" s="118" t="s">
        <v>111</v>
      </c>
      <c r="N262" s="117">
        <f>K262+L262+L263+K263</f>
        <v>0.9518453668926168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0.4178878588576072</v>
      </c>
      <c r="L263" s="117">
        <f>ABS(L261/$H$34)</f>
        <v>0.37023930314893316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2005-10-10T08:39:25Z</dcterms:modified>
  <cp:category/>
  <cp:version/>
  <cp:contentType/>
  <cp:contentStatus/>
</cp:coreProperties>
</file>