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<sst xmlns="http://schemas.openxmlformats.org/spreadsheetml/2006/main" count="204" uniqueCount="98">
  <si>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Tue 12/07/2005       13:48:49</t>
  </si>
  <si>
    <t>LISSNER</t>
  </si>
  <si>
    <t>HCMQAP607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</si>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</sst>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2739965"/>
        <c:axId val="26224230"/>
      </c:lineChart>
      <c:catAx>
        <c:axId val="3273996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224230"/>
        <c:crosses val="autoZero"/>
        <c:auto val="1"/>
        <c:lblOffset val="100"/>
        <c:noMultiLvlLbl val="0"/>
      </c:catAx>
      <c:valAx>
        <c:axId val="262242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739965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-0.002255</v>
      </c>
      <c r="C4" s="12">
        <v>-0.00375</v>
      </c>
      <c r="D4" s="12">
        <v>-0.003748</v>
      </c>
      <c r="E4" s="12">
        <v>-0.003749</v>
      </c>
      <c r="F4" s="24">
        <v>-0.002078</v>
      </c>
      <c r="G4" s="34">
        <v>-0.011684</v>
      </c>
    </row>
    <row r="5" spans="1:7" ht="12.75" thickBot="1">
      <c r="A5" s="44" t="s">
        <v>13</v>
      </c>
      <c r="B5" s="45">
        <v>-3.279522</v>
      </c>
      <c r="C5" s="46">
        <v>-3.544606</v>
      </c>
      <c r="D5" s="46">
        <v>0.311173</v>
      </c>
      <c r="E5" s="46">
        <v>2.823671</v>
      </c>
      <c r="F5" s="47">
        <v>4.420077</v>
      </c>
      <c r="G5" s="48">
        <v>8.646853</v>
      </c>
    </row>
    <row r="6" spans="1:7" ht="12.75" thickTop="1">
      <c r="A6" s="6" t="s">
        <v>14</v>
      </c>
      <c r="B6" s="39">
        <v>51.37242</v>
      </c>
      <c r="C6" s="40">
        <v>-34.16859</v>
      </c>
      <c r="D6" s="40">
        <v>72.07844</v>
      </c>
      <c r="E6" s="40">
        <v>-79.00868</v>
      </c>
      <c r="F6" s="41">
        <v>18.41683</v>
      </c>
      <c r="G6" s="42">
        <v>-0.005898328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4.919401</v>
      </c>
      <c r="C8" s="13">
        <v>2.919885</v>
      </c>
      <c r="D8" s="13">
        <v>2.800973</v>
      </c>
      <c r="E8" s="13">
        <v>3.452229</v>
      </c>
      <c r="F8" s="25">
        <v>-1.487789</v>
      </c>
      <c r="G8" s="35">
        <v>2.721151</v>
      </c>
    </row>
    <row r="9" spans="1:7" ht="12">
      <c r="A9" s="20" t="s">
        <v>17</v>
      </c>
      <c r="B9" s="29">
        <v>-0.09607861</v>
      </c>
      <c r="C9" s="13">
        <v>0.03550204</v>
      </c>
      <c r="D9" s="13">
        <v>0.03998314</v>
      </c>
      <c r="E9" s="13">
        <v>-0.1048686</v>
      </c>
      <c r="F9" s="25">
        <v>-1.697858</v>
      </c>
      <c r="G9" s="35">
        <v>-0.2473675</v>
      </c>
    </row>
    <row r="10" spans="1:7" ht="12">
      <c r="A10" s="20" t="s">
        <v>18</v>
      </c>
      <c r="B10" s="29">
        <v>-1.524332</v>
      </c>
      <c r="C10" s="13">
        <v>-0.9617411</v>
      </c>
      <c r="D10" s="13">
        <v>-0.6846642</v>
      </c>
      <c r="E10" s="13">
        <v>-1.940604</v>
      </c>
      <c r="F10" s="25">
        <v>-1.665948</v>
      </c>
      <c r="G10" s="35">
        <v>-1.30604</v>
      </c>
    </row>
    <row r="11" spans="1:7" ht="12">
      <c r="A11" s="21" t="s">
        <v>19</v>
      </c>
      <c r="B11" s="31">
        <v>3.008691</v>
      </c>
      <c r="C11" s="15">
        <v>1.080364</v>
      </c>
      <c r="D11" s="15">
        <v>2.453716</v>
      </c>
      <c r="E11" s="15">
        <v>1.165805</v>
      </c>
      <c r="F11" s="27">
        <v>14.09473</v>
      </c>
      <c r="G11" s="37">
        <v>3.445779</v>
      </c>
    </row>
    <row r="12" spans="1:7" ht="12">
      <c r="A12" s="20" t="s">
        <v>20</v>
      </c>
      <c r="B12" s="29">
        <v>-0.04155862</v>
      </c>
      <c r="C12" s="13">
        <v>-0.125921</v>
      </c>
      <c r="D12" s="13">
        <v>0.07639326</v>
      </c>
      <c r="E12" s="13">
        <v>-0.1956244</v>
      </c>
      <c r="F12" s="25">
        <v>-0.5177618</v>
      </c>
      <c r="G12" s="35">
        <v>-0.1340496</v>
      </c>
    </row>
    <row r="13" spans="1:7" ht="12">
      <c r="A13" s="20" t="s">
        <v>21</v>
      </c>
      <c r="B13" s="29">
        <v>0.1376871</v>
      </c>
      <c r="C13" s="13">
        <v>0.08654596</v>
      </c>
      <c r="D13" s="13">
        <v>-0.01973956</v>
      </c>
      <c r="E13" s="13">
        <v>0.1705047</v>
      </c>
      <c r="F13" s="25">
        <v>-0.2728801</v>
      </c>
      <c r="G13" s="35">
        <v>0.04066105</v>
      </c>
    </row>
    <row r="14" spans="1:7" ht="12">
      <c r="A14" s="20" t="s">
        <v>22</v>
      </c>
      <c r="B14" s="29">
        <v>-0.06169335</v>
      </c>
      <c r="C14" s="13">
        <v>-0.01906896</v>
      </c>
      <c r="D14" s="13">
        <v>0.06972384</v>
      </c>
      <c r="E14" s="13">
        <v>0.03926032</v>
      </c>
      <c r="F14" s="25">
        <v>-0.01051609</v>
      </c>
      <c r="G14" s="35">
        <v>0.01129303</v>
      </c>
    </row>
    <row r="15" spans="1:7" ht="12">
      <c r="A15" s="21" t="s">
        <v>23</v>
      </c>
      <c r="B15" s="31">
        <v>-0.3585074</v>
      </c>
      <c r="C15" s="15">
        <v>-0.2314644</v>
      </c>
      <c r="D15" s="15">
        <v>-0.08806665</v>
      </c>
      <c r="E15" s="15">
        <v>-0.1399593</v>
      </c>
      <c r="F15" s="27">
        <v>-0.3718804</v>
      </c>
      <c r="G15" s="37">
        <v>-0.2120703</v>
      </c>
    </row>
    <row r="16" spans="1:7" ht="12">
      <c r="A16" s="20" t="s">
        <v>24</v>
      </c>
      <c r="B16" s="29">
        <v>-0.02253447</v>
      </c>
      <c r="C16" s="13">
        <v>-0.02187656</v>
      </c>
      <c r="D16" s="13">
        <v>-0.03678897</v>
      </c>
      <c r="E16" s="13">
        <v>-0.008432753</v>
      </c>
      <c r="F16" s="25">
        <v>-0.07641237</v>
      </c>
      <c r="G16" s="35">
        <v>-0.02959082</v>
      </c>
    </row>
    <row r="17" spans="1:7" ht="12">
      <c r="A17" s="20" t="s">
        <v>25</v>
      </c>
      <c r="B17" s="29">
        <v>-0.03209215</v>
      </c>
      <c r="C17" s="13">
        <v>-0.02220971</v>
      </c>
      <c r="D17" s="13">
        <v>-0.02150509</v>
      </c>
      <c r="E17" s="13">
        <v>-0.01547731</v>
      </c>
      <c r="F17" s="25">
        <v>-0.02600155</v>
      </c>
      <c r="G17" s="35">
        <v>-0.02235269</v>
      </c>
    </row>
    <row r="18" spans="1:7" ht="12">
      <c r="A18" s="20" t="s">
        <v>26</v>
      </c>
      <c r="B18" s="29">
        <v>0.01024023</v>
      </c>
      <c r="C18" s="13">
        <v>0.03862094</v>
      </c>
      <c r="D18" s="13">
        <v>-0.0005608542</v>
      </c>
      <c r="E18" s="13">
        <v>0.04900173</v>
      </c>
      <c r="F18" s="25">
        <v>-0.01062224</v>
      </c>
      <c r="G18" s="35">
        <v>0.02103692</v>
      </c>
    </row>
    <row r="19" spans="1:7" ht="12">
      <c r="A19" s="21" t="s">
        <v>27</v>
      </c>
      <c r="B19" s="31">
        <v>-0.2112807</v>
      </c>
      <c r="C19" s="15">
        <v>-0.1920243</v>
      </c>
      <c r="D19" s="15">
        <v>-0.2079656</v>
      </c>
      <c r="E19" s="15">
        <v>-0.1892237</v>
      </c>
      <c r="F19" s="27">
        <v>-0.1446248</v>
      </c>
      <c r="G19" s="37">
        <v>-0.1916532</v>
      </c>
    </row>
    <row r="20" spans="1:7" ht="12.75" thickBot="1">
      <c r="A20" s="44" t="s">
        <v>28</v>
      </c>
      <c r="B20" s="45">
        <v>0.00760887</v>
      </c>
      <c r="C20" s="46">
        <v>-0.006101293</v>
      </c>
      <c r="D20" s="46">
        <v>-0.00661243</v>
      </c>
      <c r="E20" s="46">
        <v>0.005103574</v>
      </c>
      <c r="F20" s="47">
        <v>-0.002748676</v>
      </c>
      <c r="G20" s="48">
        <v>-0.001096591</v>
      </c>
    </row>
    <row r="21" spans="1:7" ht="12.75" thickTop="1">
      <c r="A21" s="6" t="s">
        <v>29</v>
      </c>
      <c r="B21" s="39">
        <v>19.83858</v>
      </c>
      <c r="C21" s="40">
        <v>31.72253</v>
      </c>
      <c r="D21" s="40">
        <v>-28.92882</v>
      </c>
      <c r="E21" s="40">
        <v>-9.61063</v>
      </c>
      <c r="F21" s="41">
        <v>-9.220891</v>
      </c>
      <c r="G21" s="43">
        <v>0.006729409</v>
      </c>
    </row>
    <row r="22" spans="1:7" ht="12">
      <c r="A22" s="20" t="s">
        <v>30</v>
      </c>
      <c r="B22" s="29">
        <v>-65.59138</v>
      </c>
      <c r="C22" s="13">
        <v>-70.8933</v>
      </c>
      <c r="D22" s="13">
        <v>6.223468</v>
      </c>
      <c r="E22" s="13">
        <v>56.47402</v>
      </c>
      <c r="F22" s="25">
        <v>88.40385</v>
      </c>
      <c r="G22" s="36">
        <v>0</v>
      </c>
    </row>
    <row r="23" spans="1:7" ht="12">
      <c r="A23" s="20" t="s">
        <v>31</v>
      </c>
      <c r="B23" s="29">
        <v>1.070708</v>
      </c>
      <c r="C23" s="13">
        <v>-2.563373</v>
      </c>
      <c r="D23" s="13">
        <v>-1.928266</v>
      </c>
      <c r="E23" s="13">
        <v>2.810029</v>
      </c>
      <c r="F23" s="25">
        <v>8.44024</v>
      </c>
      <c r="G23" s="35">
        <v>0.8756288</v>
      </c>
    </row>
    <row r="24" spans="1:7" ht="12">
      <c r="A24" s="20" t="s">
        <v>32</v>
      </c>
      <c r="B24" s="29">
        <v>2.114214</v>
      </c>
      <c r="C24" s="13">
        <v>-3.030672</v>
      </c>
      <c r="D24" s="13">
        <v>-4.201384</v>
      </c>
      <c r="E24" s="13">
        <v>4.161214</v>
      </c>
      <c r="F24" s="25">
        <v>4.224689</v>
      </c>
      <c r="G24" s="35">
        <v>0.1305842</v>
      </c>
    </row>
    <row r="25" spans="1:7" ht="12">
      <c r="A25" s="20" t="s">
        <v>33</v>
      </c>
      <c r="B25" s="29">
        <v>-0.1800418</v>
      </c>
      <c r="C25" s="13">
        <v>-1.550102</v>
      </c>
      <c r="D25" s="13">
        <v>-1.382239</v>
      </c>
      <c r="E25" s="13">
        <v>0.4521942</v>
      </c>
      <c r="F25" s="25">
        <v>-0.9019603</v>
      </c>
      <c r="G25" s="35">
        <v>-0.7430374</v>
      </c>
    </row>
    <row r="26" spans="1:7" ht="12">
      <c r="A26" s="21" t="s">
        <v>34</v>
      </c>
      <c r="B26" s="31">
        <v>-0.3537917</v>
      </c>
      <c r="C26" s="15">
        <v>-0.5215052</v>
      </c>
      <c r="D26" s="15">
        <v>-0.535597</v>
      </c>
      <c r="E26" s="15">
        <v>-0.3784126</v>
      </c>
      <c r="F26" s="27">
        <v>1.661418</v>
      </c>
      <c r="G26" s="37">
        <v>-0.1754336</v>
      </c>
    </row>
    <row r="27" spans="1:7" ht="12">
      <c r="A27" s="20" t="s">
        <v>35</v>
      </c>
      <c r="B27" s="29">
        <v>-0.2498429</v>
      </c>
      <c r="C27" s="13">
        <v>0.2995691</v>
      </c>
      <c r="D27" s="13">
        <v>0.02822081</v>
      </c>
      <c r="E27" s="13">
        <v>-0.1583135</v>
      </c>
      <c r="F27" s="25">
        <v>0.9090038</v>
      </c>
      <c r="G27" s="35">
        <v>0.1258566</v>
      </c>
    </row>
    <row r="28" spans="1:7" ht="12">
      <c r="A28" s="20" t="s">
        <v>36</v>
      </c>
      <c r="B28" s="29">
        <v>0.001223174</v>
      </c>
      <c r="C28" s="13">
        <v>-0.2547593</v>
      </c>
      <c r="D28" s="13">
        <v>-0.4212383</v>
      </c>
      <c r="E28" s="13">
        <v>0.5628117</v>
      </c>
      <c r="F28" s="25">
        <v>0.3153397</v>
      </c>
      <c r="G28" s="35">
        <v>0.01500049</v>
      </c>
    </row>
    <row r="29" spans="1:7" ht="12">
      <c r="A29" s="20" t="s">
        <v>37</v>
      </c>
      <c r="B29" s="29">
        <v>0.04881195</v>
      </c>
      <c r="C29" s="13">
        <v>-0.07554715</v>
      </c>
      <c r="D29" s="13">
        <v>-0.01765612</v>
      </c>
      <c r="E29" s="13">
        <v>0.001825252</v>
      </c>
      <c r="F29" s="25">
        <v>-0.06479427</v>
      </c>
      <c r="G29" s="35">
        <v>-0.02356806</v>
      </c>
    </row>
    <row r="30" spans="1:7" ht="12">
      <c r="A30" s="21" t="s">
        <v>38</v>
      </c>
      <c r="B30" s="31">
        <v>0.06940531</v>
      </c>
      <c r="C30" s="15">
        <v>-0.02385269</v>
      </c>
      <c r="D30" s="15">
        <v>-0.166972</v>
      </c>
      <c r="E30" s="15">
        <v>-0.0803859</v>
      </c>
      <c r="F30" s="27">
        <v>0.1619521</v>
      </c>
      <c r="G30" s="37">
        <v>-0.03357486</v>
      </c>
    </row>
    <row r="31" spans="1:7" ht="12">
      <c r="A31" s="20" t="s">
        <v>39</v>
      </c>
      <c r="B31" s="29">
        <v>0.04770188</v>
      </c>
      <c r="C31" s="13">
        <v>0.06461643</v>
      </c>
      <c r="D31" s="13">
        <v>0.01402423</v>
      </c>
      <c r="E31" s="13">
        <v>-0.02156175</v>
      </c>
      <c r="F31" s="25">
        <v>0.06251227</v>
      </c>
      <c r="G31" s="35">
        <v>0.02898483</v>
      </c>
    </row>
    <row r="32" spans="1:7" ht="12">
      <c r="A32" s="20" t="s">
        <v>40</v>
      </c>
      <c r="B32" s="29">
        <v>0.003451275</v>
      </c>
      <c r="C32" s="13">
        <v>0.02478399</v>
      </c>
      <c r="D32" s="13">
        <v>-0.01667148</v>
      </c>
      <c r="E32" s="13">
        <v>0.07380425</v>
      </c>
      <c r="F32" s="25">
        <v>-0.005301014</v>
      </c>
      <c r="G32" s="35">
        <v>0.01951231</v>
      </c>
    </row>
    <row r="33" spans="1:7" ht="12">
      <c r="A33" s="20" t="s">
        <v>41</v>
      </c>
      <c r="B33" s="29">
        <v>0.07864083</v>
      </c>
      <c r="C33" s="13">
        <v>0.09238138</v>
      </c>
      <c r="D33" s="13">
        <v>0.1031385</v>
      </c>
      <c r="E33" s="13">
        <v>0.08707021</v>
      </c>
      <c r="F33" s="25">
        <v>0.0589261</v>
      </c>
      <c r="G33" s="35">
        <v>0.08723654</v>
      </c>
    </row>
    <row r="34" spans="1:7" ht="12">
      <c r="A34" s="21" t="s">
        <v>42</v>
      </c>
      <c r="B34" s="31">
        <v>0.006960584</v>
      </c>
      <c r="C34" s="15">
        <v>0.007526565</v>
      </c>
      <c r="D34" s="15">
        <v>-0.0005819605</v>
      </c>
      <c r="E34" s="15">
        <v>-0.003486149</v>
      </c>
      <c r="F34" s="27">
        <v>-0.04239137</v>
      </c>
      <c r="G34" s="37">
        <v>-0.003769846</v>
      </c>
    </row>
    <row r="35" spans="1:7" ht="12.75" thickBot="1">
      <c r="A35" s="22" t="s">
        <v>43</v>
      </c>
      <c r="B35" s="32">
        <v>0.008989576</v>
      </c>
      <c r="C35" s="16">
        <v>-0.004772724</v>
      </c>
      <c r="D35" s="16">
        <v>-0.004968073</v>
      </c>
      <c r="E35" s="16">
        <v>-0.00148136</v>
      </c>
      <c r="F35" s="28">
        <v>-0.002276547</v>
      </c>
      <c r="G35" s="38">
        <v>-0.001702322</v>
      </c>
    </row>
    <row r="36" spans="1:7" ht="12">
      <c r="A36" s="4" t="s">
        <v>44</v>
      </c>
      <c r="B36" s="3">
        <v>24.96338</v>
      </c>
      <c r="C36" s="3">
        <v>24.97253</v>
      </c>
      <c r="D36" s="3">
        <v>24.9939</v>
      </c>
      <c r="E36" s="3">
        <v>25.0061</v>
      </c>
      <c r="F36" s="3">
        <v>25.03052</v>
      </c>
      <c r="G36" s="3"/>
    </row>
    <row r="37" spans="1:6" ht="12">
      <c r="A37" s="4" t="s">
        <v>45</v>
      </c>
      <c r="B37" s="2">
        <v>-0.3992717</v>
      </c>
      <c r="C37" s="2">
        <v>-0.3606161</v>
      </c>
      <c r="D37" s="2">
        <v>-0.348409</v>
      </c>
      <c r="E37" s="2">
        <v>-0.3438314</v>
      </c>
      <c r="F37" s="2">
        <v>-0.3341675</v>
      </c>
    </row>
    <row r="38" spans="1:7" ht="12">
      <c r="A38" s="4" t="s">
        <v>53</v>
      </c>
      <c r="B38" s="2">
        <v>-8.710815E-05</v>
      </c>
      <c r="C38" s="2">
        <v>5.846598E-05</v>
      </c>
      <c r="D38" s="2">
        <v>-0.0001225027</v>
      </c>
      <c r="E38" s="2">
        <v>0.0001344027</v>
      </c>
      <c r="F38" s="2">
        <v>-3.11676E-05</v>
      </c>
      <c r="G38" s="2">
        <v>0.0001401081</v>
      </c>
    </row>
    <row r="39" spans="1:7" ht="12.75" thickBot="1">
      <c r="A39" s="4" t="s">
        <v>54</v>
      </c>
      <c r="B39" s="2">
        <v>-3.429694E-05</v>
      </c>
      <c r="C39" s="2">
        <v>-5.351381E-05</v>
      </c>
      <c r="D39" s="2">
        <v>4.925524E-05</v>
      </c>
      <c r="E39" s="2">
        <v>1.557905E-05</v>
      </c>
      <c r="F39" s="2">
        <v>1.595105E-05</v>
      </c>
      <c r="G39" s="2">
        <v>0.0007497252</v>
      </c>
    </row>
    <row r="40" spans="2:7" ht="12.75" thickBot="1">
      <c r="B40" s="7" t="s">
        <v>46</v>
      </c>
      <c r="C40" s="18">
        <v>-0.003749</v>
      </c>
      <c r="D40" s="17" t="s">
        <v>47</v>
      </c>
      <c r="E40" s="18">
        <v>3.116434</v>
      </c>
      <c r="F40" s="17" t="s">
        <v>48</v>
      </c>
      <c r="G40" s="8">
        <v>54.950456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3" width="13.140625" style="0" bestFit="1" customWidth="1"/>
    <col min="4" max="4" width="13.7109375" style="0" bestFit="1" customWidth="1"/>
    <col min="5" max="5" width="18.281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0.002255</v>
      </c>
      <c r="C4">
        <v>0.00375</v>
      </c>
      <c r="D4">
        <v>0.003748</v>
      </c>
      <c r="E4">
        <v>0.003749</v>
      </c>
      <c r="F4">
        <v>0.002078</v>
      </c>
      <c r="G4">
        <v>0.011684</v>
      </c>
    </row>
    <row r="5" spans="1:7" ht="12.75">
      <c r="A5" t="s">
        <v>13</v>
      </c>
      <c r="B5">
        <v>-3.279522</v>
      </c>
      <c r="C5">
        <v>-3.544606</v>
      </c>
      <c r="D5">
        <v>0.311173</v>
      </c>
      <c r="E5">
        <v>2.823671</v>
      </c>
      <c r="F5">
        <v>4.420077</v>
      </c>
      <c r="G5">
        <v>8.646853</v>
      </c>
    </row>
    <row r="6" spans="1:7" ht="12.75">
      <c r="A6" t="s">
        <v>14</v>
      </c>
      <c r="B6" s="49">
        <v>51.37242</v>
      </c>
      <c r="C6" s="49">
        <v>-34.16859</v>
      </c>
      <c r="D6" s="49">
        <v>72.07844</v>
      </c>
      <c r="E6" s="49">
        <v>-79.00868</v>
      </c>
      <c r="F6" s="49">
        <v>18.41683</v>
      </c>
      <c r="G6" s="49">
        <v>-0.005898328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4.919401</v>
      </c>
      <c r="C8" s="49">
        <v>2.919885</v>
      </c>
      <c r="D8" s="49">
        <v>2.800973</v>
      </c>
      <c r="E8" s="49">
        <v>3.452229</v>
      </c>
      <c r="F8" s="49">
        <v>-1.487789</v>
      </c>
      <c r="G8" s="49">
        <v>2.721151</v>
      </c>
    </row>
    <row r="9" spans="1:7" ht="12.75">
      <c r="A9" t="s">
        <v>17</v>
      </c>
      <c r="B9" s="49">
        <v>-0.09607861</v>
      </c>
      <c r="C9" s="49">
        <v>0.03550204</v>
      </c>
      <c r="D9" s="49">
        <v>0.03998314</v>
      </c>
      <c r="E9" s="49">
        <v>-0.1048686</v>
      </c>
      <c r="F9" s="49">
        <v>-1.697858</v>
      </c>
      <c r="G9" s="49">
        <v>-0.2473675</v>
      </c>
    </row>
    <row r="10" spans="1:7" ht="12.75">
      <c r="A10" t="s">
        <v>18</v>
      </c>
      <c r="B10" s="49">
        <v>-1.524332</v>
      </c>
      <c r="C10" s="49">
        <v>-0.9617411</v>
      </c>
      <c r="D10" s="49">
        <v>-0.6846642</v>
      </c>
      <c r="E10" s="49">
        <v>-1.940604</v>
      </c>
      <c r="F10" s="49">
        <v>-1.665948</v>
      </c>
      <c r="G10" s="49">
        <v>-1.30604</v>
      </c>
    </row>
    <row r="11" spans="1:7" ht="12.75">
      <c r="A11" t="s">
        <v>19</v>
      </c>
      <c r="B11" s="49">
        <v>3.008691</v>
      </c>
      <c r="C11" s="49">
        <v>1.080364</v>
      </c>
      <c r="D11" s="49">
        <v>2.453716</v>
      </c>
      <c r="E11" s="49">
        <v>1.165805</v>
      </c>
      <c r="F11" s="49">
        <v>14.09473</v>
      </c>
      <c r="G11" s="49">
        <v>3.445779</v>
      </c>
    </row>
    <row r="12" spans="1:7" ht="12.75">
      <c r="A12" t="s">
        <v>20</v>
      </c>
      <c r="B12" s="49">
        <v>-0.04155862</v>
      </c>
      <c r="C12" s="49">
        <v>-0.125921</v>
      </c>
      <c r="D12" s="49">
        <v>0.07639326</v>
      </c>
      <c r="E12" s="49">
        <v>-0.1956244</v>
      </c>
      <c r="F12" s="49">
        <v>-0.5177618</v>
      </c>
      <c r="G12" s="49">
        <v>-0.1340496</v>
      </c>
    </row>
    <row r="13" spans="1:7" ht="12.75">
      <c r="A13" t="s">
        <v>21</v>
      </c>
      <c r="B13" s="49">
        <v>0.1376871</v>
      </c>
      <c r="C13" s="49">
        <v>0.08654596</v>
      </c>
      <c r="D13" s="49">
        <v>-0.01973956</v>
      </c>
      <c r="E13" s="49">
        <v>0.1705047</v>
      </c>
      <c r="F13" s="49">
        <v>-0.2728801</v>
      </c>
      <c r="G13" s="49">
        <v>0.04066105</v>
      </c>
    </row>
    <row r="14" spans="1:7" ht="12.75">
      <c r="A14" t="s">
        <v>22</v>
      </c>
      <c r="B14" s="49">
        <v>-0.06169335</v>
      </c>
      <c r="C14" s="49">
        <v>-0.01906896</v>
      </c>
      <c r="D14" s="49">
        <v>0.06972384</v>
      </c>
      <c r="E14" s="49">
        <v>0.03926032</v>
      </c>
      <c r="F14" s="49">
        <v>-0.01051609</v>
      </c>
      <c r="G14" s="49">
        <v>0.01129303</v>
      </c>
    </row>
    <row r="15" spans="1:7" ht="12.75">
      <c r="A15" t="s">
        <v>23</v>
      </c>
      <c r="B15" s="49">
        <v>-0.3585074</v>
      </c>
      <c r="C15" s="49">
        <v>-0.2314644</v>
      </c>
      <c r="D15" s="49">
        <v>-0.08806665</v>
      </c>
      <c r="E15" s="49">
        <v>-0.1399593</v>
      </c>
      <c r="F15" s="49">
        <v>-0.3718804</v>
      </c>
      <c r="G15" s="49">
        <v>-0.2120703</v>
      </c>
    </row>
    <row r="16" spans="1:7" ht="12.75">
      <c r="A16" t="s">
        <v>24</v>
      </c>
      <c r="B16" s="49">
        <v>-0.02253447</v>
      </c>
      <c r="C16" s="49">
        <v>-0.02187656</v>
      </c>
      <c r="D16" s="49">
        <v>-0.03678897</v>
      </c>
      <c r="E16" s="49">
        <v>-0.008432753</v>
      </c>
      <c r="F16" s="49">
        <v>-0.07641237</v>
      </c>
      <c r="G16" s="49">
        <v>-0.02959082</v>
      </c>
    </row>
    <row r="17" spans="1:7" ht="12.75">
      <c r="A17" t="s">
        <v>25</v>
      </c>
      <c r="B17" s="49">
        <v>-0.03209215</v>
      </c>
      <c r="C17" s="49">
        <v>-0.02220971</v>
      </c>
      <c r="D17" s="49">
        <v>-0.02150509</v>
      </c>
      <c r="E17" s="49">
        <v>-0.01547731</v>
      </c>
      <c r="F17" s="49">
        <v>-0.02600155</v>
      </c>
      <c r="G17" s="49">
        <v>-0.02235269</v>
      </c>
    </row>
    <row r="18" spans="1:7" ht="12.75">
      <c r="A18" t="s">
        <v>26</v>
      </c>
      <c r="B18" s="49">
        <v>0.01024023</v>
      </c>
      <c r="C18" s="49">
        <v>0.03862094</v>
      </c>
      <c r="D18" s="49">
        <v>-0.0005608542</v>
      </c>
      <c r="E18" s="49">
        <v>0.04900173</v>
      </c>
      <c r="F18" s="49">
        <v>-0.01062224</v>
      </c>
      <c r="G18" s="49">
        <v>0.02103692</v>
      </c>
    </row>
    <row r="19" spans="1:7" ht="12.75">
      <c r="A19" t="s">
        <v>27</v>
      </c>
      <c r="B19" s="49">
        <v>-0.2112807</v>
      </c>
      <c r="C19" s="49">
        <v>-0.1920243</v>
      </c>
      <c r="D19" s="49">
        <v>-0.2079656</v>
      </c>
      <c r="E19" s="49">
        <v>-0.1892237</v>
      </c>
      <c r="F19" s="49">
        <v>-0.1446248</v>
      </c>
      <c r="G19" s="49">
        <v>-0.1916532</v>
      </c>
    </row>
    <row r="20" spans="1:7" ht="12.75">
      <c r="A20" t="s">
        <v>28</v>
      </c>
      <c r="B20" s="49">
        <v>0.00760887</v>
      </c>
      <c r="C20" s="49">
        <v>-0.006101293</v>
      </c>
      <c r="D20" s="49">
        <v>-0.00661243</v>
      </c>
      <c r="E20" s="49">
        <v>0.005103574</v>
      </c>
      <c r="F20" s="49">
        <v>-0.002748676</v>
      </c>
      <c r="G20" s="49">
        <v>-0.001096591</v>
      </c>
    </row>
    <row r="21" spans="1:7" ht="12.75">
      <c r="A21" t="s">
        <v>29</v>
      </c>
      <c r="B21" s="49">
        <v>19.83858</v>
      </c>
      <c r="C21" s="49">
        <v>31.72253</v>
      </c>
      <c r="D21" s="49">
        <v>-28.92882</v>
      </c>
      <c r="E21" s="49">
        <v>-9.61063</v>
      </c>
      <c r="F21" s="49">
        <v>-9.220891</v>
      </c>
      <c r="G21" s="49">
        <v>0.006729409</v>
      </c>
    </row>
    <row r="22" spans="1:7" ht="12.75">
      <c r="A22" t="s">
        <v>30</v>
      </c>
      <c r="B22" s="49">
        <v>-65.59138</v>
      </c>
      <c r="C22" s="49">
        <v>-70.8933</v>
      </c>
      <c r="D22" s="49">
        <v>6.223468</v>
      </c>
      <c r="E22" s="49">
        <v>56.47402</v>
      </c>
      <c r="F22" s="49">
        <v>88.40385</v>
      </c>
      <c r="G22" s="49">
        <v>0</v>
      </c>
    </row>
    <row r="23" spans="1:7" ht="12.75">
      <c r="A23" t="s">
        <v>31</v>
      </c>
      <c r="B23" s="49">
        <v>1.070708</v>
      </c>
      <c r="C23" s="49">
        <v>-2.563373</v>
      </c>
      <c r="D23" s="49">
        <v>-1.928266</v>
      </c>
      <c r="E23" s="49">
        <v>2.810029</v>
      </c>
      <c r="F23" s="49">
        <v>8.44024</v>
      </c>
      <c r="G23" s="49">
        <v>0.8756288</v>
      </c>
    </row>
    <row r="24" spans="1:7" ht="12.75">
      <c r="A24" t="s">
        <v>32</v>
      </c>
      <c r="B24" s="49">
        <v>2.114214</v>
      </c>
      <c r="C24" s="49">
        <v>-3.030672</v>
      </c>
      <c r="D24" s="49">
        <v>-4.201384</v>
      </c>
      <c r="E24" s="49">
        <v>4.161214</v>
      </c>
      <c r="F24" s="49">
        <v>4.224689</v>
      </c>
      <c r="G24" s="49">
        <v>0.1305842</v>
      </c>
    </row>
    <row r="25" spans="1:7" ht="12.75">
      <c r="A25" t="s">
        <v>33</v>
      </c>
      <c r="B25" s="49">
        <v>-0.1800418</v>
      </c>
      <c r="C25" s="49">
        <v>-1.550102</v>
      </c>
      <c r="D25" s="49">
        <v>-1.382239</v>
      </c>
      <c r="E25" s="49">
        <v>0.4521942</v>
      </c>
      <c r="F25" s="49">
        <v>-0.9019603</v>
      </c>
      <c r="G25" s="49">
        <v>-0.7430374</v>
      </c>
    </row>
    <row r="26" spans="1:7" ht="12.75">
      <c r="A26" t="s">
        <v>34</v>
      </c>
      <c r="B26" s="49">
        <v>-0.3537917</v>
      </c>
      <c r="C26" s="49">
        <v>-0.5215052</v>
      </c>
      <c r="D26" s="49">
        <v>-0.535597</v>
      </c>
      <c r="E26" s="49">
        <v>-0.3784126</v>
      </c>
      <c r="F26" s="49">
        <v>1.661418</v>
      </c>
      <c r="G26" s="49">
        <v>-0.1754336</v>
      </c>
    </row>
    <row r="27" spans="1:7" ht="12.75">
      <c r="A27" t="s">
        <v>35</v>
      </c>
      <c r="B27" s="49">
        <v>-0.2498429</v>
      </c>
      <c r="C27" s="49">
        <v>0.2995691</v>
      </c>
      <c r="D27" s="49">
        <v>0.02822081</v>
      </c>
      <c r="E27" s="49">
        <v>-0.1583135</v>
      </c>
      <c r="F27" s="49">
        <v>0.9090038</v>
      </c>
      <c r="G27" s="49">
        <v>0.1258566</v>
      </c>
    </row>
    <row r="28" spans="1:7" ht="12.75">
      <c r="A28" t="s">
        <v>36</v>
      </c>
      <c r="B28" s="49">
        <v>0.001223174</v>
      </c>
      <c r="C28" s="49">
        <v>-0.2547593</v>
      </c>
      <c r="D28" s="49">
        <v>-0.4212383</v>
      </c>
      <c r="E28" s="49">
        <v>0.5628117</v>
      </c>
      <c r="F28" s="49">
        <v>0.3153397</v>
      </c>
      <c r="G28" s="49">
        <v>0.01500049</v>
      </c>
    </row>
    <row r="29" spans="1:7" ht="12.75">
      <c r="A29" t="s">
        <v>37</v>
      </c>
      <c r="B29" s="49">
        <v>0.04881195</v>
      </c>
      <c r="C29" s="49">
        <v>-0.07554715</v>
      </c>
      <c r="D29" s="49">
        <v>-0.01765612</v>
      </c>
      <c r="E29" s="49">
        <v>0.001825252</v>
      </c>
      <c r="F29" s="49">
        <v>-0.06479427</v>
      </c>
      <c r="G29" s="49">
        <v>-0.02356806</v>
      </c>
    </row>
    <row r="30" spans="1:7" ht="12.75">
      <c r="A30" t="s">
        <v>38</v>
      </c>
      <c r="B30" s="49">
        <v>0.06940531</v>
      </c>
      <c r="C30" s="49">
        <v>-0.02385269</v>
      </c>
      <c r="D30" s="49">
        <v>-0.166972</v>
      </c>
      <c r="E30" s="49">
        <v>-0.0803859</v>
      </c>
      <c r="F30" s="49">
        <v>0.1619521</v>
      </c>
      <c r="G30" s="49">
        <v>-0.03357486</v>
      </c>
    </row>
    <row r="31" spans="1:7" ht="12.75">
      <c r="A31" t="s">
        <v>39</v>
      </c>
      <c r="B31" s="49">
        <v>0.04770188</v>
      </c>
      <c r="C31" s="49">
        <v>0.06461643</v>
      </c>
      <c r="D31" s="49">
        <v>0.01402423</v>
      </c>
      <c r="E31" s="49">
        <v>-0.02156175</v>
      </c>
      <c r="F31" s="49">
        <v>0.06251227</v>
      </c>
      <c r="G31" s="49">
        <v>0.02898483</v>
      </c>
    </row>
    <row r="32" spans="1:7" ht="12.75">
      <c r="A32" t="s">
        <v>40</v>
      </c>
      <c r="B32" s="49">
        <v>0.003451275</v>
      </c>
      <c r="C32" s="49">
        <v>0.02478399</v>
      </c>
      <c r="D32" s="49">
        <v>-0.01667148</v>
      </c>
      <c r="E32" s="49">
        <v>0.07380425</v>
      </c>
      <c r="F32" s="49">
        <v>-0.005301014</v>
      </c>
      <c r="G32" s="49">
        <v>0.01951231</v>
      </c>
    </row>
    <row r="33" spans="1:7" ht="12.75">
      <c r="A33" t="s">
        <v>41</v>
      </c>
      <c r="B33" s="49">
        <v>0.07864083</v>
      </c>
      <c r="C33" s="49">
        <v>0.09238138</v>
      </c>
      <c r="D33" s="49">
        <v>0.1031385</v>
      </c>
      <c r="E33" s="49">
        <v>0.08707021</v>
      </c>
      <c r="F33" s="49">
        <v>0.0589261</v>
      </c>
      <c r="G33" s="49">
        <v>0.08723654</v>
      </c>
    </row>
    <row r="34" spans="1:7" ht="12.75">
      <c r="A34" t="s">
        <v>42</v>
      </c>
      <c r="B34" s="49">
        <v>0.006960584</v>
      </c>
      <c r="C34" s="49">
        <v>0.007526565</v>
      </c>
      <c r="D34" s="49">
        <v>-0.0005819605</v>
      </c>
      <c r="E34" s="49">
        <v>-0.003486149</v>
      </c>
      <c r="F34" s="49">
        <v>-0.04239137</v>
      </c>
      <c r="G34" s="49">
        <v>-0.003769846</v>
      </c>
    </row>
    <row r="35" spans="1:7" ht="12.75">
      <c r="A35" t="s">
        <v>43</v>
      </c>
      <c r="B35" s="49">
        <v>0.008989576</v>
      </c>
      <c r="C35" s="49">
        <v>-0.004772724</v>
      </c>
      <c r="D35" s="49">
        <v>-0.004968073</v>
      </c>
      <c r="E35" s="49">
        <v>-0.00148136</v>
      </c>
      <c r="F35" s="49">
        <v>-0.002276547</v>
      </c>
      <c r="G35" s="49">
        <v>-0.001702322</v>
      </c>
    </row>
    <row r="36" spans="1:6" ht="12.75">
      <c r="A36" t="s">
        <v>44</v>
      </c>
      <c r="B36" s="49">
        <v>24.96338</v>
      </c>
      <c r="C36" s="49">
        <v>24.97253</v>
      </c>
      <c r="D36" s="49">
        <v>24.9939</v>
      </c>
      <c r="E36" s="49">
        <v>25.0061</v>
      </c>
      <c r="F36" s="49">
        <v>25.03052</v>
      </c>
    </row>
    <row r="37" spans="1:6" ht="12.75">
      <c r="A37" t="s">
        <v>45</v>
      </c>
      <c r="B37" s="49">
        <v>-0.3992717</v>
      </c>
      <c r="C37" s="49">
        <v>-0.3606161</v>
      </c>
      <c r="D37" s="49">
        <v>-0.348409</v>
      </c>
      <c r="E37" s="49">
        <v>-0.3438314</v>
      </c>
      <c r="F37" s="49">
        <v>-0.3341675</v>
      </c>
    </row>
    <row r="38" spans="1:7" ht="12.75">
      <c r="A38" t="s">
        <v>55</v>
      </c>
      <c r="B38" s="49">
        <v>-8.710815E-05</v>
      </c>
      <c r="C38" s="49">
        <v>5.846598E-05</v>
      </c>
      <c r="D38" s="49">
        <v>-0.0001225027</v>
      </c>
      <c r="E38" s="49">
        <v>0.0001344027</v>
      </c>
      <c r="F38" s="49">
        <v>-3.11676E-05</v>
      </c>
      <c r="G38" s="49">
        <v>0.0001401081</v>
      </c>
    </row>
    <row r="39" spans="1:7" ht="12.75">
      <c r="A39" t="s">
        <v>56</v>
      </c>
      <c r="B39" s="49">
        <v>-3.429694E-05</v>
      </c>
      <c r="C39" s="49">
        <v>-5.351381E-05</v>
      </c>
      <c r="D39" s="49">
        <v>4.925524E-05</v>
      </c>
      <c r="E39" s="49">
        <v>1.557905E-05</v>
      </c>
      <c r="F39" s="49">
        <v>1.595105E-05</v>
      </c>
      <c r="G39" s="49">
        <v>0.0007497252</v>
      </c>
    </row>
    <row r="40" spans="2:7" ht="12.75">
      <c r="B40" t="s">
        <v>46</v>
      </c>
      <c r="C40">
        <v>-0.003749</v>
      </c>
      <c r="D40" t="s">
        <v>47</v>
      </c>
      <c r="E40">
        <v>3.116434</v>
      </c>
      <c r="F40" t="s">
        <v>48</v>
      </c>
      <c r="G40">
        <v>54.950456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-8.710815563484854E-05</v>
      </c>
      <c r="C50">
        <f>-0.017/(C7*C7+C22*C22)*(C21*C22+C6*C7)</f>
        <v>5.8465980103829527E-05</v>
      </c>
      <c r="D50">
        <f>-0.017/(D7*D7+D22*D22)*(D21*D22+D6*D7)</f>
        <v>-0.0001225026941632598</v>
      </c>
      <c r="E50">
        <f>-0.017/(E7*E7+E22*E22)*(E21*E22+E6*E7)</f>
        <v>0.00013440273712827332</v>
      </c>
      <c r="F50">
        <f>-0.017/(F7*F7+F22*F22)*(F21*F22+F6*F7)</f>
        <v>-3.116759759220822E-05</v>
      </c>
      <c r="G50">
        <f>(B50*B$4+C50*C$4+D50*D$4+E50*E$4+F50*F$4)/SUM(B$4:F$4)</f>
        <v>1.7894932003642702E-07</v>
      </c>
    </row>
    <row r="51" spans="1:7" ht="12.75">
      <c r="A51" t="s">
        <v>59</v>
      </c>
      <c r="B51">
        <f>-0.017/(B7*B7+B22*B22)*(B21*B7-B6*B22)</f>
        <v>-3.429694041373446E-05</v>
      </c>
      <c r="C51">
        <f>-0.017/(C7*C7+C22*C22)*(C21*C7-C6*C22)</f>
        <v>-5.351381637327052E-05</v>
      </c>
      <c r="D51">
        <f>-0.017/(D7*D7+D22*D22)*(D21*D7-D6*D22)</f>
        <v>4.925523315970389E-05</v>
      </c>
      <c r="E51">
        <f>-0.017/(E7*E7+E22*E22)*(E21*E7-E6*E22)</f>
        <v>1.5579044713536318E-05</v>
      </c>
      <c r="F51">
        <f>-0.017/(F7*F7+F22*F22)*(F21*F7-F6*F22)</f>
        <v>1.5951048262240196E-05</v>
      </c>
      <c r="G51">
        <f>(B51*B$4+C51*C$4+D51*D$4+E51*E$4+F51*F$4)/SUM(B$4:F$4)</f>
        <v>-1.1910662581403723E-07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9999.953906124769</v>
      </c>
      <c r="C62">
        <f>C7+(2/0.017)*(C8*C50-C23*C51)</f>
        <v>10000.003945654858</v>
      </c>
      <c r="D62">
        <f>D7+(2/0.017)*(D8*D50-D23*D51)</f>
        <v>9999.970805935605</v>
      </c>
      <c r="E62">
        <f>E7+(2/0.017)*(E8*E50-E23*E51)</f>
        <v>10000.049436642277</v>
      </c>
      <c r="F62">
        <f>F7+(2/0.017)*(F8*F50-F23*F51)</f>
        <v>9999.989616486268</v>
      </c>
    </row>
    <row r="63" spans="1:6" ht="12.75">
      <c r="A63" t="s">
        <v>67</v>
      </c>
      <c r="B63">
        <f>B8+(3/0.017)*(B9*B50-B24*B51)</f>
        <v>4.933673994486989</v>
      </c>
      <c r="C63">
        <f>C8+(3/0.017)*(C9*C50-C24*C51)</f>
        <v>2.891630794706236</v>
      </c>
      <c r="D63">
        <f>D8+(3/0.017)*(D9*D50-D24*D51)</f>
        <v>2.8366274893192367</v>
      </c>
      <c r="E63">
        <f>E8+(3/0.017)*(E9*E50-E24*E51)</f>
        <v>3.438301523673988</v>
      </c>
      <c r="F63">
        <f>F8+(3/0.017)*(F9*F50-F24*F51)</f>
        <v>-1.490342540568102</v>
      </c>
    </row>
    <row r="64" spans="1:6" ht="12.75">
      <c r="A64" t="s">
        <v>68</v>
      </c>
      <c r="B64">
        <f>B9+(4/0.017)*(B10*B50-B25*B51)</f>
        <v>-0.0662887591273886</v>
      </c>
      <c r="C64">
        <f>C9+(4/0.017)*(C10*C50-C25*C51)</f>
        <v>0.0027535671045942345</v>
      </c>
      <c r="D64">
        <f>D9+(4/0.017)*(D10*D50-D25*D51)</f>
        <v>0.07573742548813385</v>
      </c>
      <c r="E64">
        <f>E9+(4/0.017)*(E10*E50-E25*E51)</f>
        <v>-0.16789618657484176</v>
      </c>
      <c r="F64">
        <f>F9+(4/0.017)*(F10*F50-F25*F51)</f>
        <v>-1.6822554566707133</v>
      </c>
    </row>
    <row r="65" spans="1:6" ht="12.75">
      <c r="A65" t="s">
        <v>69</v>
      </c>
      <c r="B65">
        <f>B10+(5/0.017)*(B11*B50-B26*B51)</f>
        <v>-1.604983616687924</v>
      </c>
      <c r="C65">
        <f>C10+(5/0.017)*(C11*C50-C26*C51)</f>
        <v>-0.9513714509945917</v>
      </c>
      <c r="D65">
        <f>D10+(5/0.017)*(D11*D50-D26*D51)</f>
        <v>-0.7653129839990762</v>
      </c>
      <c r="E65">
        <f>E10+(5/0.017)*(E11*E50-E26*E51)</f>
        <v>-1.8927855618313552</v>
      </c>
      <c r="F65">
        <f>F10+(5/0.017)*(F11*F50-F26*F51)</f>
        <v>-1.8029480680919352</v>
      </c>
    </row>
    <row r="66" spans="1:6" ht="12.75">
      <c r="A66" t="s">
        <v>70</v>
      </c>
      <c r="B66">
        <f>B11+(6/0.017)*(B12*B50-B27*B51)</f>
        <v>3.0069443815358237</v>
      </c>
      <c r="C66">
        <f>C11+(6/0.017)*(C12*C50-C27*C51)</f>
        <v>1.0834236439274771</v>
      </c>
      <c r="D66">
        <f>D11+(6/0.017)*(D12*D50-D27*D51)</f>
        <v>2.4499224460909104</v>
      </c>
      <c r="E66">
        <f>E11+(6/0.017)*(E12*E50-E27*E51)</f>
        <v>1.1573957946892401</v>
      </c>
      <c r="F66">
        <f>F11+(6/0.017)*(F12*F50-F27*F51)</f>
        <v>14.09530805692235</v>
      </c>
    </row>
    <row r="67" spans="1:6" ht="12.75">
      <c r="A67" t="s">
        <v>71</v>
      </c>
      <c r="B67">
        <f>B12+(7/0.017)*(B13*B50-B28*B51)</f>
        <v>-0.046479915733495365</v>
      </c>
      <c r="C67">
        <f>C12+(7/0.017)*(C13*C50-C28*C51)</f>
        <v>-0.1294511197746525</v>
      </c>
      <c r="D67">
        <f>D12+(7/0.017)*(D13*D50-D28*D51)</f>
        <v>0.08593234116160367</v>
      </c>
      <c r="E67">
        <f>E12+(7/0.017)*(E13*E50-E28*E51)</f>
        <v>-0.18979865834497436</v>
      </c>
      <c r="F67">
        <f>F12+(7/0.017)*(F13*F50-F28*F51)</f>
        <v>-0.5163309100812854</v>
      </c>
    </row>
    <row r="68" spans="1:6" ht="12.75">
      <c r="A68" t="s">
        <v>72</v>
      </c>
      <c r="B68">
        <f>B13+(8/0.017)*(B14*B50-B29*B51)</f>
        <v>0.1410038503407357</v>
      </c>
      <c r="C68">
        <f>C13+(8/0.017)*(C14*C50-C29*C51)</f>
        <v>0.08411880623596017</v>
      </c>
      <c r="D68">
        <f>D13+(8/0.017)*(D14*D50-D29*D51)</f>
        <v>-0.02334977267769993</v>
      </c>
      <c r="E68">
        <f>E13+(8/0.017)*(E14*E50-E29*E51)</f>
        <v>0.1729744688404755</v>
      </c>
      <c r="F68">
        <f>F13+(8/0.017)*(F14*F50-F29*F51)</f>
        <v>-0.27223948927564706</v>
      </c>
    </row>
    <row r="69" spans="1:6" ht="12.75">
      <c r="A69" t="s">
        <v>73</v>
      </c>
      <c r="B69">
        <f>B14+(9/0.017)*(B15*B50-B30*B51)</f>
        <v>-0.043900186847517356</v>
      </c>
      <c r="C69">
        <f>C14+(9/0.017)*(C15*C50-C30*C51)</f>
        <v>-0.026909146664724732</v>
      </c>
      <c r="D69">
        <f>D14+(9/0.017)*(D15*D50-D30*D51)</f>
        <v>0.07978935883168672</v>
      </c>
      <c r="E69">
        <f>E14+(9/0.017)*(E15*E50-E30*E51)</f>
        <v>0.029964602512642734</v>
      </c>
      <c r="F69">
        <f>F14+(9/0.017)*(F15*F50-F30*F51)</f>
        <v>-0.005747512584280911</v>
      </c>
    </row>
    <row r="70" spans="1:6" ht="12.75">
      <c r="A70" t="s">
        <v>74</v>
      </c>
      <c r="B70">
        <f>B15+(10/0.017)*(B16*B50-B31*B51)</f>
        <v>-0.35639036196712237</v>
      </c>
      <c r="C70">
        <f>C15+(10/0.017)*(C16*C50-C31*C51)</f>
        <v>-0.2301827310305788</v>
      </c>
      <c r="D70">
        <f>D15+(10/0.017)*(D16*D50-D31*D51)</f>
        <v>-0.08582195516355527</v>
      </c>
      <c r="E70">
        <f>E15+(10/0.017)*(E16*E50-E31*E51)</f>
        <v>-0.1404284021278674</v>
      </c>
      <c r="F70">
        <f>F15+(10/0.017)*(F16*F50-F31*F51)</f>
        <v>-0.37106601543325013</v>
      </c>
    </row>
    <row r="71" spans="1:6" ht="12.75">
      <c r="A71" t="s">
        <v>75</v>
      </c>
      <c r="B71">
        <f>B16+(11/0.017)*(B17*B50-B32*B51)</f>
        <v>-0.020649033654781386</v>
      </c>
      <c r="C71">
        <f>C16+(11/0.017)*(C17*C50-C32*C51)</f>
        <v>-0.021858588959074315</v>
      </c>
      <c r="D71">
        <f>D16+(11/0.017)*(D17*D50-D32*D51)</f>
        <v>-0.03455300058381483</v>
      </c>
      <c r="E71">
        <f>E16+(11/0.017)*(E17*E50-E32*E51)</f>
        <v>-0.010522748171764698</v>
      </c>
      <c r="F71">
        <f>F16+(11/0.017)*(F17*F50-F32*F51)</f>
        <v>-0.07583327656761227</v>
      </c>
    </row>
    <row r="72" spans="1:6" ht="12.75">
      <c r="A72" t="s">
        <v>76</v>
      </c>
      <c r="B72">
        <f>B17+(12/0.017)*(B18*B50-B33*B51)</f>
        <v>-0.030817938956221192</v>
      </c>
      <c r="C72">
        <f>C17+(12/0.017)*(C18*C50-C33*C51)</f>
        <v>-0.01712616318922787</v>
      </c>
      <c r="D72">
        <f>D17+(12/0.017)*(D18*D50-D33*D51)</f>
        <v>-0.025042552151559535</v>
      </c>
      <c r="E72">
        <f>E17+(12/0.017)*(E18*E50-E33*E51)</f>
        <v>-0.011785901100319792</v>
      </c>
      <c r="F72">
        <f>F17+(12/0.017)*(F18*F50-F33*F51)</f>
        <v>-0.02643133590340546</v>
      </c>
    </row>
    <row r="73" spans="1:6" ht="12.75">
      <c r="A73" t="s">
        <v>77</v>
      </c>
      <c r="B73">
        <f>B18+(13/0.017)*(B19*B50-B34*B51)</f>
        <v>0.024496640872242525</v>
      </c>
      <c r="C73">
        <f>C18+(13/0.017)*(C19*C50-C34*C51)</f>
        <v>0.030343676593119765</v>
      </c>
      <c r="D73">
        <f>D18+(13/0.017)*(D19*D50-D34*D51)</f>
        <v>0.018942977659655812</v>
      </c>
      <c r="E73">
        <f>E18+(13/0.017)*(E19*E50-E34*E51)</f>
        <v>0.029595121741231026</v>
      </c>
      <c r="F73">
        <f>F18+(13/0.017)*(F19*F50-F34*F51)</f>
        <v>-0.006658161962274177</v>
      </c>
    </row>
    <row r="74" spans="1:6" ht="12.75">
      <c r="A74" t="s">
        <v>78</v>
      </c>
      <c r="B74">
        <f>B19+(14/0.017)*(B20*B50-B35*B51)</f>
        <v>-0.2115726244421459</v>
      </c>
      <c r="C74">
        <f>C19+(14/0.017)*(C20*C50-C35*C51)</f>
        <v>-0.19252840273602043</v>
      </c>
      <c r="D74">
        <f>D19+(14/0.017)*(D20*D50-D35*D51)</f>
        <v>-0.2070969872249944</v>
      </c>
      <c r="E74">
        <f>E19+(14/0.017)*(E20*E50-E35*E51)</f>
        <v>-0.18863980736248295</v>
      </c>
      <c r="F74">
        <f>F19+(14/0.017)*(F20*F50-F35*F51)</f>
        <v>-0.14452434346237256</v>
      </c>
    </row>
    <row r="75" spans="1:6" ht="12.75">
      <c r="A75" t="s">
        <v>79</v>
      </c>
      <c r="B75" s="49">
        <f>B20</f>
        <v>0.00760887</v>
      </c>
      <c r="C75" s="49">
        <f>C20</f>
        <v>-0.006101293</v>
      </c>
      <c r="D75" s="49">
        <f>D20</f>
        <v>-0.00661243</v>
      </c>
      <c r="E75" s="49">
        <f>E20</f>
        <v>0.005103574</v>
      </c>
      <c r="F75" s="49">
        <f>F20</f>
        <v>-0.002748676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-65.62220209436138</v>
      </c>
      <c r="C82">
        <f>C22+(2/0.017)*(C8*C51+C23*C50)</f>
        <v>-70.92931462406327</v>
      </c>
      <c r="D82">
        <f>D22+(2/0.017)*(D8*D51+D23*D50)</f>
        <v>6.267489218617936</v>
      </c>
      <c r="E82">
        <f>E22+(2/0.017)*(E8*E51+E23*E50)</f>
        <v>56.52477976693673</v>
      </c>
      <c r="F82">
        <f>F22+(2/0.017)*(F8*F51+F23*F50)</f>
        <v>88.37010955317122</v>
      </c>
    </row>
    <row r="83" spans="1:6" ht="12.75">
      <c r="A83" t="s">
        <v>82</v>
      </c>
      <c r="B83">
        <f>B23+(3/0.017)*(B9*B51+B24*B50)</f>
        <v>1.0387897506243815</v>
      </c>
      <c r="C83">
        <f>C23+(3/0.017)*(C9*C51+C24*C50)</f>
        <v>-2.5949773044416475</v>
      </c>
      <c r="D83">
        <f>D23+(3/0.017)*(D9*D51+D24*D50)</f>
        <v>-1.837092428571017</v>
      </c>
      <c r="E83">
        <f>E23+(3/0.017)*(E9*E51+E24*E50)</f>
        <v>2.9084369056649493</v>
      </c>
      <c r="F83">
        <f>F23+(3/0.017)*(F9*F51+F24*F50)</f>
        <v>8.41222423148153</v>
      </c>
    </row>
    <row r="84" spans="1:6" ht="12.75">
      <c r="A84" t="s">
        <v>83</v>
      </c>
      <c r="B84">
        <f>B24+(4/0.017)*(B10*B51+B25*B50)</f>
        <v>2.1302053018611593</v>
      </c>
      <c r="C84">
        <f>C24+(4/0.017)*(C10*C51+C25*C50)</f>
        <v>-3.0398865402510302</v>
      </c>
      <c r="D84">
        <f>D24+(4/0.017)*(D10*D51+D25*D50)</f>
        <v>-4.169477010195194</v>
      </c>
      <c r="E84">
        <f>E24+(4/0.017)*(E10*E51+E25*E50)</f>
        <v>4.168400678048532</v>
      </c>
      <c r="F84">
        <f>F24+(4/0.017)*(F10*F51+F25*F50)</f>
        <v>4.225050957346862</v>
      </c>
    </row>
    <row r="85" spans="1:6" ht="12.75">
      <c r="A85" t="s">
        <v>84</v>
      </c>
      <c r="B85">
        <f>B25+(5/0.017)*(B11*B51+B26*B50)</f>
        <v>-0.20132731573071222</v>
      </c>
      <c r="C85">
        <f>C25+(5/0.017)*(C11*C51+C26*C50)</f>
        <v>-1.5760739745175105</v>
      </c>
      <c r="D85">
        <f>D25+(5/0.017)*(D11*D51+D26*D50)</f>
        <v>-1.3273947561254542</v>
      </c>
      <c r="E85">
        <f>E25+(5/0.017)*(E11*E51+E26*E50)</f>
        <v>0.4425772702995405</v>
      </c>
      <c r="F85">
        <f>F25+(5/0.017)*(F11*F51+F26*F50)</f>
        <v>-0.8510652085832962</v>
      </c>
    </row>
    <row r="86" spans="1:6" ht="12.75">
      <c r="A86" t="s">
        <v>85</v>
      </c>
      <c r="B86">
        <f>B26+(6/0.017)*(B12*B51+B27*B50)</f>
        <v>-0.3456074572713133</v>
      </c>
      <c r="C86">
        <f>C26+(6/0.017)*(C12*C51+C27*C50)</f>
        <v>-0.5129452773016963</v>
      </c>
      <c r="D86">
        <f>D26+(6/0.017)*(D12*D51+D27*D50)</f>
        <v>-0.5354891261494139</v>
      </c>
      <c r="E86">
        <f>E26+(6/0.017)*(E12*E51+E27*E50)</f>
        <v>-0.3869980384702408</v>
      </c>
      <c r="F86">
        <f>F26+(6/0.017)*(F12*F51+F27*F50)</f>
        <v>1.648503773608824</v>
      </c>
    </row>
    <row r="87" spans="1:6" ht="12.75">
      <c r="A87" t="s">
        <v>86</v>
      </c>
      <c r="B87">
        <f>B27+(7/0.017)*(B13*B51+B28*B50)</f>
        <v>-0.25183122722760015</v>
      </c>
      <c r="C87">
        <f>C27+(7/0.017)*(C13*C51+C28*C50)</f>
        <v>0.29152891779797185</v>
      </c>
      <c r="D87">
        <f>D27+(7/0.017)*(D13*D51+D28*D50)</f>
        <v>0.049068683531257096</v>
      </c>
      <c r="E87">
        <f>E27+(7/0.017)*(E13*E51+E28*E50)</f>
        <v>-0.12607243334171217</v>
      </c>
      <c r="F87">
        <f>F27+(7/0.017)*(F13*F51+F28*F50)</f>
        <v>0.9031645216685019</v>
      </c>
    </row>
    <row r="88" spans="1:6" ht="12.75">
      <c r="A88" t="s">
        <v>87</v>
      </c>
      <c r="B88">
        <f>B28+(8/0.017)*(B14*B51+B29*B50)</f>
        <v>0.0002179853936156331</v>
      </c>
      <c r="C88">
        <f>C28+(8/0.017)*(C14*C51+C29*C50)</f>
        <v>-0.2563576460446738</v>
      </c>
      <c r="D88">
        <f>D28+(8/0.017)*(D14*D51+D29*D50)</f>
        <v>-0.41860432999319547</v>
      </c>
      <c r="E88">
        <f>E28+(8/0.017)*(E14*E51+E29*E50)</f>
        <v>0.563214973950822</v>
      </c>
      <c r="F88">
        <f>F28+(8/0.017)*(F14*F51+F29*F50)</f>
        <v>0.31621110662330393</v>
      </c>
    </row>
    <row r="89" spans="1:6" ht="12.75">
      <c r="A89" t="s">
        <v>88</v>
      </c>
      <c r="B89">
        <f>B29+(9/0.017)*(B15*B51+B30*B50)</f>
        <v>0.05212074091252127</v>
      </c>
      <c r="C89">
        <f>C29+(9/0.017)*(C15*C51+C30*C50)</f>
        <v>-0.06972787044139542</v>
      </c>
      <c r="D89">
        <f>D29+(9/0.017)*(D15*D51+D30*D50)</f>
        <v>-0.00912370892739094</v>
      </c>
      <c r="E89">
        <f>E29+(9/0.017)*(E15*E51+E30*E50)</f>
        <v>-0.005048904153744363</v>
      </c>
      <c r="F89">
        <f>F29+(9/0.017)*(F15*F51+F30*F50)</f>
        <v>-0.07060696769480872</v>
      </c>
    </row>
    <row r="90" spans="1:6" ht="12.75">
      <c r="A90" t="s">
        <v>89</v>
      </c>
      <c r="B90">
        <f>B30+(10/0.017)*(B16*B51+B31*B50)</f>
        <v>0.0674156868163119</v>
      </c>
      <c r="C90">
        <f>C30+(10/0.017)*(C16*C51+C31*C50)</f>
        <v>-0.020941771690894513</v>
      </c>
      <c r="D90">
        <f>D30+(10/0.017)*(D16*D51+D31*D50)</f>
        <v>-0.16904850309036504</v>
      </c>
      <c r="E90">
        <f>E30+(10/0.017)*(E16*E51+E31*E50)</f>
        <v>-0.08216786026665926</v>
      </c>
      <c r="F90">
        <f>F30+(10/0.017)*(F16*F51+F31*F50)</f>
        <v>0.1600890325425661</v>
      </c>
    </row>
    <row r="91" spans="1:6" ht="12.75">
      <c r="A91" t="s">
        <v>90</v>
      </c>
      <c r="B91">
        <f>B31+(11/0.017)*(B17*B51+B32*B50)</f>
        <v>0.04821954540712116</v>
      </c>
      <c r="C91">
        <f>C31+(11/0.017)*(C17*C51+C32*C50)</f>
        <v>0.06632307780574401</v>
      </c>
      <c r="D91">
        <f>D31+(11/0.017)*(D17*D51+D32*D50)</f>
        <v>0.01466032958410608</v>
      </c>
      <c r="E91">
        <f>E31+(11/0.017)*(E17*E51+E32*E50)</f>
        <v>-0.015299274318893816</v>
      </c>
      <c r="F91">
        <f>F31+(11/0.017)*(F17*F51+F32*F50)</f>
        <v>0.062350808047919745</v>
      </c>
    </row>
    <row r="92" spans="1:6" ht="12.75">
      <c r="A92" t="s">
        <v>91</v>
      </c>
      <c r="B92">
        <f>B32+(12/0.017)*(B18*B51+B33*B50)</f>
        <v>-0.00163211291790113</v>
      </c>
      <c r="C92">
        <f>C32+(12/0.017)*(C18*C51+C33*C50)</f>
        <v>0.02713769402380321</v>
      </c>
      <c r="D92">
        <f>D32+(12/0.017)*(D18*D51+D33*D50)</f>
        <v>-0.025609622912715506</v>
      </c>
      <c r="E92">
        <f>E32+(12/0.017)*(E18*E51+E33*E50)</f>
        <v>0.08260369095697237</v>
      </c>
      <c r="F92">
        <f>F32+(12/0.017)*(F18*F51+F33*F50)</f>
        <v>-0.006717028707320931</v>
      </c>
    </row>
    <row r="93" spans="1:6" ht="12.75">
      <c r="A93" t="s">
        <v>92</v>
      </c>
      <c r="B93">
        <f>B33+(13/0.017)*(B19*B51+B34*B50)</f>
        <v>0.08371844489842227</v>
      </c>
      <c r="C93">
        <f>C33+(13/0.017)*(C19*C51+C34*C50)</f>
        <v>0.10057596909860575</v>
      </c>
      <c r="D93">
        <f>D33+(13/0.017)*(D19*D51+D34*D50)</f>
        <v>0.09535983346796091</v>
      </c>
      <c r="E93">
        <f>E33+(13/0.017)*(E19*E51+E34*E50)</f>
        <v>0.08445761341997816</v>
      </c>
      <c r="F93">
        <f>F33+(13/0.017)*(F19*F51+F34*F50)</f>
        <v>0.05817234470345485</v>
      </c>
    </row>
    <row r="94" spans="1:6" ht="12.75">
      <c r="A94" t="s">
        <v>93</v>
      </c>
      <c r="B94">
        <f>B34+(14/0.017)*(B20*B51+B35*B50)</f>
        <v>0.006100797597160463</v>
      </c>
      <c r="C94">
        <f>C34+(14/0.017)*(C20*C51+C35*C50)</f>
        <v>0.00756565093031943</v>
      </c>
      <c r="D94">
        <f>D34+(14/0.017)*(D20*D51+D35*D50)</f>
        <v>-0.00034897946220203594</v>
      </c>
      <c r="E94">
        <f>E34+(14/0.017)*(E20*E51+E35*E50)</f>
        <v>-0.003584634907987351</v>
      </c>
      <c r="F94">
        <f>F34+(14/0.017)*(F20*F51+F35*F50)</f>
        <v>-0.04236904392225442</v>
      </c>
    </row>
    <row r="95" spans="1:6" ht="12.75">
      <c r="A95" t="s">
        <v>94</v>
      </c>
      <c r="B95" s="49">
        <f>B35</f>
        <v>0.008989576</v>
      </c>
      <c r="C95" s="49">
        <f>C35</f>
        <v>-0.004772724</v>
      </c>
      <c r="D95" s="49">
        <f>D35</f>
        <v>-0.004968073</v>
      </c>
      <c r="E95" s="49">
        <f>E35</f>
        <v>-0.00148136</v>
      </c>
      <c r="F95" s="49">
        <f>F35</f>
        <v>-0.002276547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</v>
      </c>
    </row>
    <row r="103" spans="1:11" ht="12.75">
      <c r="A103" t="s">
        <v>67</v>
      </c>
      <c r="B103">
        <f>B63*10000/B62</f>
        <v>4.933696735807166</v>
      </c>
      <c r="C103">
        <f>C63*10000/C62</f>
        <v>2.8916296537689767</v>
      </c>
      <c r="D103">
        <f>D63*10000/D62</f>
        <v>2.836635770611972</v>
      </c>
      <c r="E103">
        <f>E63*10000/E62</f>
        <v>3.438284525949772</v>
      </c>
      <c r="F103">
        <f>F63*10000/F62</f>
        <v>-1.4903440880689323</v>
      </c>
      <c r="G103">
        <f>AVERAGE(C103:E103)</f>
        <v>3.05551665011024</v>
      </c>
      <c r="H103">
        <f>STDEV(C103:E103)</f>
        <v>0.3326251897815339</v>
      </c>
      <c r="I103">
        <f>(B103*B4+C103*C4+D103*D4+E103*E4+F103*F4)/SUM(B4:F4)</f>
        <v>2.7210527523691237</v>
      </c>
      <c r="K103">
        <f>(LN(H103)+LN(H123))/2-LN(K114*K115^3)</f>
        <v>-3.882492721832463</v>
      </c>
    </row>
    <row r="104" spans="1:11" ht="12.75">
      <c r="A104" t="s">
        <v>68</v>
      </c>
      <c r="B104">
        <f>B64*10000/B62</f>
        <v>-0.06628906467937626</v>
      </c>
      <c r="C104">
        <f>C64*10000/C62</f>
        <v>0.0027535660181321206</v>
      </c>
      <c r="D104">
        <f>D64*10000/D62</f>
        <v>0.07573764659710704</v>
      </c>
      <c r="E104">
        <f>E64*10000/E62</f>
        <v>-0.16789535655657353</v>
      </c>
      <c r="F104">
        <f>F64*10000/F62</f>
        <v>-1.682257203444791</v>
      </c>
      <c r="G104">
        <f>AVERAGE(C104:E104)</f>
        <v>-0.029801381313778127</v>
      </c>
      <c r="H104">
        <f>STDEV(C104:E104)</f>
        <v>0.12503650868149638</v>
      </c>
      <c r="I104">
        <f>(B104*B4+C104*C4+D104*D4+E104*E4+F104*F4)/SUM(B4:F4)</f>
        <v>-0.2554853292250905</v>
      </c>
      <c r="K104">
        <f>(LN(H104)+LN(H124))/2-LN(K114*K115^4)</f>
        <v>-3.5722043581758145</v>
      </c>
    </row>
    <row r="105" spans="1:11" ht="12.75">
      <c r="A105" t="s">
        <v>69</v>
      </c>
      <c r="B105">
        <f>B65*10000/B62</f>
        <v>-1.604991014713482</v>
      </c>
      <c r="C105">
        <f>C65*10000/C62</f>
        <v>-0.9513710756164011</v>
      </c>
      <c r="D105">
        <f>D65*10000/D62</f>
        <v>-0.7653152182652526</v>
      </c>
      <c r="E105">
        <f>E65*10000/E62</f>
        <v>-1.8927762045813414</v>
      </c>
      <c r="F105">
        <f>F65*10000/F62</f>
        <v>-1.8029499401874813</v>
      </c>
      <c r="G105">
        <f>AVERAGE(C105:E105)</f>
        <v>-1.2031541661543317</v>
      </c>
      <c r="H105">
        <f>STDEV(C105:E105)</f>
        <v>0.6044320577425024</v>
      </c>
      <c r="I105">
        <f>(B105*B4+C105*C4+D105*D4+E105*E4+F105*F4)/SUM(B4:F4)</f>
        <v>-1.3413251396972792</v>
      </c>
      <c r="K105">
        <f>(LN(H105)+LN(H125))/2-LN(K114*K115^5)</f>
        <v>-2.8996727890457983</v>
      </c>
    </row>
    <row r="106" spans="1:11" ht="12.75">
      <c r="A106" t="s">
        <v>70</v>
      </c>
      <c r="B106">
        <f>B66*10000/B62</f>
        <v>3.006958241771626</v>
      </c>
      <c r="C106">
        <f>C66*10000/C62</f>
        <v>1.0834232164460693</v>
      </c>
      <c r="D106">
        <f>D66*10000/D62</f>
        <v>2.449929598431156</v>
      </c>
      <c r="E106">
        <f>E66*10000/E62</f>
        <v>1.157390072941339</v>
      </c>
      <c r="F106">
        <f>F66*10000/F62</f>
        <v>14.095322692820025</v>
      </c>
      <c r="G106">
        <f>AVERAGE(C106:E106)</f>
        <v>1.5635809626061883</v>
      </c>
      <c r="H106">
        <f>STDEV(C106:E106)</f>
        <v>0.7684908601515922</v>
      </c>
      <c r="I106">
        <f>(B106*B4+C106*C4+D106*D4+E106*E4+F106*F4)/SUM(B4:F4)</f>
        <v>3.443838252305831</v>
      </c>
      <c r="K106">
        <f>(LN(H106)+LN(H126))/2-LN(K114*K115^6)</f>
        <v>-3.49899586173584</v>
      </c>
    </row>
    <row r="107" spans="1:11" ht="12.75">
      <c r="A107" t="s">
        <v>71</v>
      </c>
      <c r="B107">
        <f>B67*10000/B62</f>
        <v>-0.04648012997842656</v>
      </c>
      <c r="C107">
        <f>C67*10000/C62</f>
        <v>-0.1294510686977287</v>
      </c>
      <c r="D107">
        <f>D67*10000/D62</f>
        <v>0.08593259203376621</v>
      </c>
      <c r="E107">
        <f>E67*10000/E62</f>
        <v>-0.18979772004877526</v>
      </c>
      <c r="F107">
        <f>F67*10000/F62</f>
        <v>-0.5163314462147516</v>
      </c>
      <c r="G107">
        <f>AVERAGE(C107:E107)</f>
        <v>-0.07777206557091258</v>
      </c>
      <c r="H107">
        <f>STDEV(C107:E107)</f>
        <v>0.14494771737912962</v>
      </c>
      <c r="I107">
        <f>(B107*B4+C107*C4+D107*D4+E107*E4+F107*F4)/SUM(B4:F4)</f>
        <v>-0.1317501439969442</v>
      </c>
      <c r="K107">
        <f>(LN(H107)+LN(H127))/2-LN(K114*K115^7)</f>
        <v>-3.260022356905726</v>
      </c>
    </row>
    <row r="108" spans="1:9" ht="12.75">
      <c r="A108" t="s">
        <v>72</v>
      </c>
      <c r="B108">
        <f>B68*10000/B62</f>
        <v>0.14100450028512002</v>
      </c>
      <c r="C108">
        <f>C68*10000/C62</f>
        <v>0.08411877304559562</v>
      </c>
      <c r="D108">
        <f>D68*10000/D62</f>
        <v>-0.02334984084537565</v>
      </c>
      <c r="E108">
        <f>E68*10000/E62</f>
        <v>0.17297361371700903</v>
      </c>
      <c r="F108">
        <f>F68*10000/F62</f>
        <v>-0.27223977195618815</v>
      </c>
      <c r="G108">
        <f>AVERAGE(C108:E108)</f>
        <v>0.07791418197240967</v>
      </c>
      <c r="H108">
        <f>STDEV(C108:E108)</f>
        <v>0.09830868433468264</v>
      </c>
      <c r="I108">
        <f>(B108*B4+C108*C4+D108*D4+E108*E4+F108*F4)/SUM(B4:F4)</f>
        <v>0.040350396359150775</v>
      </c>
    </row>
    <row r="109" spans="1:9" ht="12.75">
      <c r="A109" t="s">
        <v>73</v>
      </c>
      <c r="B109">
        <f>B69*10000/B62</f>
        <v>-0.043900389201423605</v>
      </c>
      <c r="C109">
        <f>C69*10000/C62</f>
        <v>-0.026909136047308393</v>
      </c>
      <c r="D109">
        <f>D69*10000/D62</f>
        <v>0.07978959176993475</v>
      </c>
      <c r="E109">
        <f>E69*10000/E62</f>
        <v>0.02996445437844152</v>
      </c>
      <c r="F109">
        <f>F69*10000/F62</f>
        <v>-0.005747518552224692</v>
      </c>
      <c r="G109">
        <f>AVERAGE(C109:E109)</f>
        <v>0.02761497003368929</v>
      </c>
      <c r="H109">
        <f>STDEV(C109:E109)</f>
        <v>0.05338815118515729</v>
      </c>
      <c r="I109">
        <f>(B109*B4+C109*C4+D109*D4+E109*E4+F109*F4)/SUM(B4:F4)</f>
        <v>0.01280745494482369</v>
      </c>
    </row>
    <row r="110" spans="1:11" ht="12.75">
      <c r="A110" t="s">
        <v>74</v>
      </c>
      <c r="B110">
        <f>B70*10000/B62</f>
        <v>-0.35639200471598226</v>
      </c>
      <c r="C110">
        <f>C70*10000/C62</f>
        <v>-0.2301826402084535</v>
      </c>
      <c r="D110">
        <f>D70*10000/D62</f>
        <v>-0.08582220571345528</v>
      </c>
      <c r="E110">
        <f>E70*10000/E62</f>
        <v>-0.14042770790043127</v>
      </c>
      <c r="F110">
        <f>F70*10000/F62</f>
        <v>-0.3710664007305569</v>
      </c>
      <c r="G110">
        <f>AVERAGE(C110:E110)</f>
        <v>-0.1521441846074467</v>
      </c>
      <c r="H110">
        <f>STDEV(C110:E110)</f>
        <v>0.07288992133152358</v>
      </c>
      <c r="I110">
        <f>(B110*B4+C110*C4+D110*D4+E110*E4+F110*F4)/SUM(B4:F4)</f>
        <v>-0.21091463132651384</v>
      </c>
      <c r="K110">
        <f>EXP(AVERAGE(K103:K107))</f>
        <v>0.0326249607130036</v>
      </c>
    </row>
    <row r="111" spans="1:9" ht="12.75">
      <c r="A111" t="s">
        <v>75</v>
      </c>
      <c r="B111">
        <f>B71*10000/B62</f>
        <v>-0.0206491288346182</v>
      </c>
      <c r="C111">
        <f>C71*10000/C62</f>
        <v>-0.021858580334432946</v>
      </c>
      <c r="D111">
        <f>D71*10000/D62</f>
        <v>-0.03455310145836173</v>
      </c>
      <c r="E111">
        <f>E71*10000/E62</f>
        <v>-0.010522696151088157</v>
      </c>
      <c r="F111">
        <f>F71*10000/F62</f>
        <v>-0.0758333553092809</v>
      </c>
      <c r="G111">
        <f>AVERAGE(C111:E111)</f>
        <v>-0.02231145931462761</v>
      </c>
      <c r="H111">
        <f>STDEV(C111:E111)</f>
        <v>0.01202160219504817</v>
      </c>
      <c r="I111">
        <f>(B111*B4+C111*C4+D111*D4+E111*E4+F111*F4)/SUM(B4:F4)</f>
        <v>-0.02920858705040068</v>
      </c>
    </row>
    <row r="112" spans="1:9" ht="12.75">
      <c r="A112" t="s">
        <v>76</v>
      </c>
      <c r="B112">
        <f>B72*10000/B62</f>
        <v>-0.030818081008699278</v>
      </c>
      <c r="C112">
        <f>C72*10000/C62</f>
        <v>-0.01712615643183764</v>
      </c>
      <c r="D112">
        <f>D72*10000/D62</f>
        <v>-0.02504262526116098</v>
      </c>
      <c r="E112">
        <f>E72*10000/E62</f>
        <v>-0.011785842835070174</v>
      </c>
      <c r="F112">
        <f>F72*10000/F62</f>
        <v>-0.026431363348447888</v>
      </c>
      <c r="G112">
        <f>AVERAGE(C112:E112)</f>
        <v>-0.017984874842689597</v>
      </c>
      <c r="H112">
        <f>STDEV(C112:E112)</f>
        <v>0.006669978864661395</v>
      </c>
      <c r="I112">
        <f>(B112*B4+C112*C4+D112*D4+E112*E4+F112*F4)/SUM(B4:F4)</f>
        <v>-0.02096836435170681</v>
      </c>
    </row>
    <row r="113" spans="1:9" ht="12.75">
      <c r="A113" t="s">
        <v>77</v>
      </c>
      <c r="B113">
        <f>B73*10000/B62</f>
        <v>0.02449675378727379</v>
      </c>
      <c r="C113">
        <f>C73*10000/C62</f>
        <v>0.030343664620556994</v>
      </c>
      <c r="D113">
        <f>D73*10000/D62</f>
        <v>0.018943032962068226</v>
      </c>
      <c r="E113">
        <f>E73*10000/E62</f>
        <v>0.029594975433609654</v>
      </c>
      <c r="F113">
        <f>F73*10000/F62</f>
        <v>-0.006658168875792973</v>
      </c>
      <c r="G113">
        <f>AVERAGE(C113:E113)</f>
        <v>0.026293891005411626</v>
      </c>
      <c r="H113">
        <f>STDEV(C113:E113)</f>
        <v>0.00637702668605853</v>
      </c>
      <c r="I113">
        <f>(B113*B4+C113*C4+D113*D4+E113*E4+F113*F4)/SUM(B4:F4)</f>
        <v>0.0216394927879286</v>
      </c>
    </row>
    <row r="114" spans="1:11" ht="12.75">
      <c r="A114" t="s">
        <v>78</v>
      </c>
      <c r="B114">
        <f>B74*10000/B62</f>
        <v>-0.2115735996668564</v>
      </c>
      <c r="C114">
        <f>C74*10000/C62</f>
        <v>-0.19252832677098763</v>
      </c>
      <c r="D114">
        <f>D74*10000/D62</f>
        <v>-0.20709759182703755</v>
      </c>
      <c r="E114">
        <f>E74*10000/E62</f>
        <v>-0.18863887479522568</v>
      </c>
      <c r="F114">
        <f>F74*10000/F62</f>
        <v>-0.14452449352957888</v>
      </c>
      <c r="G114">
        <f>AVERAGE(C114:E114)</f>
        <v>-0.19608826446441696</v>
      </c>
      <c r="H114">
        <f>STDEV(C114:E114)</f>
        <v>0.00973066934495995</v>
      </c>
      <c r="I114">
        <f>(B114*B4+C114*C4+D114*D4+E114*E4+F114*F4)/SUM(B4:F4)</f>
        <v>-0.1914512519877707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0.007608905072392105</v>
      </c>
      <c r="C115">
        <f>C75*10000/C62</f>
        <v>-0.006101290592641312</v>
      </c>
      <c r="D115">
        <f>D75*10000/D62</f>
        <v>-0.00661244930442708</v>
      </c>
      <c r="E115">
        <f>E75*10000/E62</f>
        <v>0.005103548769768512</v>
      </c>
      <c r="F115">
        <f>F75*10000/F62</f>
        <v>-0.0027486788540944623</v>
      </c>
      <c r="G115">
        <f>AVERAGE(C115:E115)</f>
        <v>-0.002536730375766627</v>
      </c>
      <c r="H115">
        <f>STDEV(C115:E115)</f>
        <v>0.00662161006654975</v>
      </c>
      <c r="I115">
        <f>(B115*B4+C115*C4+D115*D4+E115*E4+F115*F4)/SUM(B4:F4)</f>
        <v>-0.001096519197567366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-65.62250457391521</v>
      </c>
      <c r="C122">
        <f>C82*10000/C62</f>
        <v>-70.92928663781483</v>
      </c>
      <c r="D122">
        <f>D82*10000/D62</f>
        <v>6.267507516019737</v>
      </c>
      <c r="E122">
        <f>E82*10000/E62</f>
        <v>56.524500328786466</v>
      </c>
      <c r="F122">
        <f>F82*10000/F62</f>
        <v>88.3702013124911</v>
      </c>
      <c r="G122">
        <f>AVERAGE(C122:E122)</f>
        <v>-2.7124262643362087</v>
      </c>
      <c r="H122">
        <f>STDEV(C122:E122)</f>
        <v>64.19966013194018</v>
      </c>
      <c r="I122">
        <f>(B122*B4+C122*C4+D122*D4+E122*E4+F122*F4)/SUM(B4:F4)</f>
        <v>0.3254605599508723</v>
      </c>
    </row>
    <row r="123" spans="1:9" ht="12.75">
      <c r="A123" t="s">
        <v>82</v>
      </c>
      <c r="B123">
        <f>B83*10000/B62</f>
        <v>1.0387945388309678</v>
      </c>
      <c r="C123">
        <f>C83*10000/C62</f>
        <v>-2.5949762805535705</v>
      </c>
      <c r="D123">
        <f>D83*10000/D62</f>
        <v>-1.8370977918061404</v>
      </c>
      <c r="E123">
        <f>E83*10000/E62</f>
        <v>2.9084225274005413</v>
      </c>
      <c r="F123">
        <f>F83*10000/F62</f>
        <v>8.412232966335182</v>
      </c>
      <c r="G123">
        <f>AVERAGE(C123:E123)</f>
        <v>-0.5078838483197233</v>
      </c>
      <c r="H123">
        <f>STDEV(C123:E123)</f>
        <v>2.982776708122269</v>
      </c>
      <c r="I123">
        <f>(B123*B4+C123*C4+D123*D4+E123*E4+F123*F4)/SUM(B4:F4)</f>
        <v>0.9056594524112751</v>
      </c>
    </row>
    <row r="124" spans="1:9" ht="12.75">
      <c r="A124" t="s">
        <v>83</v>
      </c>
      <c r="B124">
        <f>B84*10000/B62</f>
        <v>2.130215120848159</v>
      </c>
      <c r="C124">
        <f>C84*10000/C62</f>
        <v>-3.039885340817194</v>
      </c>
      <c r="D124">
        <f>D84*10000/D62</f>
        <v>-4.169489182628763</v>
      </c>
      <c r="E124">
        <f>E84*10000/E62</f>
        <v>4.168380070977088</v>
      </c>
      <c r="F124">
        <f>F84*10000/F62</f>
        <v>4.225055344438881</v>
      </c>
      <c r="G124">
        <f>AVERAGE(C124:E124)</f>
        <v>-1.013664817489623</v>
      </c>
      <c r="H124">
        <f>STDEV(C124:E124)</f>
        <v>4.523183959272698</v>
      </c>
      <c r="I124">
        <f>(B124*B4+C124*C4+D124*D4+E124*E4+F124*F4)/SUM(B4:F4)</f>
        <v>0.14016312610992385</v>
      </c>
    </row>
    <row r="125" spans="1:9" ht="12.75">
      <c r="A125" t="s">
        <v>84</v>
      </c>
      <c r="B125">
        <f>B85*10000/B62</f>
        <v>-0.20132824373060693</v>
      </c>
      <c r="C125">
        <f>C85*10000/C62</f>
        <v>-1.5760733526533626</v>
      </c>
      <c r="D125">
        <f>D85*10000/D62</f>
        <v>-1.3273986313415664</v>
      </c>
      <c r="E125">
        <f>E85*10000/E62</f>
        <v>0.44257508235693777</v>
      </c>
      <c r="F125">
        <f>F85*10000/F62</f>
        <v>-0.8510660922889419</v>
      </c>
      <c r="G125">
        <f>AVERAGE(C125:E125)</f>
        <v>-0.8202989672126636</v>
      </c>
      <c r="H125">
        <f>STDEV(C125:E125)</f>
        <v>1.1007260912970667</v>
      </c>
      <c r="I125">
        <f>(B125*B4+C125*C4+D125*D4+E125*E4+F125*F4)/SUM(B4:F4)</f>
        <v>-0.7348306603562952</v>
      </c>
    </row>
    <row r="126" spans="1:9" ht="12.75">
      <c r="A126" t="s">
        <v>85</v>
      </c>
      <c r="B126">
        <f>B86*10000/B62</f>
        <v>-0.3456090503173577</v>
      </c>
      <c r="C126">
        <f>C86*10000/C62</f>
        <v>-0.5129450749112736</v>
      </c>
      <c r="D126">
        <f>D86*10000/D62</f>
        <v>-0.535490689464381</v>
      </c>
      <c r="E126">
        <f>E86*10000/E62</f>
        <v>-0.3869961252913399</v>
      </c>
      <c r="F126">
        <f>F86*10000/F62</f>
        <v>1.6485054853367587</v>
      </c>
      <c r="G126">
        <f>AVERAGE(C126:E126)</f>
        <v>-0.4784772965556649</v>
      </c>
      <c r="H126">
        <f>STDEV(C126:E126)</f>
        <v>0.08002299485656512</v>
      </c>
      <c r="I126">
        <f>(B126*B4+C126*C4+D126*D4+E126*E4+F126*F4)/SUM(B4:F4)</f>
        <v>-0.17555620145589643</v>
      </c>
    </row>
    <row r="127" spans="1:9" ht="12.75">
      <c r="A127" t="s">
        <v>86</v>
      </c>
      <c r="B127">
        <f>B87*10000/B62</f>
        <v>-0.2518323880206674</v>
      </c>
      <c r="C127">
        <f>C87*10000/C62</f>
        <v>0.29152880277076815</v>
      </c>
      <c r="D127">
        <f>D87*10000/D62</f>
        <v>0.049068826783105986</v>
      </c>
      <c r="E127">
        <f>E87*10000/E62</f>
        <v>-0.12607181008501453</v>
      </c>
      <c r="F127">
        <f>F87*10000/F62</f>
        <v>0.9031654594715971</v>
      </c>
      <c r="G127">
        <f>AVERAGE(C127:E127)</f>
        <v>0.07150860648961986</v>
      </c>
      <c r="H127">
        <f>STDEV(C127:E127)</f>
        <v>0.20970270801622706</v>
      </c>
      <c r="I127">
        <f>(B127*B4+C127*C4+D127*D4+E127*E4+F127*F4)/SUM(B4:F4)</f>
        <v>0.1356479811912783</v>
      </c>
    </row>
    <row r="128" spans="1:9" ht="12.75">
      <c r="A128" t="s">
        <v>87</v>
      </c>
      <c r="B128">
        <f>B88*10000/B62</f>
        <v>0.00021798639839941812</v>
      </c>
      <c r="C128">
        <f>C88*10000/C62</f>
        <v>-0.2563575448948346</v>
      </c>
      <c r="D128">
        <f>D88*10000/D62</f>
        <v>-0.41860555207293976</v>
      </c>
      <c r="E128">
        <f>E88*10000/E62</f>
        <v>0.5632121896188675</v>
      </c>
      <c r="F128">
        <f>F88*10000/F62</f>
        <v>0.31621143496188164</v>
      </c>
      <c r="G128">
        <f>AVERAGE(C128:E128)</f>
        <v>-0.0372503024496356</v>
      </c>
      <c r="H128">
        <f>STDEV(C128:E128)</f>
        <v>0.5263055265187271</v>
      </c>
      <c r="I128">
        <f>(B128*B4+C128*C4+D128*D4+E128*E4+F128*F4)/SUM(B4:F4)</f>
        <v>0.015326509469531924</v>
      </c>
    </row>
    <row r="129" spans="1:9" ht="12.75">
      <c r="A129" t="s">
        <v>88</v>
      </c>
      <c r="B129">
        <f>B89*10000/B62</f>
        <v>0.05212098115832152</v>
      </c>
      <c r="C129">
        <f>C89*10000/C62</f>
        <v>-0.06972784292919519</v>
      </c>
      <c r="D129">
        <f>D89*10000/D62</f>
        <v>-0.009123735563283294</v>
      </c>
      <c r="E129">
        <f>E89*10000/E62</f>
        <v>-0.005048879193780902</v>
      </c>
      <c r="F129">
        <f>F89*10000/F62</f>
        <v>-0.0706070410097267</v>
      </c>
      <c r="G129">
        <f>AVERAGE(C129:E129)</f>
        <v>-0.027966819228753128</v>
      </c>
      <c r="H129">
        <f>STDEV(C129:E129)</f>
        <v>0.03622345150575358</v>
      </c>
      <c r="I129">
        <f>(B129*B4+C129*C4+D129*D4+E129*E4+F129*F4)/SUM(B4:F4)</f>
        <v>-0.022066241250279166</v>
      </c>
    </row>
    <row r="130" spans="1:9" ht="12.75">
      <c r="A130" t="s">
        <v>89</v>
      </c>
      <c r="B130">
        <f>B90*10000/B62</f>
        <v>0.06741599756276992</v>
      </c>
      <c r="C130">
        <f>C90*10000/C62</f>
        <v>-0.020941763427997452</v>
      </c>
      <c r="D130">
        <f>D90*10000/D62</f>
        <v>-0.16904899661309433</v>
      </c>
      <c r="E130">
        <f>E90*10000/E62</f>
        <v>-0.08216745405835595</v>
      </c>
      <c r="F130">
        <f>F90*10000/F62</f>
        <v>0.16008919877140548</v>
      </c>
      <c r="G130">
        <f>AVERAGE(C130:E130)</f>
        <v>-0.09071940469981592</v>
      </c>
      <c r="H130">
        <f>STDEV(C130:E130)</f>
        <v>0.07442304767521042</v>
      </c>
      <c r="I130">
        <f>(B130*B4+C130*C4+D130*D4+E130*E4+F130*F4)/SUM(B4:F4)</f>
        <v>-0.034370000505431174</v>
      </c>
    </row>
    <row r="131" spans="1:9" ht="12.75">
      <c r="A131" t="s">
        <v>90</v>
      </c>
      <c r="B131">
        <f>B91*10000/B62</f>
        <v>0.04821976767071663</v>
      </c>
      <c r="C131">
        <f>C91*10000/C62</f>
        <v>0.06632305163695691</v>
      </c>
      <c r="D131">
        <f>D91*10000/D62</f>
        <v>0.014660372383691622</v>
      </c>
      <c r="E131">
        <f>E91*10000/E62</f>
        <v>-0.015299198684792566</v>
      </c>
      <c r="F131">
        <f>F91*10000/F62</f>
        <v>0.06235087279003413</v>
      </c>
      <c r="G131">
        <f>AVERAGE(C131:E131)</f>
        <v>0.021894741778618654</v>
      </c>
      <c r="H131">
        <f>STDEV(C131:E131)</f>
        <v>0.041289223924691004</v>
      </c>
      <c r="I131">
        <f>(B131*B4+C131*C4+D131*D4+E131*E4+F131*F4)/SUM(B4:F4)</f>
        <v>0.031104140771407843</v>
      </c>
    </row>
    <row r="132" spans="1:9" ht="12.75">
      <c r="A132" t="s">
        <v>91</v>
      </c>
      <c r="B132">
        <f>B92*10000/B62</f>
        <v>-0.0016321204409767266</v>
      </c>
      <c r="C132">
        <f>C92*10000/C62</f>
        <v>0.027137683316210005</v>
      </c>
      <c r="D132">
        <f>D92*10000/D62</f>
        <v>-0.025609697677831823</v>
      </c>
      <c r="E132">
        <f>E92*10000/E62</f>
        <v>0.08260328259407912</v>
      </c>
      <c r="F132">
        <f>F92*10000/F62</f>
        <v>-0.006717035681964156</v>
      </c>
      <c r="G132">
        <f>AVERAGE(C132:E132)</f>
        <v>0.028043756077485767</v>
      </c>
      <c r="H132">
        <f>STDEV(C132:E132)</f>
        <v>0.05411217978162395</v>
      </c>
      <c r="I132">
        <f>(B132*B4+C132*C4+D132*D4+E132*E4+F132*F4)/SUM(B4:F4)</f>
        <v>0.01911568936090837</v>
      </c>
    </row>
    <row r="133" spans="1:9" ht="12.75">
      <c r="A133" t="s">
        <v>92</v>
      </c>
      <c r="B133">
        <f>B93*10000/B62</f>
        <v>0.08371883079095638</v>
      </c>
      <c r="C133">
        <f>C93*10000/C62</f>
        <v>0.1005759294148153</v>
      </c>
      <c r="D133">
        <f>D93*10000/D62</f>
        <v>0.09536011186288555</v>
      </c>
      <c r="E133">
        <f>E93*10000/E62</f>
        <v>0.08445719589196006</v>
      </c>
      <c r="F133">
        <f>F93*10000/F62</f>
        <v>0.05817240510685158</v>
      </c>
      <c r="G133">
        <f>AVERAGE(C133:E133)</f>
        <v>0.09346441238988697</v>
      </c>
      <c r="H133">
        <f>STDEV(C133:E133)</f>
        <v>0.008224879936153992</v>
      </c>
      <c r="I133">
        <f>(B133*B4+C133*C4+D133*D4+E133*E4+F133*F4)/SUM(B4:F4)</f>
        <v>0.0873470913486685</v>
      </c>
    </row>
    <row r="134" spans="1:9" ht="12.75">
      <c r="A134" t="s">
        <v>93</v>
      </c>
      <c r="B134">
        <f>B94*10000/B62</f>
        <v>0.006100825718230409</v>
      </c>
      <c r="C134">
        <f>C94*10000/C62</f>
        <v>0.0075656479451758725</v>
      </c>
      <c r="D134">
        <f>D94*10000/D62</f>
        <v>-0.0003489804810178995</v>
      </c>
      <c r="E134">
        <f>E94*10000/E62</f>
        <v>-0.003584617186843594</v>
      </c>
      <c r="F134">
        <f>F94*10000/F62</f>
        <v>-0.042369087916255044</v>
      </c>
      <c r="G134">
        <f>AVERAGE(C134:E134)</f>
        <v>0.0012106834257714597</v>
      </c>
      <c r="H134">
        <f>STDEV(C134:E134)</f>
        <v>0.005736420203854347</v>
      </c>
      <c r="I134">
        <f>(B134*B4+C134*C4+D134*D4+E134*E4+F134*F4)/SUM(B4:F4)</f>
        <v>-0.003893525775179114</v>
      </c>
    </row>
    <row r="135" spans="1:9" ht="12.75">
      <c r="A135" t="s">
        <v>94</v>
      </c>
      <c r="B135">
        <f>B95*10000/B62</f>
        <v>0.00898961743663045</v>
      </c>
      <c r="C135">
        <f>C95*10000/C62</f>
        <v>-0.0047727221168485795</v>
      </c>
      <c r="D135">
        <f>D95*10000/D62</f>
        <v>-0.00496808750386665</v>
      </c>
      <c r="E135">
        <f>E95*10000/E62</f>
        <v>-0.0014813526766897635</v>
      </c>
      <c r="F135">
        <f>F95*10000/F62</f>
        <v>-0.002276549363858158</v>
      </c>
      <c r="G135">
        <f>AVERAGE(C135:E135)</f>
        <v>-0.003740720765801664</v>
      </c>
      <c r="H135">
        <f>STDEV(C135:E135)</f>
        <v>0.0019591069471021883</v>
      </c>
      <c r="I135">
        <f>(B135*B4+C135*C4+D135*D4+E135*E4+F135*F4)/SUM(B4:F4)</f>
        <v>-0.0017028737706084652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2005-07-13T05:16:58Z</cp:lastPrinted>
  <dcterms:created xsi:type="dcterms:W3CDTF">2005-07-13T05:16:58Z</dcterms:created>
  <dcterms:modified xsi:type="dcterms:W3CDTF">2005-07-14T11:38:05Z</dcterms:modified>
  <cp:category/>
  <cp:version/>
  <cp:contentType/>
  <cp:contentStatus/>
</cp:coreProperties>
</file>