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<sst xmlns="http://schemas.openxmlformats.org/spreadsheetml/2006/main" count="711" uniqueCount="166">
  <si>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</si>
  <si>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</si>
  <si>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</si>
  <si>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</si>
  <si>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</si>
  <si>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</si>
  <si>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</si>
  <si>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</si>
  <si>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</si>
  <si>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</si>
  <si>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</si>
  <si>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</si>
  <si>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</si>
  <si>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</si>
  <si>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</si>
  <si>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</si>
  <si>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</si>
  <si>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</si>
  <si>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</si>
  <si>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</si>
  <si>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</si>
  <si>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</si>
  <si>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</si>
  <si>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</si>
  <si>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</si>
  <si>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</si>
  <si>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</si>
  <si>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</si>
  <si>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</si>
  <si>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</si>
  <si>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</si>
  <si>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</si>
  <si>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</si>
  <si>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</si>
  <si>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</si>
  <si>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</si>
  <si>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</si>
  <si>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</si>
  <si>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</si>
  <si>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</si>
  <si>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</si>
  <si>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</si>
  <si>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</si>
  <si>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</si>
  <si>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</si>
  <si>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</si>
  <si>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</si>
  <si>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</si>
  <si>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</si>
  <si>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</si>
  <si>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</si>
  <si>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</si>
  <si>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</si>
  <si>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</si>
  <si>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</si>
  <si>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</si>
  <si>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</si>
  <si>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</si>
  <si>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</si>
  <si>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</si>
  <si>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</si>
  <si>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</si>
  <si>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</si>
  <si>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</si>
  <si>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</si>
  <si>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</si>
  <si>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</si>
  <si>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</si>
  <si>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</si>
  <si>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</si>
  <si>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</si>
  <si>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</si>
  <si>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</si>
  <si>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</si>
  <si>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</si>
  <si>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</si>
  <si>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</si>
  <si>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</si>
  <si>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</si>
  <si>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</si>
  <si>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</si>
  <si>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</si>
  <si>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</si>
  <si>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</si>
  <si>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</si>
  <si>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</si>
  <si>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</si>
  <si>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</si>
  <si>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</si>
  <si>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</si>
  <si>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</si>
  <si>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</si>
  <si>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</si>
  <si>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</si>
  <si>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</si>
  <si>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</si>
  <si>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</si>
  <si>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</si>
  <si>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</si>
  <si>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</si>
  <si>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</si>
  <si>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</si>
  <si>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</si>
  <si>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</si>
  <si>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</si>
  <si>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</si>
  <si>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</si>
  <si>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</si>
  <si>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</si>
  <si>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</si>
  <si>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</si>
  <si>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</si>
  <si>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</si>
  <si>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</si>
  <si>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</si>
  <si>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</si>
  <si>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</si>
  <si>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</si>
  <si>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</si>
  <si>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</si>
  <si>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</si>
  <si>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</si>
  <si>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</si>
  <si>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</si>
  <si>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</si>
  <si>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</si>
  <si>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</si>
  <si>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</si>
  <si>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</si>
  <si>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</si>
  <si>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</si>
  <si>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</si>
  <si>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</si>
  <si>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</si>
  <si>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</si>
  <si>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</si>
  <si>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</si>
  <si>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</si>
  <si>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</si>
  <si>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</si>
  <si>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</si>
  <si>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</si>
  <si>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</si>
  <si>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</si>
  <si>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</si>
  <si>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</si>
  <si>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</si>
  <si>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</si>
  <si>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</si>
  <si>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</si>
  <si>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</si>
  <si>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</si>
  <si>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</si>
  <si>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</si>
  <si>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</si>
  <si>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</si>
  <si>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</si>
  <si>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</si>
  <si>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</si>
  <si>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</si>
  <si>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</si>
  <si>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</si>
  <si>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</si>
  <si>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</si>
  <si>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803 extra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</si>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</sst>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27.93636187263087</v>
      </c>
      <c r="C41" s="2">
        <f aca="true" t="shared" si="0" ref="C41:C55">($B$41*H41+$B$42*J41+$B$43*L41+$B$44*N41+$B$45*P41+$B$46*R41+$B$47*T41+$B$48*V41)/100</f>
        <v>1.8460207440143146E-08</v>
      </c>
      <c r="D41" s="2">
        <f aca="true" t="shared" si="1" ref="D41:D55">($B$41*I41+$B$42*K41+$B$43*M41+$B$44*O41+$B$45*Q41+$B$46*S41+$B$47*U41+$B$48*W41)/100</f>
        <v>-3.3959341872827906E-08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-0.5555859717860585</v>
      </c>
      <c r="C42" s="2">
        <f t="shared" si="0"/>
        <v>-2.2317460507950556E-10</v>
      </c>
      <c r="D42" s="2">
        <f t="shared" si="1"/>
        <v>-8.31831295216537E-08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17.307664051241133</v>
      </c>
      <c r="C43" s="2">
        <f t="shared" si="0"/>
        <v>-0.22454166411874069</v>
      </c>
      <c r="D43" s="2">
        <f t="shared" si="1"/>
        <v>-0.4079319102854595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-6.352300064306533</v>
      </c>
      <c r="C44" s="2">
        <f t="shared" si="0"/>
        <v>-0.005547196397171904</v>
      </c>
      <c r="D44" s="2">
        <f t="shared" si="1"/>
        <v>-1.0198218374736878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27.93636187263087</v>
      </c>
      <c r="C45" s="2">
        <f t="shared" si="0"/>
        <v>0.05205640255189995</v>
      </c>
      <c r="D45" s="2">
        <f t="shared" si="1"/>
        <v>-0.09717053623379023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-0.5555859717860585</v>
      </c>
      <c r="C46" s="2">
        <f t="shared" si="0"/>
        <v>-0.0015489257117229987</v>
      </c>
      <c r="D46" s="2">
        <f t="shared" si="1"/>
        <v>-0.14980083524042836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17.307664051241133</v>
      </c>
      <c r="C47" s="2">
        <f t="shared" si="0"/>
        <v>-0.009193930529326112</v>
      </c>
      <c r="D47" s="2">
        <f t="shared" si="1"/>
        <v>-0.016285158364951847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-6.352300064306533</v>
      </c>
      <c r="C48" s="2">
        <f t="shared" si="0"/>
        <v>-0.0006347590353157376</v>
      </c>
      <c r="D48" s="2">
        <f t="shared" si="1"/>
        <v>-0.029249175794030028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0.0010219452049745358</v>
      </c>
      <c r="D49" s="2">
        <f t="shared" si="1"/>
        <v>-0.0020342193109742033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-0.00012454903749317193</v>
      </c>
      <c r="D50" s="2">
        <f t="shared" si="1"/>
        <v>-0.002302652407723868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-0.00013477157472531812</v>
      </c>
      <c r="D51" s="2">
        <f t="shared" si="1"/>
        <v>-0.00020508045087272916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-4.521110629308159E-05</v>
      </c>
      <c r="D52" s="2">
        <f t="shared" si="1"/>
        <v>-0.0004281337059404682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1.876016829944283E-05</v>
      </c>
      <c r="D53" s="2">
        <f t="shared" si="1"/>
        <v>-4.6125487204260005E-05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-9.831472821195592E-06</v>
      </c>
      <c r="D54" s="2">
        <f t="shared" si="1"/>
        <v>-8.501745844348453E-05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-8.827483747690018E-06</v>
      </c>
      <c r="D55" s="2">
        <f t="shared" si="1"/>
        <v>-1.2499413805160907E-05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3210</v>
      </c>
      <c r="B3" s="31">
        <v>170.03</v>
      </c>
      <c r="C3" s="31">
        <v>183.48</v>
      </c>
      <c r="D3" s="31">
        <v>9.096235217282139</v>
      </c>
      <c r="E3" s="31">
        <v>9.22329811260444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3234</v>
      </c>
      <c r="B4" s="36">
        <v>124.54333333333334</v>
      </c>
      <c r="C4" s="36">
        <v>124.26</v>
      </c>
      <c r="D4" s="36">
        <v>9.53224166836132</v>
      </c>
      <c r="E4" s="36">
        <v>9.677812432030189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3233</v>
      </c>
      <c r="B5" s="41">
        <v>126.94666666666667</v>
      </c>
      <c r="C5" s="41">
        <v>145.44666666666666</v>
      </c>
      <c r="D5" s="41">
        <v>9.41996808658181</v>
      </c>
      <c r="E5" s="41">
        <v>11.822343497259405</v>
      </c>
      <c r="F5" s="37" t="s">
        <v>71</v>
      </c>
      <c r="I5" s="42">
        <v>5058</v>
      </c>
    </row>
    <row r="6" spans="1:6" s="33" customFormat="1" ht="13.5" thickBot="1">
      <c r="A6" s="43">
        <v>3236</v>
      </c>
      <c r="B6" s="44">
        <v>125.08666666666666</v>
      </c>
      <c r="C6" s="44">
        <v>143.80333333333334</v>
      </c>
      <c r="D6" s="44">
        <v>9.563907418598493</v>
      </c>
      <c r="E6" s="44">
        <v>10.572695787086607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3" t="s">
        <v>115</v>
      </c>
      <c r="B9" s="124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5063</v>
      </c>
      <c r="K15" s="42">
        <v>5038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27.93636187263087</v>
      </c>
      <c r="C19" s="62">
        <v>84.9796952059642</v>
      </c>
      <c r="D19" s="63">
        <v>34.03195113492507</v>
      </c>
      <c r="K19" s="64" t="s">
        <v>93</v>
      </c>
    </row>
    <row r="20" spans="1:11" ht="12.75">
      <c r="A20" s="61" t="s">
        <v>57</v>
      </c>
      <c r="B20" s="62">
        <v>-0.5555859717860585</v>
      </c>
      <c r="C20" s="62">
        <v>58.89108069488062</v>
      </c>
      <c r="D20" s="63">
        <v>23.304068204735437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17.307664051241133</v>
      </c>
      <c r="C21" s="62">
        <v>74.89433071790779</v>
      </c>
      <c r="D21" s="63">
        <v>30.09199836956583</v>
      </c>
      <c r="F21" s="39" t="s">
        <v>96</v>
      </c>
    </row>
    <row r="22" spans="1:11" ht="16.5" thickBot="1">
      <c r="A22" s="67" t="s">
        <v>59</v>
      </c>
      <c r="B22" s="68">
        <v>-6.352300064306533</v>
      </c>
      <c r="C22" s="68">
        <v>96.17769993569347</v>
      </c>
      <c r="D22" s="69">
        <v>36.684580708437935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21.159651986059494</v>
      </c>
      <c r="I23" s="42">
        <v>5085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-0.22454166411874069</v>
      </c>
      <c r="C27" s="78">
        <v>-0.005547196397171904</v>
      </c>
      <c r="D27" s="78">
        <v>0.05205640255189995</v>
      </c>
      <c r="E27" s="78">
        <v>-0.0015489257117229987</v>
      </c>
      <c r="F27" s="78">
        <v>-0.009193930529326112</v>
      </c>
      <c r="G27" s="78">
        <v>-0.0006347590353157376</v>
      </c>
      <c r="H27" s="78">
        <v>0.0010219452049745358</v>
      </c>
      <c r="I27" s="79">
        <v>-0.00012454903749317193</v>
      </c>
    </row>
    <row r="28" spans="1:9" ht="13.5" thickBot="1">
      <c r="A28" s="80" t="s">
        <v>61</v>
      </c>
      <c r="B28" s="81">
        <v>-0.4079319102854595</v>
      </c>
      <c r="C28" s="81">
        <v>-1.0198218374736878</v>
      </c>
      <c r="D28" s="81">
        <v>-0.09717053623379023</v>
      </c>
      <c r="E28" s="81">
        <v>-0.14980083524042836</v>
      </c>
      <c r="F28" s="81">
        <v>-0.016285158364951847</v>
      </c>
      <c r="G28" s="81">
        <v>-0.029249175794030028</v>
      </c>
      <c r="H28" s="81">
        <v>-0.0020342193109742033</v>
      </c>
      <c r="I28" s="82">
        <v>-0.002302652407723868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3210</v>
      </c>
      <c r="B39" s="89">
        <v>170.03</v>
      </c>
      <c r="C39" s="89">
        <v>183.48</v>
      </c>
      <c r="D39" s="89">
        <v>9.096235217282139</v>
      </c>
      <c r="E39" s="89">
        <v>9.22329811260444</v>
      </c>
      <c r="F39" s="90">
        <f>I39*D39/(23678+B39)*1000</f>
        <v>36.684580708437935</v>
      </c>
      <c r="G39" s="91" t="s">
        <v>59</v>
      </c>
      <c r="H39" s="92">
        <f>I39-B39+X39</f>
        <v>-6.352300064306533</v>
      </c>
      <c r="I39" s="92">
        <f>(B39+C42-2*X39)*(23678+B39)*E42/((23678+C42)*D39+E42*(23678+B39))</f>
        <v>96.17769993569347</v>
      </c>
      <c r="J39" s="39" t="s">
        <v>73</v>
      </c>
      <c r="K39" s="39">
        <f>(K40*K40+L40*L40+M40*M40+N40*N40+O40*O40+P40*P40+Q40*Q40+R40*R40+S40*S40+T40*T40+U40*U40+V40*V40+W40*W40)</f>
        <v>1.2927058331868002</v>
      </c>
      <c r="M39" s="39" t="s">
        <v>68</v>
      </c>
      <c r="N39" s="39">
        <f>(K44*K44+L44*L44+M44*M44+N44*N44+O44*O44+P44*P44+Q44*Q44+R44*R44+S44*S44+T44*T44+U44*U44+V44*V44+W44*W44)</f>
        <v>1.139891179159277</v>
      </c>
      <c r="X39" s="28">
        <f>(1-$H$2)*1000</f>
        <v>67.5</v>
      </c>
    </row>
    <row r="40" spans="1:24" ht="12.75">
      <c r="A40" s="86">
        <v>3234</v>
      </c>
      <c r="B40" s="89">
        <v>124.54333333333334</v>
      </c>
      <c r="C40" s="89">
        <v>124.26</v>
      </c>
      <c r="D40" s="89">
        <v>9.53224166836132</v>
      </c>
      <c r="E40" s="89">
        <v>9.677812432030189</v>
      </c>
      <c r="F40" s="90">
        <f>I40*D40/(23678+B40)*1000</f>
        <v>34.03195113492507</v>
      </c>
      <c r="G40" s="91" t="s">
        <v>56</v>
      </c>
      <c r="H40" s="92">
        <f>I40-B40+X40</f>
        <v>27.93636187263087</v>
      </c>
      <c r="I40" s="92">
        <f>(B40+C39-2*X40)*(23678+B40)*E39/((23678+C39)*D40+E39*(23678+B40))</f>
        <v>84.9796952059642</v>
      </c>
      <c r="J40" s="39" t="s">
        <v>62</v>
      </c>
      <c r="K40" s="73">
        <f aca="true" t="shared" si="0" ref="K40:W40">SQRT(K41*K41+K42*K42)</f>
        <v>0.46564729394076537</v>
      </c>
      <c r="L40" s="73">
        <f t="shared" si="0"/>
        <v>1.0198369240109313</v>
      </c>
      <c r="M40" s="73">
        <f t="shared" si="0"/>
        <v>0.11023602931259723</v>
      </c>
      <c r="N40" s="73">
        <f t="shared" si="0"/>
        <v>0.14980884289517224</v>
      </c>
      <c r="O40" s="73">
        <f t="shared" si="0"/>
        <v>0.018701196259855567</v>
      </c>
      <c r="P40" s="73">
        <f t="shared" si="0"/>
        <v>0.02925606268216875</v>
      </c>
      <c r="Q40" s="73">
        <f t="shared" si="0"/>
        <v>0.0022764929622361694</v>
      </c>
      <c r="R40" s="73">
        <f t="shared" si="0"/>
        <v>0.0023060183376410956</v>
      </c>
      <c r="S40" s="73">
        <f t="shared" si="0"/>
        <v>0.00024540042519136736</v>
      </c>
      <c r="T40" s="73">
        <f t="shared" si="0"/>
        <v>0.0004305142440089104</v>
      </c>
      <c r="U40" s="73">
        <f t="shared" si="0"/>
        <v>4.979462304761201E-05</v>
      </c>
      <c r="V40" s="73">
        <f t="shared" si="0"/>
        <v>8.558402945657283E-05</v>
      </c>
      <c r="W40" s="73">
        <f t="shared" si="0"/>
        <v>1.5302281358947053E-05</v>
      </c>
      <c r="X40" s="28">
        <f>(1-$H$2)*1000</f>
        <v>67.5</v>
      </c>
    </row>
    <row r="41" spans="1:24" ht="12.75">
      <c r="A41" s="86">
        <v>3233</v>
      </c>
      <c r="B41" s="89">
        <v>126.94666666666667</v>
      </c>
      <c r="C41" s="89">
        <v>145.44666666666666</v>
      </c>
      <c r="D41" s="89">
        <v>9.41996808658181</v>
      </c>
      <c r="E41" s="89">
        <v>11.822343497259405</v>
      </c>
      <c r="F41" s="90">
        <f>I41*D41/(23678+B41)*1000</f>
        <v>23.304068204735437</v>
      </c>
      <c r="G41" s="91" t="s">
        <v>57</v>
      </c>
      <c r="H41" s="92">
        <f>I41-B41+X41</f>
        <v>-0.5555859717860585</v>
      </c>
      <c r="I41" s="92">
        <f>(B41+C40-2*X41)*(23678+B41)*E40/((23678+C40)*D41+E40*(23678+B41))</f>
        <v>58.89108069488062</v>
      </c>
      <c r="J41" s="39" t="s">
        <v>60</v>
      </c>
      <c r="K41" s="73">
        <f>'calcul config'!C43</f>
        <v>-0.22454166411874069</v>
      </c>
      <c r="L41" s="73">
        <f>'calcul config'!C44</f>
        <v>-0.005547196397171904</v>
      </c>
      <c r="M41" s="73">
        <f>'calcul config'!C45</f>
        <v>0.05205640255189995</v>
      </c>
      <c r="N41" s="73">
        <f>'calcul config'!C46</f>
        <v>-0.0015489257117229987</v>
      </c>
      <c r="O41" s="73">
        <f>'calcul config'!C47</f>
        <v>-0.009193930529326112</v>
      </c>
      <c r="P41" s="73">
        <f>'calcul config'!C48</f>
        <v>-0.0006347590353157376</v>
      </c>
      <c r="Q41" s="73">
        <f>'calcul config'!C49</f>
        <v>0.0010219452049745358</v>
      </c>
      <c r="R41" s="73">
        <f>'calcul config'!C50</f>
        <v>-0.00012454903749317193</v>
      </c>
      <c r="S41" s="73">
        <f>'calcul config'!C51</f>
        <v>-0.00013477157472531812</v>
      </c>
      <c r="T41" s="73">
        <f>'calcul config'!C52</f>
        <v>-4.521110629308159E-05</v>
      </c>
      <c r="U41" s="73">
        <f>'calcul config'!C53</f>
        <v>1.876016829944283E-05</v>
      </c>
      <c r="V41" s="73">
        <f>'calcul config'!C54</f>
        <v>-9.831472821195592E-06</v>
      </c>
      <c r="W41" s="73">
        <f>'calcul config'!C55</f>
        <v>-8.827483747690018E-06</v>
      </c>
      <c r="X41" s="28">
        <f>(1-$H$2)*1000</f>
        <v>67.5</v>
      </c>
    </row>
    <row r="42" spans="1:24" ht="12.75">
      <c r="A42" s="86">
        <v>3236</v>
      </c>
      <c r="B42" s="89">
        <v>125.08666666666666</v>
      </c>
      <c r="C42" s="89">
        <v>143.80333333333334</v>
      </c>
      <c r="D42" s="89">
        <v>9.563907418598493</v>
      </c>
      <c r="E42" s="89">
        <v>10.572695787086607</v>
      </c>
      <c r="F42" s="90">
        <f>I42*D42/(23678+B42)*1000</f>
        <v>30.09199836956583</v>
      </c>
      <c r="G42" s="91" t="s">
        <v>58</v>
      </c>
      <c r="H42" s="92">
        <f>I42-B42+X42</f>
        <v>17.307664051241133</v>
      </c>
      <c r="I42" s="92">
        <f>(B42+C41-2*X42)*(23678+B42)*E41/((23678+C41)*D42+E41*(23678+B42))</f>
        <v>74.89433071790779</v>
      </c>
      <c r="J42" s="39" t="s">
        <v>61</v>
      </c>
      <c r="K42" s="73">
        <f>'calcul config'!D43</f>
        <v>-0.4079319102854595</v>
      </c>
      <c r="L42" s="73">
        <f>'calcul config'!D44</f>
        <v>-1.0198218374736878</v>
      </c>
      <c r="M42" s="73">
        <f>'calcul config'!D45</f>
        <v>-0.09717053623379023</v>
      </c>
      <c r="N42" s="73">
        <f>'calcul config'!D46</f>
        <v>-0.14980083524042836</v>
      </c>
      <c r="O42" s="73">
        <f>'calcul config'!D47</f>
        <v>-0.016285158364951847</v>
      </c>
      <c r="P42" s="73">
        <f>'calcul config'!D48</f>
        <v>-0.029249175794030028</v>
      </c>
      <c r="Q42" s="73">
        <f>'calcul config'!D49</f>
        <v>-0.0020342193109742033</v>
      </c>
      <c r="R42" s="73">
        <f>'calcul config'!D50</f>
        <v>-0.002302652407723868</v>
      </c>
      <c r="S42" s="73">
        <f>'calcul config'!D51</f>
        <v>-0.00020508045087272916</v>
      </c>
      <c r="T42" s="73">
        <f>'calcul config'!D52</f>
        <v>-0.0004281337059404682</v>
      </c>
      <c r="U42" s="73">
        <f>'calcul config'!D53</f>
        <v>-4.6125487204260005E-05</v>
      </c>
      <c r="V42" s="73">
        <f>'calcul config'!D54</f>
        <v>-8.501745844348453E-05</v>
      </c>
      <c r="W42" s="73">
        <f>'calcul config'!D55</f>
        <v>-1.2499413805160907E-05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0.3104315292938436</v>
      </c>
      <c r="L44" s="73">
        <f>L40/(L43*1.5)</f>
        <v>0.9712732609627919</v>
      </c>
      <c r="M44" s="73">
        <f aca="true" t="shared" si="1" ref="M44:W44">M40/(M43*1.5)</f>
        <v>0.12248447701399692</v>
      </c>
      <c r="N44" s="73">
        <f t="shared" si="1"/>
        <v>0.19974512386022966</v>
      </c>
      <c r="O44" s="73">
        <f t="shared" si="1"/>
        <v>0.08311642782158031</v>
      </c>
      <c r="P44" s="73">
        <f t="shared" si="1"/>
        <v>0.19504041788112497</v>
      </c>
      <c r="Q44" s="73">
        <f t="shared" si="1"/>
        <v>0.015176619748241128</v>
      </c>
      <c r="R44" s="73">
        <f t="shared" si="1"/>
        <v>0.005124485194757991</v>
      </c>
      <c r="S44" s="73">
        <f t="shared" si="1"/>
        <v>0.003272005669218231</v>
      </c>
      <c r="T44" s="73">
        <f t="shared" si="1"/>
        <v>0.005740189920118805</v>
      </c>
      <c r="U44" s="73">
        <f t="shared" si="1"/>
        <v>0.0006639283073014933</v>
      </c>
      <c r="V44" s="73">
        <f t="shared" si="1"/>
        <v>0.0011411203927543041</v>
      </c>
      <c r="W44" s="73">
        <f t="shared" si="1"/>
        <v>0.000204030418119294</v>
      </c>
      <c r="X44" s="73"/>
      <c r="Y44" s="73"/>
    </row>
    <row r="45" s="101" customFormat="1" ht="12.75"/>
    <row r="46" spans="1:24" s="101" customFormat="1" ht="12.75">
      <c r="A46" s="101">
        <v>3210</v>
      </c>
      <c r="B46" s="101">
        <v>174.92</v>
      </c>
      <c r="C46" s="101">
        <v>179.22</v>
      </c>
      <c r="D46" s="101">
        <v>9.134676245254804</v>
      </c>
      <c r="E46" s="101">
        <v>9.168210847989432</v>
      </c>
      <c r="F46" s="101">
        <v>40.26400569929935</v>
      </c>
      <c r="G46" s="101" t="s">
        <v>59</v>
      </c>
      <c r="H46" s="101">
        <v>-2.280629863719767</v>
      </c>
      <c r="I46" s="101">
        <v>105.13937013628022</v>
      </c>
      <c r="J46" s="101" t="s">
        <v>73</v>
      </c>
      <c r="K46" s="101">
        <v>1.895988058748099</v>
      </c>
      <c r="M46" s="101" t="s">
        <v>68</v>
      </c>
      <c r="N46" s="101">
        <v>1.0517559187945207</v>
      </c>
      <c r="X46" s="101">
        <v>67.5</v>
      </c>
    </row>
    <row r="47" spans="1:24" s="101" customFormat="1" ht="12.75">
      <c r="A47" s="101">
        <v>3233</v>
      </c>
      <c r="B47" s="101">
        <v>125.4800033569336</v>
      </c>
      <c r="C47" s="101">
        <v>135.3800048828125</v>
      </c>
      <c r="D47" s="101">
        <v>8.938926696777344</v>
      </c>
      <c r="E47" s="101">
        <v>11.875435829162598</v>
      </c>
      <c r="F47" s="101">
        <v>32.23129822734008</v>
      </c>
      <c r="G47" s="101" t="s">
        <v>56</v>
      </c>
      <c r="H47" s="101">
        <v>27.84876433095002</v>
      </c>
      <c r="I47" s="101">
        <v>85.82876768788361</v>
      </c>
      <c r="J47" s="101" t="s">
        <v>62</v>
      </c>
      <c r="K47" s="101">
        <v>1.2870875038065581</v>
      </c>
      <c r="L47" s="101">
        <v>0.36196410486626085</v>
      </c>
      <c r="M47" s="101">
        <v>0.3047009925813294</v>
      </c>
      <c r="N47" s="101">
        <v>0.11273918944197789</v>
      </c>
      <c r="O47" s="101">
        <v>0.051691853846264256</v>
      </c>
      <c r="P47" s="101">
        <v>0.010383818302257977</v>
      </c>
      <c r="Q47" s="101">
        <v>0.006292220223435197</v>
      </c>
      <c r="R47" s="101">
        <v>0.0017354176624751053</v>
      </c>
      <c r="S47" s="101">
        <v>0.0006782221749277314</v>
      </c>
      <c r="T47" s="101">
        <v>0.00015282766405560544</v>
      </c>
      <c r="U47" s="101">
        <v>0.00013762961256893222</v>
      </c>
      <c r="V47" s="101">
        <v>6.439800005419756E-05</v>
      </c>
      <c r="W47" s="101">
        <v>4.228900448182422E-05</v>
      </c>
      <c r="X47" s="101">
        <v>67.5</v>
      </c>
    </row>
    <row r="48" spans="1:24" s="101" customFormat="1" ht="12.75">
      <c r="A48" s="101">
        <v>3234</v>
      </c>
      <c r="B48" s="101">
        <v>135.47999572753906</v>
      </c>
      <c r="C48" s="101">
        <v>130.8800048828125</v>
      </c>
      <c r="D48" s="101">
        <v>9.513740539550781</v>
      </c>
      <c r="E48" s="101">
        <v>9.779583930969238</v>
      </c>
      <c r="F48" s="101">
        <v>30.135358071853616</v>
      </c>
      <c r="G48" s="101" t="s">
        <v>57</v>
      </c>
      <c r="H48" s="101">
        <v>7.450666231848089</v>
      </c>
      <c r="I48" s="101">
        <v>75.43066195938715</v>
      </c>
      <c r="J48" s="101" t="s">
        <v>60</v>
      </c>
      <c r="K48" s="101">
        <v>-0.37907363632078417</v>
      </c>
      <c r="L48" s="101">
        <v>-0.001967878676829521</v>
      </c>
      <c r="M48" s="101">
        <v>0.08642549403405257</v>
      </c>
      <c r="N48" s="101">
        <v>-0.0011657129641439307</v>
      </c>
      <c r="O48" s="101">
        <v>-0.015756087542275324</v>
      </c>
      <c r="P48" s="101">
        <v>-0.00022515867731273952</v>
      </c>
      <c r="Q48" s="101">
        <v>0.0016257386166845687</v>
      </c>
      <c r="R48" s="101">
        <v>-9.372385169206156E-05</v>
      </c>
      <c r="S48" s="101">
        <v>-0.0002498469675074479</v>
      </c>
      <c r="T48" s="101">
        <v>-1.6040437036371494E-05</v>
      </c>
      <c r="U48" s="101">
        <v>2.489860555548557E-05</v>
      </c>
      <c r="V48" s="101">
        <v>-7.4006073103451655E-06</v>
      </c>
      <c r="W48" s="101">
        <v>-1.6876800529721436E-05</v>
      </c>
      <c r="X48" s="101">
        <v>67.5</v>
      </c>
    </row>
    <row r="49" spans="1:24" s="101" customFormat="1" ht="12.75">
      <c r="A49" s="101">
        <v>3236</v>
      </c>
      <c r="B49" s="101">
        <v>146.27999877929688</v>
      </c>
      <c r="C49" s="101">
        <v>150.3800048828125</v>
      </c>
      <c r="D49" s="101">
        <v>8.859609603881836</v>
      </c>
      <c r="E49" s="101">
        <v>11.266074180603027</v>
      </c>
      <c r="F49" s="101">
        <v>27.745908106644023</v>
      </c>
      <c r="G49" s="101" t="s">
        <v>58</v>
      </c>
      <c r="H49" s="101">
        <v>-4.168778521526264</v>
      </c>
      <c r="I49" s="101">
        <v>74.61122025777061</v>
      </c>
      <c r="J49" s="101" t="s">
        <v>61</v>
      </c>
      <c r="K49" s="101">
        <v>-1.229998951504242</v>
      </c>
      <c r="L49" s="101">
        <v>-0.36195875547518774</v>
      </c>
      <c r="M49" s="101">
        <v>-0.2921871469812067</v>
      </c>
      <c r="N49" s="101">
        <v>-0.11273316259787715</v>
      </c>
      <c r="O49" s="101">
        <v>-0.049232036921335084</v>
      </c>
      <c r="P49" s="101">
        <v>-0.010381376888656847</v>
      </c>
      <c r="Q49" s="101">
        <v>-0.006078569674720149</v>
      </c>
      <c r="R49" s="101">
        <v>-0.0017328849652687747</v>
      </c>
      <c r="S49" s="101">
        <v>-0.000630525028362106</v>
      </c>
      <c r="T49" s="101">
        <v>-0.00015198354937418458</v>
      </c>
      <c r="U49" s="101">
        <v>-0.0001353586705655265</v>
      </c>
      <c r="V49" s="101">
        <v>-6.39713484492745E-05</v>
      </c>
      <c r="W49" s="101">
        <v>-3.877542396858793E-05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20" customFormat="1" ht="12.75" hidden="1">
      <c r="A55" s="120" t="s">
        <v>116</v>
      </c>
    </row>
    <row r="56" spans="1:24" s="120" customFormat="1" ht="12.75" hidden="1">
      <c r="A56" s="120">
        <v>3210</v>
      </c>
      <c r="B56" s="120">
        <v>180.86</v>
      </c>
      <c r="C56" s="120">
        <v>190.06</v>
      </c>
      <c r="D56" s="120">
        <v>9.003854315779625</v>
      </c>
      <c r="E56" s="120">
        <v>9.342869783739273</v>
      </c>
      <c r="F56" s="120">
        <v>41.19714655093523</v>
      </c>
      <c r="G56" s="120" t="s">
        <v>59</v>
      </c>
      <c r="H56" s="120">
        <v>-4.193756579596794</v>
      </c>
      <c r="I56" s="120">
        <v>109.16624342040322</v>
      </c>
      <c r="J56" s="120" t="s">
        <v>73</v>
      </c>
      <c r="K56" s="120">
        <v>2.7744980718430186</v>
      </c>
      <c r="M56" s="120" t="s">
        <v>68</v>
      </c>
      <c r="N56" s="120">
        <v>1.514269797080762</v>
      </c>
      <c r="X56" s="120">
        <v>67.5</v>
      </c>
    </row>
    <row r="57" spans="1:24" s="120" customFormat="1" ht="12.75" hidden="1">
      <c r="A57" s="120">
        <v>3236</v>
      </c>
      <c r="B57" s="120">
        <v>121.37999725341797</v>
      </c>
      <c r="C57" s="120">
        <v>141.17999267578125</v>
      </c>
      <c r="D57" s="120">
        <v>9.939509391784668</v>
      </c>
      <c r="E57" s="120">
        <v>9.541465759277344</v>
      </c>
      <c r="F57" s="120">
        <v>35.65089800803893</v>
      </c>
      <c r="G57" s="120" t="s">
        <v>56</v>
      </c>
      <c r="H57" s="120">
        <v>31.483297401540682</v>
      </c>
      <c r="I57" s="120">
        <v>85.36329465495865</v>
      </c>
      <c r="J57" s="120" t="s">
        <v>62</v>
      </c>
      <c r="K57" s="120">
        <v>1.570754223203368</v>
      </c>
      <c r="L57" s="120">
        <v>0.3907023073855496</v>
      </c>
      <c r="M57" s="120">
        <v>0.37185535486749427</v>
      </c>
      <c r="N57" s="120">
        <v>0.11016660472801958</v>
      </c>
      <c r="O57" s="120">
        <v>0.06308445923513593</v>
      </c>
      <c r="P57" s="120">
        <v>0.01120825095839294</v>
      </c>
      <c r="Q57" s="120">
        <v>0.007678967426177485</v>
      </c>
      <c r="R57" s="120">
        <v>0.0016958296658458724</v>
      </c>
      <c r="S57" s="120">
        <v>0.0008276965701724874</v>
      </c>
      <c r="T57" s="120">
        <v>0.00016496449742233095</v>
      </c>
      <c r="U57" s="120">
        <v>0.00016796021686472576</v>
      </c>
      <c r="V57" s="120">
        <v>6.292703356037779E-05</v>
      </c>
      <c r="W57" s="120">
        <v>5.16101975243821E-05</v>
      </c>
      <c r="X57" s="120">
        <v>67.5</v>
      </c>
    </row>
    <row r="58" spans="1:24" s="120" customFormat="1" ht="12.75" hidden="1">
      <c r="A58" s="120">
        <v>3234</v>
      </c>
      <c r="B58" s="120">
        <v>124.05999755859375</v>
      </c>
      <c r="C58" s="120">
        <v>111.66000366210938</v>
      </c>
      <c r="D58" s="120">
        <v>9.611103057861328</v>
      </c>
      <c r="E58" s="120">
        <v>9.76345157623291</v>
      </c>
      <c r="F58" s="120">
        <v>26.1899326801153</v>
      </c>
      <c r="G58" s="120" t="s">
        <v>57</v>
      </c>
      <c r="H58" s="120">
        <v>8.299815641956698</v>
      </c>
      <c r="I58" s="120">
        <v>64.85981320055045</v>
      </c>
      <c r="J58" s="120" t="s">
        <v>60</v>
      </c>
      <c r="K58" s="120">
        <v>-0.48634274925861215</v>
      </c>
      <c r="L58" s="120">
        <v>-0.002124197444434805</v>
      </c>
      <c r="M58" s="120">
        <v>0.11110917613924437</v>
      </c>
      <c r="N58" s="120">
        <v>-0.0011390953849504707</v>
      </c>
      <c r="O58" s="120">
        <v>-0.020178109699330534</v>
      </c>
      <c r="P58" s="120">
        <v>-0.00024301871641178277</v>
      </c>
      <c r="Q58" s="120">
        <v>0.002101310880816726</v>
      </c>
      <c r="R58" s="120">
        <v>-9.1585825451734E-05</v>
      </c>
      <c r="S58" s="120">
        <v>-0.00031706728931480424</v>
      </c>
      <c r="T58" s="120">
        <v>-1.7311749386413588E-05</v>
      </c>
      <c r="U58" s="120">
        <v>3.300046048278249E-05</v>
      </c>
      <c r="V58" s="120">
        <v>-7.233246663632176E-06</v>
      </c>
      <c r="W58" s="120">
        <v>-2.134397665249306E-05</v>
      </c>
      <c r="X58" s="120">
        <v>67.5</v>
      </c>
    </row>
    <row r="59" spans="1:24" s="120" customFormat="1" ht="12.75" hidden="1">
      <c r="A59" s="120">
        <v>3233</v>
      </c>
      <c r="B59" s="120">
        <v>128.86000061035156</v>
      </c>
      <c r="C59" s="120">
        <v>148.4600067138672</v>
      </c>
      <c r="D59" s="120">
        <v>9.335122108459473</v>
      </c>
      <c r="E59" s="120">
        <v>11.527173042297363</v>
      </c>
      <c r="F59" s="120">
        <v>21.159651986059494</v>
      </c>
      <c r="G59" s="120" t="s">
        <v>58</v>
      </c>
      <c r="H59" s="120">
        <v>-7.397677821101453</v>
      </c>
      <c r="I59" s="120">
        <v>53.96232278925011</v>
      </c>
      <c r="J59" s="120" t="s">
        <v>61</v>
      </c>
      <c r="K59" s="120">
        <v>-1.4935660547678469</v>
      </c>
      <c r="L59" s="120">
        <v>-0.39069653285076583</v>
      </c>
      <c r="M59" s="120">
        <v>-0.3548678006262169</v>
      </c>
      <c r="N59" s="120">
        <v>-0.11016071558865115</v>
      </c>
      <c r="O59" s="120">
        <v>-0.0597703344975692</v>
      </c>
      <c r="P59" s="120">
        <v>-0.011205616067391826</v>
      </c>
      <c r="Q59" s="120">
        <v>-0.007385867133550136</v>
      </c>
      <c r="R59" s="120">
        <v>-0.001693354744918869</v>
      </c>
      <c r="S59" s="120">
        <v>-0.0007645586611384777</v>
      </c>
      <c r="T59" s="120">
        <v>-0.00016405361545233997</v>
      </c>
      <c r="U59" s="120">
        <v>-0.0001646863809098069</v>
      </c>
      <c r="V59" s="120">
        <v>-6.250993277401574E-05</v>
      </c>
      <c r="W59" s="120">
        <v>-4.698986219562224E-05</v>
      </c>
      <c r="X59" s="120">
        <v>67.5</v>
      </c>
    </row>
    <row r="60" s="120" customFormat="1" ht="12.75" hidden="1">
      <c r="A60" s="120" t="s">
        <v>122</v>
      </c>
    </row>
    <row r="61" spans="1:24" s="120" customFormat="1" ht="12.75" hidden="1">
      <c r="A61" s="120">
        <v>3210</v>
      </c>
      <c r="B61" s="120">
        <v>182.26</v>
      </c>
      <c r="C61" s="120">
        <v>191.56</v>
      </c>
      <c r="D61" s="120">
        <v>9.039972169379558</v>
      </c>
      <c r="E61" s="120">
        <v>9.25628290567014</v>
      </c>
      <c r="F61" s="120">
        <v>45.67347846760031</v>
      </c>
      <c r="G61" s="120" t="s">
        <v>59</v>
      </c>
      <c r="H61" s="120">
        <v>5.791374597444147</v>
      </c>
      <c r="I61" s="120">
        <v>120.55137459744414</v>
      </c>
      <c r="J61" s="120" t="s">
        <v>73</v>
      </c>
      <c r="K61" s="120">
        <v>3.8117610170531937</v>
      </c>
      <c r="M61" s="120" t="s">
        <v>68</v>
      </c>
      <c r="N61" s="120">
        <v>2.006403772126878</v>
      </c>
      <c r="X61" s="120">
        <v>67.5</v>
      </c>
    </row>
    <row r="62" spans="1:24" s="120" customFormat="1" ht="12.75" hidden="1">
      <c r="A62" s="120">
        <v>3236</v>
      </c>
      <c r="B62" s="120">
        <v>117.23999786376953</v>
      </c>
      <c r="C62" s="120">
        <v>126.44000244140625</v>
      </c>
      <c r="D62" s="120">
        <v>9.701029777526855</v>
      </c>
      <c r="E62" s="120">
        <v>10.621734619140625</v>
      </c>
      <c r="F62" s="120">
        <v>34.54170614257136</v>
      </c>
      <c r="G62" s="120" t="s">
        <v>56</v>
      </c>
      <c r="H62" s="120">
        <v>34.985872115748236</v>
      </c>
      <c r="I62" s="120">
        <v>84.72586997951777</v>
      </c>
      <c r="J62" s="120" t="s">
        <v>62</v>
      </c>
      <c r="K62" s="120">
        <v>1.8845260107499917</v>
      </c>
      <c r="L62" s="120">
        <v>0.20015311959673765</v>
      </c>
      <c r="M62" s="120">
        <v>0.44613602241754585</v>
      </c>
      <c r="N62" s="120">
        <v>0.12398858330422467</v>
      </c>
      <c r="O62" s="120">
        <v>0.07568624147607447</v>
      </c>
      <c r="P62" s="120">
        <v>0.005742064723139536</v>
      </c>
      <c r="Q62" s="120">
        <v>0.009212889793678588</v>
      </c>
      <c r="R62" s="120">
        <v>0.0019086048337416206</v>
      </c>
      <c r="S62" s="120">
        <v>0.0009930338157696852</v>
      </c>
      <c r="T62" s="120">
        <v>8.452266305927075E-05</v>
      </c>
      <c r="U62" s="120">
        <v>0.0002015190287982319</v>
      </c>
      <c r="V62" s="120">
        <v>7.0825980225206E-05</v>
      </c>
      <c r="W62" s="120">
        <v>6.191908239655587E-05</v>
      </c>
      <c r="X62" s="120">
        <v>67.5</v>
      </c>
    </row>
    <row r="63" spans="1:24" s="120" customFormat="1" ht="12.75" hidden="1">
      <c r="A63" s="120">
        <v>3234</v>
      </c>
      <c r="B63" s="120">
        <v>123.9000015258789</v>
      </c>
      <c r="C63" s="120">
        <v>106.30000305175781</v>
      </c>
      <c r="D63" s="120">
        <v>9.344730377197266</v>
      </c>
      <c r="E63" s="120">
        <v>9.606771469116211</v>
      </c>
      <c r="F63" s="120">
        <v>24.08838513653856</v>
      </c>
      <c r="G63" s="120" t="s">
        <v>57</v>
      </c>
      <c r="H63" s="120">
        <v>4.955362521563615</v>
      </c>
      <c r="I63" s="120">
        <v>61.35536404744252</v>
      </c>
      <c r="J63" s="120" t="s">
        <v>60</v>
      </c>
      <c r="K63" s="120">
        <v>0.024824555573246466</v>
      </c>
      <c r="L63" s="120">
        <v>-0.0010870562385949822</v>
      </c>
      <c r="M63" s="120">
        <v>-0.01094633659824299</v>
      </c>
      <c r="N63" s="120">
        <v>-0.0012818279182339439</v>
      </c>
      <c r="O63" s="120">
        <v>0.00018072110979102822</v>
      </c>
      <c r="P63" s="120">
        <v>-0.00012444487851812902</v>
      </c>
      <c r="Q63" s="120">
        <v>-0.0004676400975346804</v>
      </c>
      <c r="R63" s="120">
        <v>-0.00010304616109459178</v>
      </c>
      <c r="S63" s="120">
        <v>-6.466854778418757E-05</v>
      </c>
      <c r="T63" s="120">
        <v>-8.874984390106052E-06</v>
      </c>
      <c r="U63" s="120">
        <v>-2.615977986230614E-05</v>
      </c>
      <c r="V63" s="120">
        <v>-8.133101255399166E-06</v>
      </c>
      <c r="W63" s="120">
        <v>-6.083184511341489E-06</v>
      </c>
      <c r="X63" s="120">
        <v>67.5</v>
      </c>
    </row>
    <row r="64" spans="1:24" s="120" customFormat="1" ht="12.75" hidden="1">
      <c r="A64" s="120">
        <v>3233</v>
      </c>
      <c r="B64" s="120">
        <v>134.17999267578125</v>
      </c>
      <c r="C64" s="120">
        <v>161.5800018310547</v>
      </c>
      <c r="D64" s="120">
        <v>9.641343116760254</v>
      </c>
      <c r="E64" s="120">
        <v>12.332693099975586</v>
      </c>
      <c r="F64" s="120">
        <v>21.328117444631648</v>
      </c>
      <c r="G64" s="120" t="s">
        <v>58</v>
      </c>
      <c r="H64" s="120">
        <v>-14.003828644897311</v>
      </c>
      <c r="I64" s="120">
        <v>52.676164030883946</v>
      </c>
      <c r="J64" s="120" t="s">
        <v>61</v>
      </c>
      <c r="K64" s="120">
        <v>-1.884362498733688</v>
      </c>
      <c r="L64" s="120">
        <v>-0.20015016760682489</v>
      </c>
      <c r="M64" s="120">
        <v>-0.4460017132406858</v>
      </c>
      <c r="N64" s="120">
        <v>-0.12398195718319943</v>
      </c>
      <c r="O64" s="120">
        <v>-0.07568602571581581</v>
      </c>
      <c r="P64" s="120">
        <v>-0.005740716049147016</v>
      </c>
      <c r="Q64" s="120">
        <v>-0.009201013590341275</v>
      </c>
      <c r="R64" s="120">
        <v>-0.00190582105667493</v>
      </c>
      <c r="S64" s="120">
        <v>-0.0009909258994443455</v>
      </c>
      <c r="T64" s="120">
        <v>-8.40554294659565E-05</v>
      </c>
      <c r="U64" s="120">
        <v>-0.00019981387560762215</v>
      </c>
      <c r="V64" s="120">
        <v>-7.035745972411665E-05</v>
      </c>
      <c r="W64" s="120">
        <v>-6.161953936076163E-05</v>
      </c>
      <c r="X64" s="120">
        <v>67.5</v>
      </c>
    </row>
    <row r="65" s="120" customFormat="1" ht="12.75" hidden="1">
      <c r="A65" s="120" t="s">
        <v>128</v>
      </c>
    </row>
    <row r="66" spans="1:24" s="120" customFormat="1" ht="12.75" hidden="1">
      <c r="A66" s="120">
        <v>3210</v>
      </c>
      <c r="B66" s="120">
        <v>165.22</v>
      </c>
      <c r="C66" s="120">
        <v>178.72</v>
      </c>
      <c r="D66" s="120">
        <v>9.3161918406267</v>
      </c>
      <c r="E66" s="120">
        <v>9.323873102554245</v>
      </c>
      <c r="F66" s="120">
        <v>36.68164662114131</v>
      </c>
      <c r="G66" s="120" t="s">
        <v>59</v>
      </c>
      <c r="H66" s="120">
        <v>-3.8395190790216702</v>
      </c>
      <c r="I66" s="120">
        <v>93.88048092097833</v>
      </c>
      <c r="J66" s="120" t="s">
        <v>73</v>
      </c>
      <c r="K66" s="120">
        <v>1.808367127780194</v>
      </c>
      <c r="M66" s="120" t="s">
        <v>68</v>
      </c>
      <c r="N66" s="120">
        <v>1.1104969421500002</v>
      </c>
      <c r="X66" s="120">
        <v>67.5</v>
      </c>
    </row>
    <row r="67" spans="1:24" s="120" customFormat="1" ht="12.75" hidden="1">
      <c r="A67" s="120">
        <v>3236</v>
      </c>
      <c r="B67" s="120">
        <v>112.68000030517578</v>
      </c>
      <c r="C67" s="120">
        <v>137.8800048828125</v>
      </c>
      <c r="D67" s="120">
        <v>9.647320747375488</v>
      </c>
      <c r="E67" s="120">
        <v>10.176980972290039</v>
      </c>
      <c r="F67" s="120">
        <v>31.126170045449747</v>
      </c>
      <c r="G67" s="120" t="s">
        <v>56</v>
      </c>
      <c r="H67" s="120">
        <v>31.57838376615642</v>
      </c>
      <c r="I67" s="120">
        <v>76.7583840713322</v>
      </c>
      <c r="J67" s="120" t="s">
        <v>62</v>
      </c>
      <c r="K67" s="120">
        <v>1.1734262740474526</v>
      </c>
      <c r="L67" s="120">
        <v>0.5663001596302524</v>
      </c>
      <c r="M67" s="120">
        <v>0.2777935011012379</v>
      </c>
      <c r="N67" s="120">
        <v>0.17620220272038054</v>
      </c>
      <c r="O67" s="120">
        <v>0.04712684716030372</v>
      </c>
      <c r="P67" s="120">
        <v>0.016245589901040986</v>
      </c>
      <c r="Q67" s="120">
        <v>0.005736606643098629</v>
      </c>
      <c r="R67" s="120">
        <v>0.0027122758094147406</v>
      </c>
      <c r="S67" s="120">
        <v>0.0006183242680388079</v>
      </c>
      <c r="T67" s="120">
        <v>0.00023909109156055694</v>
      </c>
      <c r="U67" s="120">
        <v>0.00012547495945820512</v>
      </c>
      <c r="V67" s="120">
        <v>0.000100650218014427</v>
      </c>
      <c r="W67" s="120">
        <v>3.855165503931575E-05</v>
      </c>
      <c r="X67" s="120">
        <v>67.5</v>
      </c>
    </row>
    <row r="68" spans="1:24" s="120" customFormat="1" ht="12.75" hidden="1">
      <c r="A68" s="120">
        <v>3234</v>
      </c>
      <c r="B68" s="120">
        <v>116.76000213623047</v>
      </c>
      <c r="C68" s="120">
        <v>129.66000366210938</v>
      </c>
      <c r="D68" s="120">
        <v>9.720756530761719</v>
      </c>
      <c r="E68" s="120">
        <v>9.74227523803711</v>
      </c>
      <c r="F68" s="120">
        <v>24.98746243952103</v>
      </c>
      <c r="G68" s="120" t="s">
        <v>57</v>
      </c>
      <c r="H68" s="120">
        <v>11.905059444033782</v>
      </c>
      <c r="I68" s="120">
        <v>61.16506158026425</v>
      </c>
      <c r="J68" s="120" t="s">
        <v>60</v>
      </c>
      <c r="K68" s="120">
        <v>-0.6094744647429422</v>
      </c>
      <c r="L68" s="120">
        <v>-0.00307910828063888</v>
      </c>
      <c r="M68" s="120">
        <v>0.14157788162389162</v>
      </c>
      <c r="N68" s="120">
        <v>-0.001822082827907185</v>
      </c>
      <c r="O68" s="120">
        <v>-0.0249103566488908</v>
      </c>
      <c r="P68" s="120">
        <v>-0.00035231625970062714</v>
      </c>
      <c r="Q68" s="120">
        <v>0.00279306505178522</v>
      </c>
      <c r="R68" s="120">
        <v>-0.00014649875843604517</v>
      </c>
      <c r="S68" s="120">
        <v>-0.0003614931068352829</v>
      </c>
      <c r="T68" s="120">
        <v>-2.5096506217257702E-05</v>
      </c>
      <c r="U68" s="120">
        <v>5.219814893314751E-05</v>
      </c>
      <c r="V68" s="120">
        <v>-1.156681595257531E-05</v>
      </c>
      <c r="W68" s="120">
        <v>-2.356661389659328E-05</v>
      </c>
      <c r="X68" s="120">
        <v>67.5</v>
      </c>
    </row>
    <row r="69" spans="1:24" s="120" customFormat="1" ht="12.75" hidden="1">
      <c r="A69" s="120">
        <v>3233</v>
      </c>
      <c r="B69" s="120">
        <v>121.72000122070312</v>
      </c>
      <c r="C69" s="120">
        <v>138.72000122070312</v>
      </c>
      <c r="D69" s="120">
        <v>9.257075309753418</v>
      </c>
      <c r="E69" s="120">
        <v>11.639249801635742</v>
      </c>
      <c r="F69" s="120">
        <v>23.20766095937469</v>
      </c>
      <c r="G69" s="120" t="s">
        <v>58</v>
      </c>
      <c r="H69" s="120">
        <v>5.446342006992971</v>
      </c>
      <c r="I69" s="120">
        <v>59.666343227696096</v>
      </c>
      <c r="J69" s="120" t="s">
        <v>61</v>
      </c>
      <c r="K69" s="120">
        <v>-1.0027313186747442</v>
      </c>
      <c r="L69" s="120">
        <v>-0.566291788647377</v>
      </c>
      <c r="M69" s="120">
        <v>-0.23900822724118684</v>
      </c>
      <c r="N69" s="120">
        <v>-0.1761927815141197</v>
      </c>
      <c r="O69" s="120">
        <v>-0.040005172851716175</v>
      </c>
      <c r="P69" s="120">
        <v>-0.016241769130422815</v>
      </c>
      <c r="Q69" s="120">
        <v>-0.0050107328200712665</v>
      </c>
      <c r="R69" s="120">
        <v>-0.002708316484481288</v>
      </c>
      <c r="S69" s="120">
        <v>-0.0005016449283669698</v>
      </c>
      <c r="T69" s="120">
        <v>-0.00023777029974180074</v>
      </c>
      <c r="U69" s="120">
        <v>-0.00011410222915872928</v>
      </c>
      <c r="V69" s="120">
        <v>-9.998337439330067E-05</v>
      </c>
      <c r="W69" s="120">
        <v>-3.050974951911759E-05</v>
      </c>
      <c r="X69" s="120">
        <v>67.5</v>
      </c>
    </row>
    <row r="70" s="120" customFormat="1" ht="12.75" hidden="1">
      <c r="A70" s="120" t="s">
        <v>134</v>
      </c>
    </row>
    <row r="71" spans="1:24" s="120" customFormat="1" ht="12.75" hidden="1">
      <c r="A71" s="120">
        <v>3210</v>
      </c>
      <c r="B71" s="120">
        <v>158.56</v>
      </c>
      <c r="C71" s="120">
        <v>170.06</v>
      </c>
      <c r="D71" s="120">
        <v>9.050041155213801</v>
      </c>
      <c r="E71" s="120">
        <v>9.23375579722912</v>
      </c>
      <c r="F71" s="120">
        <v>37.41208961012901</v>
      </c>
      <c r="G71" s="120" t="s">
        <v>59</v>
      </c>
      <c r="H71" s="120">
        <v>7.478283243436707</v>
      </c>
      <c r="I71" s="120">
        <v>98.53828324343671</v>
      </c>
      <c r="J71" s="120" t="s">
        <v>73</v>
      </c>
      <c r="K71" s="120">
        <v>0.28882058580170067</v>
      </c>
      <c r="M71" s="120" t="s">
        <v>68</v>
      </c>
      <c r="N71" s="120">
        <v>0.21167187300535698</v>
      </c>
      <c r="X71" s="120">
        <v>67.5</v>
      </c>
    </row>
    <row r="72" spans="1:24" s="120" customFormat="1" ht="12.75" hidden="1">
      <c r="A72" s="120">
        <v>3236</v>
      </c>
      <c r="B72" s="120">
        <v>125.18000030517578</v>
      </c>
      <c r="C72" s="120">
        <v>147.17999267578125</v>
      </c>
      <c r="D72" s="120">
        <v>9.791624069213867</v>
      </c>
      <c r="E72" s="120">
        <v>10.884956359863281</v>
      </c>
      <c r="F72" s="120">
        <v>31.96056966891317</v>
      </c>
      <c r="G72" s="120" t="s">
        <v>56</v>
      </c>
      <c r="H72" s="120">
        <v>20.015302063853284</v>
      </c>
      <c r="I72" s="120">
        <v>77.69530236902906</v>
      </c>
      <c r="J72" s="120" t="s">
        <v>62</v>
      </c>
      <c r="K72" s="120">
        <v>0.4553609592398444</v>
      </c>
      <c r="L72" s="120">
        <v>0.17389550922518596</v>
      </c>
      <c r="M72" s="120">
        <v>0.10780097013025661</v>
      </c>
      <c r="N72" s="120">
        <v>0.19807225599859812</v>
      </c>
      <c r="O72" s="120">
        <v>0.01828795847150083</v>
      </c>
      <c r="P72" s="120">
        <v>0.0049886939429804635</v>
      </c>
      <c r="Q72" s="120">
        <v>0.002226259448059454</v>
      </c>
      <c r="R72" s="120">
        <v>0.003048874191394575</v>
      </c>
      <c r="S72" s="120">
        <v>0.00023993509995020877</v>
      </c>
      <c r="T72" s="120">
        <v>7.343555101698358E-05</v>
      </c>
      <c r="U72" s="120">
        <v>4.869950986688783E-05</v>
      </c>
      <c r="V72" s="120">
        <v>0.0001131444079724465</v>
      </c>
      <c r="W72" s="120">
        <v>1.4952434848926456E-05</v>
      </c>
      <c r="X72" s="120">
        <v>67.5</v>
      </c>
    </row>
    <row r="73" spans="1:24" s="120" customFormat="1" ht="12.75" hidden="1">
      <c r="A73" s="120">
        <v>3234</v>
      </c>
      <c r="B73" s="120">
        <v>129.83999633789062</v>
      </c>
      <c r="C73" s="120">
        <v>135.74000549316406</v>
      </c>
      <c r="D73" s="120">
        <v>9.51339054107666</v>
      </c>
      <c r="E73" s="120">
        <v>9.600536346435547</v>
      </c>
      <c r="F73" s="120">
        <v>30.2725516097373</v>
      </c>
      <c r="G73" s="120" t="s">
        <v>57</v>
      </c>
      <c r="H73" s="120">
        <v>13.418910215307605</v>
      </c>
      <c r="I73" s="120">
        <v>75.75890655319823</v>
      </c>
      <c r="J73" s="120" t="s">
        <v>60</v>
      </c>
      <c r="K73" s="120">
        <v>-0.2300190671154534</v>
      </c>
      <c r="L73" s="120">
        <v>-0.0009439638752758983</v>
      </c>
      <c r="M73" s="120">
        <v>0.05339350716632233</v>
      </c>
      <c r="N73" s="120">
        <v>-0.0020483438858941165</v>
      </c>
      <c r="O73" s="120">
        <v>-0.009407646070896475</v>
      </c>
      <c r="P73" s="120">
        <v>-0.00010811641378557183</v>
      </c>
      <c r="Q73" s="120">
        <v>0.0010514716797321725</v>
      </c>
      <c r="R73" s="120">
        <v>-0.0001646722833349485</v>
      </c>
      <c r="S73" s="120">
        <v>-0.00013700529584521998</v>
      </c>
      <c r="T73" s="120">
        <v>-7.709818913744611E-06</v>
      </c>
      <c r="U73" s="120">
        <v>1.9504725776190488E-05</v>
      </c>
      <c r="V73" s="120">
        <v>-1.2995961684332488E-05</v>
      </c>
      <c r="W73" s="120">
        <v>-8.94189813585807E-06</v>
      </c>
      <c r="X73" s="120">
        <v>67.5</v>
      </c>
    </row>
    <row r="74" spans="1:24" s="120" customFormat="1" ht="12.75" hidden="1">
      <c r="A74" s="120">
        <v>3233</v>
      </c>
      <c r="B74" s="120">
        <v>117.4800033569336</v>
      </c>
      <c r="C74" s="120">
        <v>148.8800048828125</v>
      </c>
      <c r="D74" s="120">
        <v>9.386256217956543</v>
      </c>
      <c r="E74" s="120">
        <v>12.062146186828613</v>
      </c>
      <c r="F74" s="120">
        <v>23.57046184018889</v>
      </c>
      <c r="G74" s="120" t="s">
        <v>58</v>
      </c>
      <c r="H74" s="120">
        <v>9.774433381658653</v>
      </c>
      <c r="I74" s="120">
        <v>59.75443673859225</v>
      </c>
      <c r="J74" s="120" t="s">
        <v>61</v>
      </c>
      <c r="K74" s="120">
        <v>-0.3929946971183807</v>
      </c>
      <c r="L74" s="120">
        <v>-0.1738929471280791</v>
      </c>
      <c r="M74" s="120">
        <v>-0.09364925281871907</v>
      </c>
      <c r="N74" s="120">
        <v>-0.19806166434648403</v>
      </c>
      <c r="O74" s="120">
        <v>-0.015682653489128843</v>
      </c>
      <c r="P74" s="120">
        <v>-0.004987522240331377</v>
      </c>
      <c r="Q74" s="120">
        <v>-0.0019623043690506297</v>
      </c>
      <c r="R74" s="120">
        <v>-0.0030444238985484887</v>
      </c>
      <c r="S74" s="120">
        <v>-0.00019697309739779293</v>
      </c>
      <c r="T74" s="120">
        <v>-7.30297120731368E-05</v>
      </c>
      <c r="U74" s="120">
        <v>-4.462295299137783E-05</v>
      </c>
      <c r="V74" s="120">
        <v>-0.00011239556056773229</v>
      </c>
      <c r="W74" s="120">
        <v>-1.1984062985453986E-05</v>
      </c>
      <c r="X74" s="120">
        <v>67.5</v>
      </c>
    </row>
    <row r="75" s="120" customFormat="1" ht="12.75" hidden="1">
      <c r="A75" s="120" t="s">
        <v>140</v>
      </c>
    </row>
    <row r="76" spans="1:24" s="120" customFormat="1" ht="12.75" hidden="1">
      <c r="A76" s="120">
        <v>3210</v>
      </c>
      <c r="B76" s="120">
        <v>158.36</v>
      </c>
      <c r="C76" s="120">
        <v>191.26</v>
      </c>
      <c r="D76" s="120">
        <v>9.032675577438347</v>
      </c>
      <c r="E76" s="120">
        <v>9.014796238444417</v>
      </c>
      <c r="F76" s="120">
        <v>34.607944022556545</v>
      </c>
      <c r="G76" s="120" t="s">
        <v>59</v>
      </c>
      <c r="H76" s="120">
        <v>0.46702769066504857</v>
      </c>
      <c r="I76" s="120">
        <v>91.32702769066506</v>
      </c>
      <c r="J76" s="120" t="s">
        <v>73</v>
      </c>
      <c r="K76" s="120">
        <v>2.69654626138026</v>
      </c>
      <c r="M76" s="120" t="s">
        <v>68</v>
      </c>
      <c r="N76" s="120">
        <v>1.4489685909035874</v>
      </c>
      <c r="X76" s="120">
        <v>67.5</v>
      </c>
    </row>
    <row r="77" spans="1:24" s="120" customFormat="1" ht="12.75" hidden="1">
      <c r="A77" s="120">
        <v>3236</v>
      </c>
      <c r="B77" s="120">
        <v>127.76000213623047</v>
      </c>
      <c r="C77" s="120">
        <v>159.75999450683594</v>
      </c>
      <c r="D77" s="120">
        <v>9.444351196289062</v>
      </c>
      <c r="E77" s="120">
        <v>10.944963455200195</v>
      </c>
      <c r="F77" s="120">
        <v>35.60468001152478</v>
      </c>
      <c r="G77" s="120" t="s">
        <v>56</v>
      </c>
      <c r="H77" s="120">
        <v>29.486392263022623</v>
      </c>
      <c r="I77" s="120">
        <v>89.74639439925309</v>
      </c>
      <c r="J77" s="120" t="s">
        <v>62</v>
      </c>
      <c r="K77" s="120">
        <v>1.5836589299423132</v>
      </c>
      <c r="L77" s="120">
        <v>0.0029469634449264593</v>
      </c>
      <c r="M77" s="120">
        <v>0.37491089842862474</v>
      </c>
      <c r="N77" s="120">
        <v>0.2094932699850243</v>
      </c>
      <c r="O77" s="120">
        <v>0.06360244012615292</v>
      </c>
      <c r="P77" s="120">
        <v>8.47930617371362E-05</v>
      </c>
      <c r="Q77" s="120">
        <v>0.007742111684940086</v>
      </c>
      <c r="R77" s="120">
        <v>0.0032246850583168324</v>
      </c>
      <c r="S77" s="120">
        <v>0.0008344485699692413</v>
      </c>
      <c r="T77" s="120">
        <v>1.3093765559519887E-06</v>
      </c>
      <c r="U77" s="120">
        <v>0.00016933468843928278</v>
      </c>
      <c r="V77" s="120">
        <v>0.00011965600294452271</v>
      </c>
      <c r="W77" s="120">
        <v>5.2021603982251835E-05</v>
      </c>
      <c r="X77" s="120">
        <v>67.5</v>
      </c>
    </row>
    <row r="78" spans="1:24" s="120" customFormat="1" ht="12.75" hidden="1">
      <c r="A78" s="120">
        <v>3234</v>
      </c>
      <c r="B78" s="120">
        <v>117.22000122070312</v>
      </c>
      <c r="C78" s="120">
        <v>131.32000732421875</v>
      </c>
      <c r="D78" s="120">
        <v>9.489728927612305</v>
      </c>
      <c r="E78" s="120">
        <v>9.57425594329834</v>
      </c>
      <c r="F78" s="120">
        <v>30.302401085608718</v>
      </c>
      <c r="G78" s="120" t="s">
        <v>57</v>
      </c>
      <c r="H78" s="120">
        <v>26.26239046798247</v>
      </c>
      <c r="I78" s="120">
        <v>75.9823916886856</v>
      </c>
      <c r="J78" s="120" t="s">
        <v>60</v>
      </c>
      <c r="K78" s="120">
        <v>-0.9969378967825193</v>
      </c>
      <c r="L78" s="120">
        <v>-1.3567943844671045E-05</v>
      </c>
      <c r="M78" s="120">
        <v>0.23268605155190236</v>
      </c>
      <c r="N78" s="120">
        <v>-0.002166676671561611</v>
      </c>
      <c r="O78" s="120">
        <v>-0.040569446553826</v>
      </c>
      <c r="P78" s="120">
        <v>-1.527632414130993E-06</v>
      </c>
      <c r="Q78" s="120">
        <v>0.004644022931553222</v>
      </c>
      <c r="R78" s="120">
        <v>-0.00017418893470592947</v>
      </c>
      <c r="S78" s="120">
        <v>-0.0005744002305192053</v>
      </c>
      <c r="T78" s="120">
        <v>-1.1413691420486506E-07</v>
      </c>
      <c r="U78" s="120">
        <v>9.048239889910044E-05</v>
      </c>
      <c r="V78" s="120">
        <v>-1.3754483096608484E-05</v>
      </c>
      <c r="W78" s="120">
        <v>-3.704369672262546E-05</v>
      </c>
      <c r="X78" s="120">
        <v>67.5</v>
      </c>
    </row>
    <row r="79" spans="1:24" s="120" customFormat="1" ht="12.75" hidden="1">
      <c r="A79" s="120">
        <v>3233</v>
      </c>
      <c r="B79" s="120">
        <v>133.9600067138672</v>
      </c>
      <c r="C79" s="120">
        <v>139.66000366210938</v>
      </c>
      <c r="D79" s="120">
        <v>9.961085319519043</v>
      </c>
      <c r="E79" s="120">
        <v>11.497364044189453</v>
      </c>
      <c r="F79" s="120">
        <v>26.71147652932239</v>
      </c>
      <c r="G79" s="120" t="s">
        <v>58</v>
      </c>
      <c r="H79" s="120">
        <v>-2.6062608183133307</v>
      </c>
      <c r="I79" s="120">
        <v>63.85374589555386</v>
      </c>
      <c r="J79" s="120" t="s">
        <v>61</v>
      </c>
      <c r="K79" s="120">
        <v>-1.230483822057356</v>
      </c>
      <c r="L79" s="120">
        <v>-0.0029469322110684277</v>
      </c>
      <c r="M79" s="120">
        <v>-0.2939649352792676</v>
      </c>
      <c r="N79" s="120">
        <v>-0.20948206529729266</v>
      </c>
      <c r="O79" s="120">
        <v>-0.048983572718995526</v>
      </c>
      <c r="P79" s="120">
        <v>-8.477929970202093E-05</v>
      </c>
      <c r="Q79" s="120">
        <v>-0.0061946222123139705</v>
      </c>
      <c r="R79" s="120">
        <v>-0.0032199770092902597</v>
      </c>
      <c r="S79" s="120">
        <v>-0.0006052840581935027</v>
      </c>
      <c r="T79" s="120">
        <v>-1.3043924754813954E-06</v>
      </c>
      <c r="U79" s="120">
        <v>-0.00014313340699603652</v>
      </c>
      <c r="V79" s="120">
        <v>-0.0001188628337008871</v>
      </c>
      <c r="W79" s="120">
        <v>-3.652412646468616E-05</v>
      </c>
      <c r="X79" s="120">
        <v>67.5</v>
      </c>
    </row>
    <row r="80" s="120" customFormat="1" ht="12.75" hidden="1">
      <c r="A80" s="120" t="s">
        <v>146</v>
      </c>
    </row>
    <row r="81" spans="1:24" s="120" customFormat="1" ht="12.75" hidden="1">
      <c r="A81" s="120">
        <v>3210</v>
      </c>
      <c r="B81" s="120">
        <v>174.92</v>
      </c>
      <c r="C81" s="120">
        <v>179.22</v>
      </c>
      <c r="D81" s="120">
        <v>9.134676245254804</v>
      </c>
      <c r="E81" s="120">
        <v>9.168210847989432</v>
      </c>
      <c r="F81" s="120">
        <v>37.97238163089834</v>
      </c>
      <c r="G81" s="120" t="s">
        <v>59</v>
      </c>
      <c r="H81" s="120">
        <v>-8.264632373063108</v>
      </c>
      <c r="I81" s="120">
        <v>99.15536762693688</v>
      </c>
      <c r="J81" s="120" t="s">
        <v>73</v>
      </c>
      <c r="K81" s="120">
        <v>1.1458061533328692</v>
      </c>
      <c r="M81" s="120" t="s">
        <v>68</v>
      </c>
      <c r="N81" s="120">
        <v>0.6607563224245925</v>
      </c>
      <c r="X81" s="120">
        <v>67.5</v>
      </c>
    </row>
    <row r="82" spans="1:24" s="120" customFormat="1" ht="12.75" hidden="1">
      <c r="A82" s="120">
        <v>3236</v>
      </c>
      <c r="B82" s="120">
        <v>146.27999877929688</v>
      </c>
      <c r="C82" s="120">
        <v>150.3800048828125</v>
      </c>
      <c r="D82" s="120">
        <v>8.859609603881836</v>
      </c>
      <c r="E82" s="120">
        <v>11.266074180603027</v>
      </c>
      <c r="F82" s="120">
        <v>36.00278966041876</v>
      </c>
      <c r="G82" s="120" t="s">
        <v>56</v>
      </c>
      <c r="H82" s="120">
        <v>18.03471202140861</v>
      </c>
      <c r="I82" s="120">
        <v>96.81471080070548</v>
      </c>
      <c r="J82" s="120" t="s">
        <v>62</v>
      </c>
      <c r="K82" s="120">
        <v>0.9771715730400259</v>
      </c>
      <c r="L82" s="120">
        <v>0.35062556722967486</v>
      </c>
      <c r="M82" s="120">
        <v>0.231332746166138</v>
      </c>
      <c r="N82" s="120">
        <v>0.11323097506135846</v>
      </c>
      <c r="O82" s="120">
        <v>0.039244803905884286</v>
      </c>
      <c r="P82" s="120">
        <v>0.010058451677075083</v>
      </c>
      <c r="Q82" s="120">
        <v>0.004777083993863632</v>
      </c>
      <c r="R82" s="120">
        <v>0.0017429434440332577</v>
      </c>
      <c r="S82" s="120">
        <v>0.0005148829818357704</v>
      </c>
      <c r="T82" s="120">
        <v>0.00014804581777871575</v>
      </c>
      <c r="U82" s="120">
        <v>0.00010447790112382294</v>
      </c>
      <c r="V82" s="120">
        <v>6.467444114175073E-05</v>
      </c>
      <c r="W82" s="120">
        <v>3.2102289267606984E-05</v>
      </c>
      <c r="X82" s="120">
        <v>67.5</v>
      </c>
    </row>
    <row r="83" spans="1:24" s="120" customFormat="1" ht="12.75" hidden="1">
      <c r="A83" s="120">
        <v>3234</v>
      </c>
      <c r="B83" s="120">
        <v>135.47999572753906</v>
      </c>
      <c r="C83" s="120">
        <v>130.8800048828125</v>
      </c>
      <c r="D83" s="120">
        <v>9.513740539550781</v>
      </c>
      <c r="E83" s="120">
        <v>9.779583930969238</v>
      </c>
      <c r="F83" s="120">
        <v>32.66698740194266</v>
      </c>
      <c r="G83" s="120" t="s">
        <v>57</v>
      </c>
      <c r="H83" s="120">
        <v>13.787490760333611</v>
      </c>
      <c r="I83" s="120">
        <v>81.76748648787267</v>
      </c>
      <c r="J83" s="120" t="s">
        <v>60</v>
      </c>
      <c r="K83" s="120">
        <v>-0.85005194227667</v>
      </c>
      <c r="L83" s="120">
        <v>-0.0019065225504633525</v>
      </c>
      <c r="M83" s="120">
        <v>0.19992874433404523</v>
      </c>
      <c r="N83" s="120">
        <v>-0.0011711238989366964</v>
      </c>
      <c r="O83" s="120">
        <v>-0.034346255040942596</v>
      </c>
      <c r="P83" s="120">
        <v>-0.00021807244514385646</v>
      </c>
      <c r="Q83" s="120">
        <v>0.004064039165686929</v>
      </c>
      <c r="R83" s="120">
        <v>-9.416704330315221E-05</v>
      </c>
      <c r="S83" s="120">
        <v>-0.00046639168944617075</v>
      </c>
      <c r="T83" s="120">
        <v>-1.5528806764075637E-05</v>
      </c>
      <c r="U83" s="120">
        <v>8.424399321721523E-05</v>
      </c>
      <c r="V83" s="120">
        <v>-7.438840485469846E-06</v>
      </c>
      <c r="W83" s="120">
        <v>-2.9515520818505484E-05</v>
      </c>
      <c r="X83" s="120">
        <v>67.5</v>
      </c>
    </row>
    <row r="84" spans="1:24" s="120" customFormat="1" ht="12.75" hidden="1">
      <c r="A84" s="120">
        <v>3233</v>
      </c>
      <c r="B84" s="120">
        <v>125.4800033569336</v>
      </c>
      <c r="C84" s="120">
        <v>135.3800048828125</v>
      </c>
      <c r="D84" s="120">
        <v>8.938926696777344</v>
      </c>
      <c r="E84" s="120">
        <v>11.875435829162598</v>
      </c>
      <c r="F84" s="120">
        <v>23.807980606911382</v>
      </c>
      <c r="G84" s="120" t="s">
        <v>58</v>
      </c>
      <c r="H84" s="120">
        <v>5.418300435090522</v>
      </c>
      <c r="I84" s="120">
        <v>63.398303792024116</v>
      </c>
      <c r="J84" s="120" t="s">
        <v>61</v>
      </c>
      <c r="K84" s="120">
        <v>-0.48195018268403994</v>
      </c>
      <c r="L84" s="120">
        <v>-0.3506203838439742</v>
      </c>
      <c r="M84" s="120">
        <v>-0.11637584215711963</v>
      </c>
      <c r="N84" s="120">
        <v>-0.11322491855664689</v>
      </c>
      <c r="O84" s="120">
        <v>-0.01898655835779186</v>
      </c>
      <c r="P84" s="120">
        <v>-0.010056087437404446</v>
      </c>
      <c r="Q84" s="120">
        <v>-0.002510800100404411</v>
      </c>
      <c r="R84" s="120">
        <v>-0.0017403977755254848</v>
      </c>
      <c r="S84" s="120">
        <v>-0.00021813591405277783</v>
      </c>
      <c r="T84" s="120">
        <v>-0.00014722914223160003</v>
      </c>
      <c r="U84" s="120">
        <v>-6.1794671534503E-05</v>
      </c>
      <c r="V84" s="120">
        <v>-6.424520985435035E-05</v>
      </c>
      <c r="W84" s="120">
        <v>-1.2625015130029898E-05</v>
      </c>
      <c r="X84" s="120">
        <v>67.5</v>
      </c>
    </row>
    <row r="85" spans="1:14" s="120" customFormat="1" ht="12.75">
      <c r="A85" s="120" t="s">
        <v>152</v>
      </c>
      <c r="E85" s="121" t="s">
        <v>106</v>
      </c>
      <c r="F85" s="121">
        <f>MIN(F56:F84)</f>
        <v>21.159651986059494</v>
      </c>
      <c r="G85" s="121"/>
      <c r="H85" s="121"/>
      <c r="I85" s="122"/>
      <c r="J85" s="122" t="s">
        <v>158</v>
      </c>
      <c r="K85" s="121">
        <f>AVERAGE(K83,K78,K73,K68,K63,K58)</f>
        <v>-0.5246669274338253</v>
      </c>
      <c r="L85" s="121">
        <f>AVERAGE(L83,L78,L73,L68,L63,L58)</f>
        <v>-0.0015257360555420982</v>
      </c>
      <c r="M85" s="122" t="s">
        <v>108</v>
      </c>
      <c r="N85" s="121" t="e">
        <f>Mittelwert(K81,K76,K71,K66,K61,K56)</f>
        <v>#NAME?</v>
      </c>
    </row>
    <row r="86" spans="5:14" s="120" customFormat="1" ht="12.75">
      <c r="E86" s="121" t="s">
        <v>107</v>
      </c>
      <c r="F86" s="121">
        <f>MAX(F56:F84)</f>
        <v>45.67347846760031</v>
      </c>
      <c r="G86" s="121"/>
      <c r="H86" s="121"/>
      <c r="I86" s="122"/>
      <c r="J86" s="122" t="s">
        <v>159</v>
      </c>
      <c r="K86" s="121">
        <f>AVERAGE(K84,K79,K74,K69,K64,K59)</f>
        <v>-1.0810147623393427</v>
      </c>
      <c r="L86" s="121">
        <f>AVERAGE(L84,L79,L74,L69,L64,L59)</f>
        <v>-0.2807664587146816</v>
      </c>
      <c r="M86" s="121"/>
      <c r="N86" s="121"/>
    </row>
    <row r="87" spans="5:14" s="120" customFormat="1" ht="12.75">
      <c r="E87" s="121"/>
      <c r="F87" s="121"/>
      <c r="G87" s="121"/>
      <c r="H87" s="121"/>
      <c r="I87" s="121"/>
      <c r="J87" s="122" t="s">
        <v>112</v>
      </c>
      <c r="K87" s="121">
        <f>ABS(K85/$G$33)</f>
        <v>0.3279168296461408</v>
      </c>
      <c r="L87" s="121">
        <f>ABS(L85/$H$33)</f>
        <v>0.004238155709839162</v>
      </c>
      <c r="M87" s="122" t="s">
        <v>111</v>
      </c>
      <c r="N87" s="121">
        <f>K87+L87+L88+K88</f>
        <v>1.1218469552000097</v>
      </c>
    </row>
    <row r="88" spans="5:14" s="120" customFormat="1" ht="29.25" customHeight="1">
      <c r="E88" s="121"/>
      <c r="F88" s="121"/>
      <c r="G88" s="121"/>
      <c r="H88" s="121"/>
      <c r="I88" s="121"/>
      <c r="J88" s="121"/>
      <c r="K88" s="121">
        <f>ABS(K86/$G$34)</f>
        <v>0.6142129331473538</v>
      </c>
      <c r="L88" s="121">
        <f>ABS(L86/$H$34)</f>
        <v>0.17547903669667597</v>
      </c>
      <c r="M88" s="121"/>
      <c r="N88" s="121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3210</v>
      </c>
      <c r="B91" s="101">
        <v>180.86</v>
      </c>
      <c r="C91" s="101">
        <v>190.06</v>
      </c>
      <c r="D91" s="101">
        <v>9.003854315779625</v>
      </c>
      <c r="E91" s="101">
        <v>9.342869783739273</v>
      </c>
      <c r="F91" s="101">
        <v>30.96853556202517</v>
      </c>
      <c r="G91" s="101" t="s">
        <v>59</v>
      </c>
      <c r="H91" s="101">
        <v>-31.298037593025825</v>
      </c>
      <c r="I91" s="101">
        <v>82.06196240697419</v>
      </c>
      <c r="J91" s="101" t="s">
        <v>73</v>
      </c>
      <c r="K91" s="101">
        <v>4.671180796155343</v>
      </c>
      <c r="M91" s="101" t="s">
        <v>68</v>
      </c>
      <c r="N91" s="101">
        <v>3.3266979095342983</v>
      </c>
      <c r="X91" s="101">
        <v>67.5</v>
      </c>
    </row>
    <row r="92" spans="1:24" s="101" customFormat="1" ht="12.75" hidden="1">
      <c r="A92" s="101">
        <v>3236</v>
      </c>
      <c r="B92" s="101">
        <v>121.37999725341797</v>
      </c>
      <c r="C92" s="101">
        <v>141.17999267578125</v>
      </c>
      <c r="D92" s="101">
        <v>9.939509391784668</v>
      </c>
      <c r="E92" s="101">
        <v>9.541465759277344</v>
      </c>
      <c r="F92" s="101">
        <v>35.65089800803893</v>
      </c>
      <c r="G92" s="101" t="s">
        <v>56</v>
      </c>
      <c r="H92" s="101">
        <v>31.483297401540682</v>
      </c>
      <c r="I92" s="101">
        <v>85.36329465495865</v>
      </c>
      <c r="J92" s="101" t="s">
        <v>62</v>
      </c>
      <c r="K92" s="101">
        <v>1.5522858210732122</v>
      </c>
      <c r="L92" s="101">
        <v>1.4529140909364355</v>
      </c>
      <c r="M92" s="101">
        <v>0.36748309302488635</v>
      </c>
      <c r="N92" s="101">
        <v>0.09950677461859558</v>
      </c>
      <c r="O92" s="101">
        <v>0.062342177903395975</v>
      </c>
      <c r="P92" s="101">
        <v>0.04167961680129565</v>
      </c>
      <c r="Q92" s="101">
        <v>0.007588538329199024</v>
      </c>
      <c r="R92" s="101">
        <v>0.0015317365826993693</v>
      </c>
      <c r="S92" s="101">
        <v>0.0008179465723683005</v>
      </c>
      <c r="T92" s="101">
        <v>0.0006133536383215505</v>
      </c>
      <c r="U92" s="101">
        <v>0.00016598007035708358</v>
      </c>
      <c r="V92" s="101">
        <v>5.683943705246146E-05</v>
      </c>
      <c r="W92" s="101">
        <v>5.100847394607421E-05</v>
      </c>
      <c r="X92" s="101">
        <v>67.5</v>
      </c>
    </row>
    <row r="93" spans="1:24" s="101" customFormat="1" ht="12.75" hidden="1">
      <c r="A93" s="101">
        <v>3233</v>
      </c>
      <c r="B93" s="101">
        <v>128.86000061035156</v>
      </c>
      <c r="C93" s="101">
        <v>148.4600067138672</v>
      </c>
      <c r="D93" s="101">
        <v>9.335122108459473</v>
      </c>
      <c r="E93" s="101">
        <v>11.527173042297363</v>
      </c>
      <c r="F93" s="101">
        <v>26.758438373922527</v>
      </c>
      <c r="G93" s="101" t="s">
        <v>57</v>
      </c>
      <c r="H93" s="101">
        <v>6.880606079265675</v>
      </c>
      <c r="I93" s="101">
        <v>68.24060668961724</v>
      </c>
      <c r="J93" s="101" t="s">
        <v>60</v>
      </c>
      <c r="K93" s="101">
        <v>-1.4703768164544977</v>
      </c>
      <c r="L93" s="101">
        <v>-0.007904272731421299</v>
      </c>
      <c r="M93" s="101">
        <v>0.3467304454893882</v>
      </c>
      <c r="N93" s="101">
        <v>-0.0010290590886164739</v>
      </c>
      <c r="O93" s="101">
        <v>-0.059264610898592654</v>
      </c>
      <c r="P93" s="101">
        <v>-0.00090419028412379</v>
      </c>
      <c r="Q93" s="101">
        <v>0.007091514976155051</v>
      </c>
      <c r="R93" s="101">
        <v>-8.278762023198063E-05</v>
      </c>
      <c r="S93" s="101">
        <v>-0.0007929142923703268</v>
      </c>
      <c r="T93" s="101">
        <v>-6.438233890975343E-05</v>
      </c>
      <c r="U93" s="101">
        <v>0.00014994321746758513</v>
      </c>
      <c r="V93" s="101">
        <v>-6.548345573136017E-06</v>
      </c>
      <c r="W93" s="101">
        <v>-4.983607376696008E-05</v>
      </c>
      <c r="X93" s="101">
        <v>67.5</v>
      </c>
    </row>
    <row r="94" spans="1:24" s="101" customFormat="1" ht="12.75" hidden="1">
      <c r="A94" s="101">
        <v>3234</v>
      </c>
      <c r="B94" s="101">
        <v>124.05999755859375</v>
      </c>
      <c r="C94" s="101">
        <v>111.66000366210938</v>
      </c>
      <c r="D94" s="101">
        <v>9.611103057861328</v>
      </c>
      <c r="E94" s="101">
        <v>9.76345157623291</v>
      </c>
      <c r="F94" s="101">
        <v>30.267422197109767</v>
      </c>
      <c r="G94" s="101" t="s">
        <v>58</v>
      </c>
      <c r="H94" s="101">
        <v>18.397787699756563</v>
      </c>
      <c r="I94" s="101">
        <v>74.95778525835031</v>
      </c>
      <c r="J94" s="101" t="s">
        <v>61</v>
      </c>
      <c r="K94" s="101">
        <v>-0.4975774190395636</v>
      </c>
      <c r="L94" s="101">
        <v>-1.4528925900128462</v>
      </c>
      <c r="M94" s="101">
        <v>-0.12174490473883369</v>
      </c>
      <c r="N94" s="101">
        <v>-0.09950145341847079</v>
      </c>
      <c r="O94" s="101">
        <v>-0.019345620713150713</v>
      </c>
      <c r="P94" s="101">
        <v>-0.04166980797451487</v>
      </c>
      <c r="Q94" s="101">
        <v>-0.002701171841385019</v>
      </c>
      <c r="R94" s="101">
        <v>-0.001529497685096603</v>
      </c>
      <c r="S94" s="101">
        <v>-0.00020080717169442753</v>
      </c>
      <c r="T94" s="101">
        <v>-0.0006099652449761323</v>
      </c>
      <c r="U94" s="101">
        <v>-7.11787558981673E-05</v>
      </c>
      <c r="V94" s="101">
        <v>-5.6460966823952974E-05</v>
      </c>
      <c r="W94" s="101">
        <v>-1.0873369569799631E-05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3210</v>
      </c>
      <c r="B96" s="101">
        <v>182.26</v>
      </c>
      <c r="C96" s="101">
        <v>191.56</v>
      </c>
      <c r="D96" s="101">
        <v>9.039972169379558</v>
      </c>
      <c r="E96" s="101">
        <v>9.25628290567014</v>
      </c>
      <c r="F96" s="101">
        <v>30.020318394724566</v>
      </c>
      <c r="G96" s="101" t="s">
        <v>59</v>
      </c>
      <c r="H96" s="101">
        <v>-35.523848742017506</v>
      </c>
      <c r="I96" s="101">
        <v>79.23615125798248</v>
      </c>
      <c r="J96" s="101" t="s">
        <v>73</v>
      </c>
      <c r="K96" s="101">
        <v>5.813589481810117</v>
      </c>
      <c r="M96" s="101" t="s">
        <v>68</v>
      </c>
      <c r="N96" s="101">
        <v>4.665745540711354</v>
      </c>
      <c r="X96" s="101">
        <v>67.5</v>
      </c>
    </row>
    <row r="97" spans="1:24" s="101" customFormat="1" ht="12.75" hidden="1">
      <c r="A97" s="101">
        <v>3236</v>
      </c>
      <c r="B97" s="101">
        <v>117.23999786376953</v>
      </c>
      <c r="C97" s="101">
        <v>126.44000244140625</v>
      </c>
      <c r="D97" s="101">
        <v>9.701029777526855</v>
      </c>
      <c r="E97" s="101">
        <v>10.621734619140625</v>
      </c>
      <c r="F97" s="101">
        <v>34.54170614257136</v>
      </c>
      <c r="G97" s="101" t="s">
        <v>56</v>
      </c>
      <c r="H97" s="101">
        <v>34.985872115748236</v>
      </c>
      <c r="I97" s="101">
        <v>84.72586997951777</v>
      </c>
      <c r="J97" s="101" t="s">
        <v>62</v>
      </c>
      <c r="K97" s="101">
        <v>1.3534737262779664</v>
      </c>
      <c r="L97" s="101">
        <v>1.9649567335979787</v>
      </c>
      <c r="M97" s="101">
        <v>0.32041670205203565</v>
      </c>
      <c r="N97" s="101">
        <v>0.10861213237724056</v>
      </c>
      <c r="O97" s="101">
        <v>0.05435739141000326</v>
      </c>
      <c r="P97" s="101">
        <v>0.05636849161215771</v>
      </c>
      <c r="Q97" s="101">
        <v>0.006616594883459773</v>
      </c>
      <c r="R97" s="101">
        <v>0.0016719093072679954</v>
      </c>
      <c r="S97" s="101">
        <v>0.0007131883191225042</v>
      </c>
      <c r="T97" s="101">
        <v>0.0008294876326339072</v>
      </c>
      <c r="U97" s="101">
        <v>0.0001447341441600282</v>
      </c>
      <c r="V97" s="101">
        <v>6.204849058629876E-05</v>
      </c>
      <c r="W97" s="101">
        <v>4.447998110979682E-05</v>
      </c>
      <c r="X97" s="101">
        <v>67.5</v>
      </c>
    </row>
    <row r="98" spans="1:24" s="101" customFormat="1" ht="12.75" hidden="1">
      <c r="A98" s="101">
        <v>3233</v>
      </c>
      <c r="B98" s="101">
        <v>134.17999267578125</v>
      </c>
      <c r="C98" s="101">
        <v>161.5800018310547</v>
      </c>
      <c r="D98" s="101">
        <v>9.641343116760254</v>
      </c>
      <c r="E98" s="101">
        <v>12.332693099975586</v>
      </c>
      <c r="F98" s="101">
        <v>26.665784363071776</v>
      </c>
      <c r="G98" s="101" t="s">
        <v>57</v>
      </c>
      <c r="H98" s="101">
        <v>-0.8208640036018835</v>
      </c>
      <c r="I98" s="101">
        <v>65.85912867217937</v>
      </c>
      <c r="J98" s="101" t="s">
        <v>60</v>
      </c>
      <c r="K98" s="101">
        <v>-1.3356112754502028</v>
      </c>
      <c r="L98" s="101">
        <v>-0.010690247941399151</v>
      </c>
      <c r="M98" s="101">
        <v>0.3155776404640224</v>
      </c>
      <c r="N98" s="101">
        <v>-0.001123039892422228</v>
      </c>
      <c r="O98" s="101">
        <v>-0.05373178690610707</v>
      </c>
      <c r="P98" s="101">
        <v>-0.0012229841912072927</v>
      </c>
      <c r="Q98" s="101">
        <v>0.006484341530303962</v>
      </c>
      <c r="R98" s="101">
        <v>-9.035637560061889E-05</v>
      </c>
      <c r="S98" s="101">
        <v>-0.0007106487498189715</v>
      </c>
      <c r="T98" s="101">
        <v>-8.708597490438961E-05</v>
      </c>
      <c r="U98" s="101">
        <v>0.00013911837527486647</v>
      </c>
      <c r="V98" s="101">
        <v>-7.144826725811328E-06</v>
      </c>
      <c r="W98" s="101">
        <v>-4.4421608799016876E-05</v>
      </c>
      <c r="X98" s="101">
        <v>67.5</v>
      </c>
    </row>
    <row r="99" spans="1:24" s="101" customFormat="1" ht="12.75" hidden="1">
      <c r="A99" s="101">
        <v>3234</v>
      </c>
      <c r="B99" s="101">
        <v>123.9000015258789</v>
      </c>
      <c r="C99" s="101">
        <v>106.30000305175781</v>
      </c>
      <c r="D99" s="101">
        <v>9.344730377197266</v>
      </c>
      <c r="E99" s="101">
        <v>9.606771469116211</v>
      </c>
      <c r="F99" s="101">
        <v>33.58829268106218</v>
      </c>
      <c r="G99" s="101" t="s">
        <v>58</v>
      </c>
      <c r="H99" s="101">
        <v>29.152513244098486</v>
      </c>
      <c r="I99" s="101">
        <v>85.55251476997739</v>
      </c>
      <c r="J99" s="101" t="s">
        <v>61</v>
      </c>
      <c r="K99" s="101">
        <v>-0.21916580165492586</v>
      </c>
      <c r="L99" s="101">
        <v>-1.9649276535055913</v>
      </c>
      <c r="M99" s="101">
        <v>-0.055476263330033235</v>
      </c>
      <c r="N99" s="101">
        <v>-0.10860632615520725</v>
      </c>
      <c r="O99" s="101">
        <v>-0.008223203559258235</v>
      </c>
      <c r="P99" s="101">
        <v>-0.05635522297265757</v>
      </c>
      <c r="Q99" s="101">
        <v>-0.0013162988909063674</v>
      </c>
      <c r="R99" s="101">
        <v>-0.001669465919723331</v>
      </c>
      <c r="S99" s="101">
        <v>-6.0132627695084894E-05</v>
      </c>
      <c r="T99" s="101">
        <v>-0.0008249034886988635</v>
      </c>
      <c r="U99" s="101">
        <v>-3.992555756175793E-05</v>
      </c>
      <c r="V99" s="101">
        <v>-6.163575776362401E-05</v>
      </c>
      <c r="W99" s="101">
        <v>-2.2780235369697086E-06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3210</v>
      </c>
      <c r="B101" s="101">
        <v>165.22</v>
      </c>
      <c r="C101" s="101">
        <v>178.72</v>
      </c>
      <c r="D101" s="101">
        <v>9.3161918406267</v>
      </c>
      <c r="E101" s="101">
        <v>9.323873102554245</v>
      </c>
      <c r="F101" s="101">
        <v>31.95632474326104</v>
      </c>
      <c r="G101" s="101" t="s">
        <v>59</v>
      </c>
      <c r="H101" s="101">
        <v>-15.933182566476589</v>
      </c>
      <c r="I101" s="101">
        <v>81.78681743352341</v>
      </c>
      <c r="J101" s="101" t="s">
        <v>73</v>
      </c>
      <c r="K101" s="101">
        <v>2.5958066652294685</v>
      </c>
      <c r="M101" s="101" t="s">
        <v>68</v>
      </c>
      <c r="N101" s="101">
        <v>1.83291089013544</v>
      </c>
      <c r="X101" s="101">
        <v>67.5</v>
      </c>
    </row>
    <row r="102" spans="1:24" s="101" customFormat="1" ht="12.75" hidden="1">
      <c r="A102" s="101">
        <v>3236</v>
      </c>
      <c r="B102" s="101">
        <v>112.68000030517578</v>
      </c>
      <c r="C102" s="101">
        <v>137.8800048828125</v>
      </c>
      <c r="D102" s="101">
        <v>9.647320747375488</v>
      </c>
      <c r="E102" s="101">
        <v>10.176980972290039</v>
      </c>
      <c r="F102" s="101">
        <v>31.126170045449747</v>
      </c>
      <c r="G102" s="101" t="s">
        <v>56</v>
      </c>
      <c r="H102" s="101">
        <v>31.57838376615642</v>
      </c>
      <c r="I102" s="101">
        <v>76.7583840713322</v>
      </c>
      <c r="J102" s="101" t="s">
        <v>62</v>
      </c>
      <c r="K102" s="101">
        <v>1.1900433270209394</v>
      </c>
      <c r="L102" s="101">
        <v>1.0338141274301844</v>
      </c>
      <c r="M102" s="101">
        <v>0.28172737740338777</v>
      </c>
      <c r="N102" s="101">
        <v>0.1680970604748803</v>
      </c>
      <c r="O102" s="101">
        <v>0.047794001458793645</v>
      </c>
      <c r="P102" s="101">
        <v>0.029657029047674536</v>
      </c>
      <c r="Q102" s="101">
        <v>0.0058177528145680535</v>
      </c>
      <c r="R102" s="101">
        <v>0.002587512676556954</v>
      </c>
      <c r="S102" s="101">
        <v>0.0006270655374071076</v>
      </c>
      <c r="T102" s="101">
        <v>0.00043644147933593653</v>
      </c>
      <c r="U102" s="101">
        <v>0.00012724380356774712</v>
      </c>
      <c r="V102" s="101">
        <v>9.602103065851619E-05</v>
      </c>
      <c r="W102" s="101">
        <v>3.910069526086565E-05</v>
      </c>
      <c r="X102" s="101">
        <v>67.5</v>
      </c>
    </row>
    <row r="103" spans="1:24" s="101" customFormat="1" ht="12.75" hidden="1">
      <c r="A103" s="101">
        <v>3233</v>
      </c>
      <c r="B103" s="101">
        <v>121.72000122070312</v>
      </c>
      <c r="C103" s="101">
        <v>138.72000122070312</v>
      </c>
      <c r="D103" s="101">
        <v>9.257075309753418</v>
      </c>
      <c r="E103" s="101">
        <v>11.639249801635742</v>
      </c>
      <c r="F103" s="101">
        <v>25.370853534104025</v>
      </c>
      <c r="G103" s="101" t="s">
        <v>57</v>
      </c>
      <c r="H103" s="101">
        <v>11.007858562122877</v>
      </c>
      <c r="I103" s="101">
        <v>65.227859782826</v>
      </c>
      <c r="J103" s="101" t="s">
        <v>60</v>
      </c>
      <c r="K103" s="101">
        <v>-1.0384770102394092</v>
      </c>
      <c r="L103" s="101">
        <v>-0.005623137133171271</v>
      </c>
      <c r="M103" s="101">
        <v>0.24426598229978347</v>
      </c>
      <c r="N103" s="101">
        <v>-0.0017383476699328682</v>
      </c>
      <c r="O103" s="101">
        <v>-0.04195611193541238</v>
      </c>
      <c r="P103" s="101">
        <v>-0.0006433204227055926</v>
      </c>
      <c r="Q103" s="101">
        <v>0.004966281564383008</v>
      </c>
      <c r="R103" s="101">
        <v>-0.0001397881718206356</v>
      </c>
      <c r="S103" s="101">
        <v>-0.000569467837602778</v>
      </c>
      <c r="T103" s="101">
        <v>-4.581376421862786E-05</v>
      </c>
      <c r="U103" s="101">
        <v>0.00010302329107002104</v>
      </c>
      <c r="V103" s="101">
        <v>-1.1041409800528423E-05</v>
      </c>
      <c r="W103" s="101">
        <v>-3.603463543517832E-05</v>
      </c>
      <c r="X103" s="101">
        <v>67.5</v>
      </c>
    </row>
    <row r="104" spans="1:24" s="101" customFormat="1" ht="12.75" hidden="1">
      <c r="A104" s="101">
        <v>3234</v>
      </c>
      <c r="B104" s="101">
        <v>116.76000213623047</v>
      </c>
      <c r="C104" s="101">
        <v>129.66000366210938</v>
      </c>
      <c r="D104" s="101">
        <v>9.720756530761719</v>
      </c>
      <c r="E104" s="101">
        <v>9.74227523803711</v>
      </c>
      <c r="F104" s="101">
        <v>26.808650592216566</v>
      </c>
      <c r="G104" s="101" t="s">
        <v>58</v>
      </c>
      <c r="H104" s="101">
        <v>16.363018541660566</v>
      </c>
      <c r="I104" s="101">
        <v>65.62302067789103</v>
      </c>
      <c r="J104" s="101" t="s">
        <v>61</v>
      </c>
      <c r="K104" s="101">
        <v>-0.5811786467096709</v>
      </c>
      <c r="L104" s="101">
        <v>-1.0337988345916314</v>
      </c>
      <c r="M104" s="101">
        <v>-0.1403725224882447</v>
      </c>
      <c r="N104" s="101">
        <v>-0.16808807181853805</v>
      </c>
      <c r="O104" s="101">
        <v>-0.022889981360986654</v>
      </c>
      <c r="P104" s="101">
        <v>-0.029650050771766665</v>
      </c>
      <c r="Q104" s="101">
        <v>-0.0030302302279998413</v>
      </c>
      <c r="R104" s="101">
        <v>-0.002583733948834898</v>
      </c>
      <c r="S104" s="101">
        <v>-0.0002625215612853176</v>
      </c>
      <c r="T104" s="101">
        <v>-0.0004340302568866146</v>
      </c>
      <c r="U104" s="101">
        <v>-7.4680566705731E-05</v>
      </c>
      <c r="V104" s="101">
        <v>-9.538409510154458E-05</v>
      </c>
      <c r="W104" s="101">
        <v>-1.517792538316329E-05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3210</v>
      </c>
      <c r="B106" s="101">
        <v>158.56</v>
      </c>
      <c r="C106" s="101">
        <v>170.06</v>
      </c>
      <c r="D106" s="101">
        <v>9.050041155213801</v>
      </c>
      <c r="E106" s="101">
        <v>9.23375579722912</v>
      </c>
      <c r="F106" s="101">
        <v>31.14782848301808</v>
      </c>
      <c r="G106" s="101" t="s">
        <v>59</v>
      </c>
      <c r="H106" s="101">
        <v>-9.020916445398257</v>
      </c>
      <c r="I106" s="101">
        <v>82.03908355460175</v>
      </c>
      <c r="J106" s="101" t="s">
        <v>73</v>
      </c>
      <c r="K106" s="101">
        <v>1.6120998133909448</v>
      </c>
      <c r="M106" s="101" t="s">
        <v>68</v>
      </c>
      <c r="N106" s="101">
        <v>1.0011575740610343</v>
      </c>
      <c r="X106" s="101">
        <v>67.5</v>
      </c>
    </row>
    <row r="107" spans="1:24" s="101" customFormat="1" ht="12.75" hidden="1">
      <c r="A107" s="101">
        <v>3236</v>
      </c>
      <c r="B107" s="101">
        <v>125.18000030517578</v>
      </c>
      <c r="C107" s="101">
        <v>147.17999267578125</v>
      </c>
      <c r="D107" s="101">
        <v>9.791624069213867</v>
      </c>
      <c r="E107" s="101">
        <v>10.884956359863281</v>
      </c>
      <c r="F107" s="101">
        <v>31.96056966891317</v>
      </c>
      <c r="G107" s="101" t="s">
        <v>56</v>
      </c>
      <c r="H107" s="101">
        <v>20.015302063853284</v>
      </c>
      <c r="I107" s="101">
        <v>77.69530236902906</v>
      </c>
      <c r="J107" s="101" t="s">
        <v>62</v>
      </c>
      <c r="K107" s="101">
        <v>1.1037061864332804</v>
      </c>
      <c r="L107" s="101">
        <v>0.5360838893398796</v>
      </c>
      <c r="M107" s="101">
        <v>0.2612879695942629</v>
      </c>
      <c r="N107" s="101">
        <v>0.18983073596103556</v>
      </c>
      <c r="O107" s="101">
        <v>0.04432661729740107</v>
      </c>
      <c r="P107" s="101">
        <v>0.015378668933699756</v>
      </c>
      <c r="Q107" s="101">
        <v>0.0053956175106571885</v>
      </c>
      <c r="R107" s="101">
        <v>0.002922001213268439</v>
      </c>
      <c r="S107" s="101">
        <v>0.0005815289451851101</v>
      </c>
      <c r="T107" s="101">
        <v>0.000226340418817656</v>
      </c>
      <c r="U107" s="101">
        <v>0.00011799804621914715</v>
      </c>
      <c r="V107" s="101">
        <v>0.00010843068645004742</v>
      </c>
      <c r="W107" s="101">
        <v>3.625754653008436E-05</v>
      </c>
      <c r="X107" s="101">
        <v>67.5</v>
      </c>
    </row>
    <row r="108" spans="1:24" s="101" customFormat="1" ht="12.75" hidden="1">
      <c r="A108" s="101">
        <v>3233</v>
      </c>
      <c r="B108" s="101">
        <v>117.4800033569336</v>
      </c>
      <c r="C108" s="101">
        <v>148.8800048828125</v>
      </c>
      <c r="D108" s="101">
        <v>9.386256217956543</v>
      </c>
      <c r="E108" s="101">
        <v>12.062146186828613</v>
      </c>
      <c r="F108" s="101">
        <v>27.447322456768617</v>
      </c>
      <c r="G108" s="101" t="s">
        <v>57</v>
      </c>
      <c r="H108" s="101">
        <v>19.60282045478597</v>
      </c>
      <c r="I108" s="101">
        <v>69.58282381171956</v>
      </c>
      <c r="J108" s="101" t="s">
        <v>60</v>
      </c>
      <c r="K108" s="101">
        <v>-1.1012244810099188</v>
      </c>
      <c r="L108" s="101">
        <v>-0.0029149660437763265</v>
      </c>
      <c r="M108" s="101">
        <v>0.26048450370255827</v>
      </c>
      <c r="N108" s="101">
        <v>-0.001963395150356813</v>
      </c>
      <c r="O108" s="101">
        <v>-0.04425643230881042</v>
      </c>
      <c r="P108" s="101">
        <v>-0.00033348004745796474</v>
      </c>
      <c r="Q108" s="101">
        <v>0.005366060248054181</v>
      </c>
      <c r="R108" s="101">
        <v>-0.00015786714270493246</v>
      </c>
      <c r="S108" s="101">
        <v>-0.0005814922649505625</v>
      </c>
      <c r="T108" s="101">
        <v>-2.374818790003263E-05</v>
      </c>
      <c r="U108" s="101">
        <v>0.00011600269335981855</v>
      </c>
      <c r="V108" s="101">
        <v>-1.2467008644087356E-05</v>
      </c>
      <c r="W108" s="101">
        <v>-3.622141302885291E-05</v>
      </c>
      <c r="X108" s="101">
        <v>67.5</v>
      </c>
    </row>
    <row r="109" spans="1:24" s="101" customFormat="1" ht="12.75" hidden="1">
      <c r="A109" s="101">
        <v>3234</v>
      </c>
      <c r="B109" s="101">
        <v>129.83999633789062</v>
      </c>
      <c r="C109" s="101">
        <v>135.74000549316406</v>
      </c>
      <c r="D109" s="101">
        <v>9.51339054107666</v>
      </c>
      <c r="E109" s="101">
        <v>9.600536346435547</v>
      </c>
      <c r="F109" s="101">
        <v>32.095371218836654</v>
      </c>
      <c r="G109" s="101" t="s">
        <v>58</v>
      </c>
      <c r="H109" s="101">
        <v>17.98062745042421</v>
      </c>
      <c r="I109" s="101">
        <v>80.32062378831483</v>
      </c>
      <c r="J109" s="101" t="s">
        <v>61</v>
      </c>
      <c r="K109" s="101">
        <v>-0.07397288959835255</v>
      </c>
      <c r="L109" s="101">
        <v>-0.5360759641904643</v>
      </c>
      <c r="M109" s="101">
        <v>-0.020475018572015644</v>
      </c>
      <c r="N109" s="101">
        <v>-0.18982058211635522</v>
      </c>
      <c r="O109" s="101">
        <v>-0.0024934314359806474</v>
      </c>
      <c r="P109" s="101">
        <v>-0.015375052820406486</v>
      </c>
      <c r="Q109" s="101">
        <v>-0.0005639909002485538</v>
      </c>
      <c r="R109" s="101">
        <v>-0.002917733547738109</v>
      </c>
      <c r="S109" s="101">
        <v>6.531453955402228E-06</v>
      </c>
      <c r="T109" s="101">
        <v>-0.00022509111213465686</v>
      </c>
      <c r="U109" s="101">
        <v>-2.160819392739465E-05</v>
      </c>
      <c r="V109" s="101">
        <v>-0.0001077115938954426</v>
      </c>
      <c r="W109" s="101">
        <v>1.6183073176863453E-06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3210</v>
      </c>
      <c r="B111" s="101">
        <v>158.36</v>
      </c>
      <c r="C111" s="101">
        <v>191.26</v>
      </c>
      <c r="D111" s="101">
        <v>9.032675577438347</v>
      </c>
      <c r="E111" s="101">
        <v>9.014796238444417</v>
      </c>
      <c r="F111" s="101">
        <v>30.17728483309587</v>
      </c>
      <c r="G111" s="101" t="s">
        <v>59</v>
      </c>
      <c r="H111" s="101">
        <v>-11.225054746247167</v>
      </c>
      <c r="I111" s="101">
        <v>79.63494525375285</v>
      </c>
      <c r="J111" s="101" t="s">
        <v>73</v>
      </c>
      <c r="K111" s="101">
        <v>2.1427039199215816</v>
      </c>
      <c r="M111" s="101" t="s">
        <v>68</v>
      </c>
      <c r="N111" s="101">
        <v>1.4351990935224985</v>
      </c>
      <c r="X111" s="101">
        <v>67.5</v>
      </c>
    </row>
    <row r="112" spans="1:24" s="101" customFormat="1" ht="12.75" hidden="1">
      <c r="A112" s="101">
        <v>3236</v>
      </c>
      <c r="B112" s="101">
        <v>127.76000213623047</v>
      </c>
      <c r="C112" s="101">
        <v>159.75999450683594</v>
      </c>
      <c r="D112" s="101">
        <v>9.444351196289062</v>
      </c>
      <c r="E112" s="101">
        <v>10.944963455200195</v>
      </c>
      <c r="F112" s="101">
        <v>35.60468001152478</v>
      </c>
      <c r="G112" s="101" t="s">
        <v>56</v>
      </c>
      <c r="H112" s="101">
        <v>29.486392263022623</v>
      </c>
      <c r="I112" s="101">
        <v>89.74639439925309</v>
      </c>
      <c r="J112" s="101" t="s">
        <v>62</v>
      </c>
      <c r="K112" s="101">
        <v>1.1724115787266063</v>
      </c>
      <c r="L112" s="101">
        <v>0.8045083917445502</v>
      </c>
      <c r="M112" s="101">
        <v>0.2775533534484996</v>
      </c>
      <c r="N112" s="101">
        <v>0.20271299938016935</v>
      </c>
      <c r="O112" s="101">
        <v>0.047085871791320524</v>
      </c>
      <c r="P112" s="101">
        <v>0.023078979740850873</v>
      </c>
      <c r="Q112" s="101">
        <v>0.00573156393314071</v>
      </c>
      <c r="R112" s="101">
        <v>0.0031203255757379163</v>
      </c>
      <c r="S112" s="101">
        <v>0.0006177545109001772</v>
      </c>
      <c r="T112" s="101">
        <v>0.0003396515571419159</v>
      </c>
      <c r="U112" s="101">
        <v>0.0001253536305806684</v>
      </c>
      <c r="V112" s="101">
        <v>0.00011579213012199298</v>
      </c>
      <c r="W112" s="101">
        <v>3.85167709192513E-05</v>
      </c>
      <c r="X112" s="101">
        <v>67.5</v>
      </c>
    </row>
    <row r="113" spans="1:24" s="101" customFormat="1" ht="12.75" hidden="1">
      <c r="A113" s="101">
        <v>3233</v>
      </c>
      <c r="B113" s="101">
        <v>133.9600067138672</v>
      </c>
      <c r="C113" s="101">
        <v>139.66000366210938</v>
      </c>
      <c r="D113" s="101">
        <v>9.961085319519043</v>
      </c>
      <c r="E113" s="101">
        <v>11.497364044189453</v>
      </c>
      <c r="F113" s="101">
        <v>34.74252542657608</v>
      </c>
      <c r="G113" s="101" t="s">
        <v>57</v>
      </c>
      <c r="H113" s="101">
        <v>16.591949920694987</v>
      </c>
      <c r="I113" s="101">
        <v>83.05195663456217</v>
      </c>
      <c r="J113" s="101" t="s">
        <v>60</v>
      </c>
      <c r="K113" s="101">
        <v>-1.071756685565933</v>
      </c>
      <c r="L113" s="101">
        <v>-0.004375171063797261</v>
      </c>
      <c r="M113" s="101">
        <v>0.25242907744946874</v>
      </c>
      <c r="N113" s="101">
        <v>-0.0020964427438794606</v>
      </c>
      <c r="O113" s="101">
        <v>-0.04324679138744192</v>
      </c>
      <c r="P113" s="101">
        <v>-0.0005005579379066948</v>
      </c>
      <c r="Q113" s="101">
        <v>0.005148335733408843</v>
      </c>
      <c r="R113" s="101">
        <v>-0.00016856919914699773</v>
      </c>
      <c r="S113" s="101">
        <v>-0.0005825697003001336</v>
      </c>
      <c r="T113" s="101">
        <v>-3.5648570911206434E-05</v>
      </c>
      <c r="U113" s="101">
        <v>0.00010787028166792768</v>
      </c>
      <c r="V113" s="101">
        <v>-1.3312108306995087E-05</v>
      </c>
      <c r="W113" s="101">
        <v>-3.673006967678908E-05</v>
      </c>
      <c r="X113" s="101">
        <v>67.5</v>
      </c>
    </row>
    <row r="114" spans="1:24" s="101" customFormat="1" ht="12.75" hidden="1">
      <c r="A114" s="101">
        <v>3234</v>
      </c>
      <c r="B114" s="101">
        <v>117.22000122070312</v>
      </c>
      <c r="C114" s="101">
        <v>131.32000732421875</v>
      </c>
      <c r="D114" s="101">
        <v>9.489728927612305</v>
      </c>
      <c r="E114" s="101">
        <v>9.57425594329834</v>
      </c>
      <c r="F114" s="101">
        <v>26.616894960254914</v>
      </c>
      <c r="G114" s="101" t="s">
        <v>58</v>
      </c>
      <c r="H114" s="101">
        <v>17.021090770425616</v>
      </c>
      <c r="I114" s="101">
        <v>66.74109199112874</v>
      </c>
      <c r="J114" s="101" t="s">
        <v>61</v>
      </c>
      <c r="K114" s="101">
        <v>-0.4752752012013028</v>
      </c>
      <c r="L114" s="101">
        <v>-0.8044964948746298</v>
      </c>
      <c r="M114" s="101">
        <v>-0.1153924818543992</v>
      </c>
      <c r="N114" s="101">
        <v>-0.20270215846291864</v>
      </c>
      <c r="O114" s="101">
        <v>-0.01862241544590157</v>
      </c>
      <c r="P114" s="101">
        <v>-0.023073550824036677</v>
      </c>
      <c r="Q114" s="101">
        <v>-0.0025190205032482437</v>
      </c>
      <c r="R114" s="101">
        <v>-0.0031157689458146762</v>
      </c>
      <c r="S114" s="101">
        <v>-0.0002055071289024532</v>
      </c>
      <c r="T114" s="101">
        <v>-0.0003377756054852346</v>
      </c>
      <c r="U114" s="101">
        <v>-6.385557949495585E-05</v>
      </c>
      <c r="V114" s="101">
        <v>-0.00011502436772532761</v>
      </c>
      <c r="W114" s="101">
        <v>-1.1594982690125168E-05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3210</v>
      </c>
      <c r="B116" s="101">
        <v>174.92</v>
      </c>
      <c r="C116" s="101">
        <v>179.22</v>
      </c>
      <c r="D116" s="101">
        <v>9.134676245254804</v>
      </c>
      <c r="E116" s="101">
        <v>9.168210847989432</v>
      </c>
      <c r="F116" s="101">
        <v>33.84994217672275</v>
      </c>
      <c r="G116" s="101" t="s">
        <v>59</v>
      </c>
      <c r="H116" s="101">
        <v>-19.02935088800497</v>
      </c>
      <c r="I116" s="101">
        <v>88.39064911199502</v>
      </c>
      <c r="J116" s="101" t="s">
        <v>73</v>
      </c>
      <c r="K116" s="101">
        <v>2.8546976405068465</v>
      </c>
      <c r="M116" s="101" t="s">
        <v>68</v>
      </c>
      <c r="N116" s="101">
        <v>1.5831754500459334</v>
      </c>
      <c r="X116" s="101">
        <v>67.5</v>
      </c>
    </row>
    <row r="117" spans="1:24" s="101" customFormat="1" ht="12.75" hidden="1">
      <c r="A117" s="101">
        <v>3236</v>
      </c>
      <c r="B117" s="101">
        <v>146.27999877929688</v>
      </c>
      <c r="C117" s="101">
        <v>150.3800048828125</v>
      </c>
      <c r="D117" s="101">
        <v>8.859609603881836</v>
      </c>
      <c r="E117" s="101">
        <v>11.266074180603027</v>
      </c>
      <c r="F117" s="101">
        <v>36.00278966041876</v>
      </c>
      <c r="G117" s="101" t="s">
        <v>56</v>
      </c>
      <c r="H117" s="101">
        <v>18.03471202140861</v>
      </c>
      <c r="I117" s="101">
        <v>96.81471080070548</v>
      </c>
      <c r="J117" s="101" t="s">
        <v>62</v>
      </c>
      <c r="K117" s="101">
        <v>1.5748866433432176</v>
      </c>
      <c r="L117" s="101">
        <v>0.4691090338373305</v>
      </c>
      <c r="M117" s="101">
        <v>0.37283361255032504</v>
      </c>
      <c r="N117" s="101">
        <v>0.10543802166978125</v>
      </c>
      <c r="O117" s="101">
        <v>0.06325001968957708</v>
      </c>
      <c r="P117" s="101">
        <v>0.013457332171858894</v>
      </c>
      <c r="Q117" s="101">
        <v>0.007699033206118999</v>
      </c>
      <c r="R117" s="101">
        <v>0.0016229772743483579</v>
      </c>
      <c r="S117" s="101">
        <v>0.0008298194344399552</v>
      </c>
      <c r="T117" s="101">
        <v>0.00019807676085267776</v>
      </c>
      <c r="U117" s="101">
        <v>0.00016838061822153707</v>
      </c>
      <c r="V117" s="101">
        <v>6.021622958784121E-05</v>
      </c>
      <c r="W117" s="101">
        <v>5.174013687068998E-05</v>
      </c>
      <c r="X117" s="101">
        <v>67.5</v>
      </c>
    </row>
    <row r="118" spans="1:24" s="101" customFormat="1" ht="12.75" hidden="1">
      <c r="A118" s="101">
        <v>3233</v>
      </c>
      <c r="B118" s="101">
        <v>125.4800033569336</v>
      </c>
      <c r="C118" s="101">
        <v>135.3800048828125</v>
      </c>
      <c r="D118" s="101">
        <v>8.938926696777344</v>
      </c>
      <c r="E118" s="101">
        <v>11.875435829162598</v>
      </c>
      <c r="F118" s="101">
        <v>29.481218021774612</v>
      </c>
      <c r="G118" s="101" t="s">
        <v>57</v>
      </c>
      <c r="H118" s="101">
        <v>20.525572028186687</v>
      </c>
      <c r="I118" s="101">
        <v>78.50557538512028</v>
      </c>
      <c r="J118" s="101" t="s">
        <v>60</v>
      </c>
      <c r="K118" s="101">
        <v>-1.5229371600749784</v>
      </c>
      <c r="L118" s="101">
        <v>-0.002551415692278296</v>
      </c>
      <c r="M118" s="101">
        <v>0.3594322080237464</v>
      </c>
      <c r="N118" s="101">
        <v>-0.0010907767882406738</v>
      </c>
      <c r="O118" s="101">
        <v>-0.06133388073934845</v>
      </c>
      <c r="P118" s="101">
        <v>-0.00029173858246902456</v>
      </c>
      <c r="Q118" s="101">
        <v>0.007366018282072709</v>
      </c>
      <c r="R118" s="101">
        <v>-8.772128820551536E-05</v>
      </c>
      <c r="S118" s="101">
        <v>-0.0008165240410633062</v>
      </c>
      <c r="T118" s="101">
        <v>-2.0767038830550232E-05</v>
      </c>
      <c r="U118" s="101">
        <v>0.00015670502703924266</v>
      </c>
      <c r="V118" s="101">
        <v>-6.936367383633497E-06</v>
      </c>
      <c r="W118" s="101">
        <v>-5.1189850603565326E-05</v>
      </c>
      <c r="X118" s="101">
        <v>67.5</v>
      </c>
    </row>
    <row r="119" spans="1:24" s="101" customFormat="1" ht="12.75" hidden="1">
      <c r="A119" s="101">
        <v>3234</v>
      </c>
      <c r="B119" s="101">
        <v>135.47999572753906</v>
      </c>
      <c r="C119" s="101">
        <v>130.8800048828125</v>
      </c>
      <c r="D119" s="101">
        <v>9.513740539550781</v>
      </c>
      <c r="E119" s="101">
        <v>9.779583930969238</v>
      </c>
      <c r="F119" s="101">
        <v>30.135358071853616</v>
      </c>
      <c r="G119" s="101" t="s">
        <v>58</v>
      </c>
      <c r="H119" s="101">
        <v>7.450666231848089</v>
      </c>
      <c r="I119" s="101">
        <v>75.43066195938715</v>
      </c>
      <c r="J119" s="101" t="s">
        <v>61</v>
      </c>
      <c r="K119" s="101">
        <v>-0.40116124668719794</v>
      </c>
      <c r="L119" s="101">
        <v>-0.4691020953968964</v>
      </c>
      <c r="M119" s="101">
        <v>-0.09906255842900563</v>
      </c>
      <c r="N119" s="101">
        <v>-0.10543237937007538</v>
      </c>
      <c r="O119" s="101">
        <v>-0.015450568409714533</v>
      </c>
      <c r="P119" s="101">
        <v>-0.013454169531533612</v>
      </c>
      <c r="Q119" s="101">
        <v>-0.0022398408374466254</v>
      </c>
      <c r="R119" s="101">
        <v>-0.0016206048897392572</v>
      </c>
      <c r="S119" s="101">
        <v>-0.00014794858613685863</v>
      </c>
      <c r="T119" s="101">
        <v>-0.00019698510930549881</v>
      </c>
      <c r="U119" s="101">
        <v>-6.160817391626905E-05</v>
      </c>
      <c r="V119" s="101">
        <v>-5.981539194300133E-05</v>
      </c>
      <c r="W119" s="101">
        <v>-7.526018773720643E-06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25.370853534104025</v>
      </c>
      <c r="G120" s="102"/>
      <c r="H120" s="102"/>
      <c r="I120" s="115"/>
      <c r="J120" s="115" t="s">
        <v>158</v>
      </c>
      <c r="K120" s="102">
        <f>AVERAGE(K118,K113,K108,K103,K98,K93)</f>
        <v>-1.2567305714658235</v>
      </c>
      <c r="L120" s="102">
        <f>AVERAGE(L118,L113,L108,L103,L98,L93)</f>
        <v>-0.005676535100973934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36.00278966041876</v>
      </c>
      <c r="G121" s="102"/>
      <c r="H121" s="102"/>
      <c r="I121" s="115"/>
      <c r="J121" s="115" t="s">
        <v>159</v>
      </c>
      <c r="K121" s="102">
        <f>AVERAGE(K119,K114,K109,K104,K99,K94)</f>
        <v>-0.3747218674818356</v>
      </c>
      <c r="L121" s="102">
        <f>AVERAGE(L119,L114,L109,L104,L99,L94)</f>
        <v>-1.0435489387620098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0.7854566071661396</v>
      </c>
      <c r="L122" s="102">
        <f>ABS(L120/$H$33)</f>
        <v>0.015768153058260927</v>
      </c>
      <c r="M122" s="115" t="s">
        <v>111</v>
      </c>
      <c r="N122" s="102">
        <f>K122+L122+L123+K123</f>
        <v>1.6663529989289723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0.2129101519783157</v>
      </c>
      <c r="L123" s="102">
        <f>ABS(L121/$H$34)</f>
        <v>0.6522180867262561</v>
      </c>
      <c r="M123" s="102"/>
      <c r="N123" s="102"/>
    </row>
    <row r="124" s="101" customFormat="1" ht="12.75"/>
    <row r="125" s="120" customFormat="1" ht="12.75" hidden="1">
      <c r="A125" s="120" t="s">
        <v>118</v>
      </c>
    </row>
    <row r="126" spans="1:24" s="120" customFormat="1" ht="12.75" hidden="1">
      <c r="A126" s="120">
        <v>3210</v>
      </c>
      <c r="B126" s="120">
        <v>180.86</v>
      </c>
      <c r="C126" s="120">
        <v>190.06</v>
      </c>
      <c r="D126" s="120">
        <v>9.003854315779625</v>
      </c>
      <c r="E126" s="120">
        <v>9.342869783739273</v>
      </c>
      <c r="F126" s="120">
        <v>41.19714655093523</v>
      </c>
      <c r="G126" s="120" t="s">
        <v>59</v>
      </c>
      <c r="H126" s="120">
        <v>-4.193756579596794</v>
      </c>
      <c r="I126" s="120">
        <v>109.16624342040322</v>
      </c>
      <c r="J126" s="120" t="s">
        <v>73</v>
      </c>
      <c r="K126" s="120">
        <v>1.8521946110885499</v>
      </c>
      <c r="M126" s="120" t="s">
        <v>68</v>
      </c>
      <c r="N126" s="120">
        <v>1.3486692553334567</v>
      </c>
      <c r="X126" s="120">
        <v>67.5</v>
      </c>
    </row>
    <row r="127" spans="1:24" s="120" customFormat="1" ht="12.75" hidden="1">
      <c r="A127" s="120">
        <v>3234</v>
      </c>
      <c r="B127" s="120">
        <v>124.05999755859375</v>
      </c>
      <c r="C127" s="120">
        <v>111.66000366210938</v>
      </c>
      <c r="D127" s="120">
        <v>9.611103057861328</v>
      </c>
      <c r="E127" s="120">
        <v>9.76345157623291</v>
      </c>
      <c r="F127" s="120">
        <v>35.60185212326181</v>
      </c>
      <c r="G127" s="120" t="s">
        <v>56</v>
      </c>
      <c r="H127" s="120">
        <v>31.608594033914883</v>
      </c>
      <c r="I127" s="120">
        <v>88.16859159250863</v>
      </c>
      <c r="J127" s="120" t="s">
        <v>62</v>
      </c>
      <c r="K127" s="120">
        <v>0.9520231227952017</v>
      </c>
      <c r="L127" s="120">
        <v>0.9380781288769429</v>
      </c>
      <c r="M127" s="120">
        <v>0.22537859642683067</v>
      </c>
      <c r="N127" s="120">
        <v>0.1133545193532539</v>
      </c>
      <c r="O127" s="120">
        <v>0.038235244032964175</v>
      </c>
      <c r="P127" s="120">
        <v>0.026910703410564667</v>
      </c>
      <c r="Q127" s="120">
        <v>0.00465418770916103</v>
      </c>
      <c r="R127" s="120">
        <v>0.0017449160601828034</v>
      </c>
      <c r="S127" s="120">
        <v>0.0005016972567990779</v>
      </c>
      <c r="T127" s="120">
        <v>0.00039599812630984447</v>
      </c>
      <c r="U127" s="120">
        <v>0.00010179613340743051</v>
      </c>
      <c r="V127" s="120">
        <v>6.47613404733516E-05</v>
      </c>
      <c r="W127" s="120">
        <v>3.1283901796886384E-05</v>
      </c>
      <c r="X127" s="120">
        <v>67.5</v>
      </c>
    </row>
    <row r="128" spans="1:24" s="120" customFormat="1" ht="12.75" hidden="1">
      <c r="A128" s="120">
        <v>3236</v>
      </c>
      <c r="B128" s="120">
        <v>121.37999725341797</v>
      </c>
      <c r="C128" s="120">
        <v>141.17999267578125</v>
      </c>
      <c r="D128" s="120">
        <v>9.939509391784668</v>
      </c>
      <c r="E128" s="120">
        <v>9.541465759277344</v>
      </c>
      <c r="F128" s="120">
        <v>20.29382817647803</v>
      </c>
      <c r="G128" s="120" t="s">
        <v>57</v>
      </c>
      <c r="H128" s="120">
        <v>-5.288008521039657</v>
      </c>
      <c r="I128" s="120">
        <v>48.59198873237831</v>
      </c>
      <c r="J128" s="120" t="s">
        <v>60</v>
      </c>
      <c r="K128" s="120">
        <v>0.03838754984514407</v>
      </c>
      <c r="L128" s="120">
        <v>-0.005102502994696563</v>
      </c>
      <c r="M128" s="120">
        <v>-0.01164646291492194</v>
      </c>
      <c r="N128" s="120">
        <v>-0.0011717573337977248</v>
      </c>
      <c r="O128" s="120">
        <v>0.0011297814121426141</v>
      </c>
      <c r="P128" s="120">
        <v>-0.0005838848397023345</v>
      </c>
      <c r="Q128" s="120">
        <v>-0.0003623802679974096</v>
      </c>
      <c r="R128" s="120">
        <v>-9.422128894199582E-05</v>
      </c>
      <c r="S128" s="120">
        <v>-1.9072857294250912E-05</v>
      </c>
      <c r="T128" s="120">
        <v>-4.159026661292532E-05</v>
      </c>
      <c r="U128" s="120">
        <v>-1.593743374049449E-05</v>
      </c>
      <c r="V128" s="120">
        <v>-7.436714648943666E-06</v>
      </c>
      <c r="W128" s="120">
        <v>-2.232472037073595E-06</v>
      </c>
      <c r="X128" s="120">
        <v>67.5</v>
      </c>
    </row>
    <row r="129" spans="1:24" s="120" customFormat="1" ht="12.75" hidden="1">
      <c r="A129" s="120">
        <v>3233</v>
      </c>
      <c r="B129" s="120">
        <v>128.86000061035156</v>
      </c>
      <c r="C129" s="120">
        <v>148.4600067138672</v>
      </c>
      <c r="D129" s="120">
        <v>9.335122108459473</v>
      </c>
      <c r="E129" s="120">
        <v>11.527173042297363</v>
      </c>
      <c r="F129" s="120">
        <v>26.758438373922527</v>
      </c>
      <c r="G129" s="120" t="s">
        <v>58</v>
      </c>
      <c r="H129" s="120">
        <v>6.880606079265675</v>
      </c>
      <c r="I129" s="120">
        <v>68.24060668961724</v>
      </c>
      <c r="J129" s="120" t="s">
        <v>61</v>
      </c>
      <c r="K129" s="120">
        <v>-0.9512488750866486</v>
      </c>
      <c r="L129" s="120">
        <v>-0.9380642517122456</v>
      </c>
      <c r="M129" s="120">
        <v>-0.22507747916861776</v>
      </c>
      <c r="N129" s="120">
        <v>-0.11334846290337555</v>
      </c>
      <c r="O129" s="120">
        <v>-0.03821854890260879</v>
      </c>
      <c r="P129" s="120">
        <v>-0.02690436835432757</v>
      </c>
      <c r="Q129" s="120">
        <v>-0.004640058595909293</v>
      </c>
      <c r="R129" s="120">
        <v>-0.0017423703411714702</v>
      </c>
      <c r="S129" s="120">
        <v>-0.0005013345824839467</v>
      </c>
      <c r="T129" s="120">
        <v>-0.0003938080316143556</v>
      </c>
      <c r="U129" s="120">
        <v>-0.00010054079262901571</v>
      </c>
      <c r="V129" s="120">
        <v>-6.433293476234047E-05</v>
      </c>
      <c r="W129" s="120">
        <v>-3.1204143638961085E-05</v>
      </c>
      <c r="X129" s="120">
        <v>67.5</v>
      </c>
    </row>
    <row r="130" s="120" customFormat="1" ht="12.75" hidden="1">
      <c r="A130" s="120" t="s">
        <v>124</v>
      </c>
    </row>
    <row r="131" spans="1:24" s="120" customFormat="1" ht="12.75" hidden="1">
      <c r="A131" s="120">
        <v>3210</v>
      </c>
      <c r="B131" s="120">
        <v>182.26</v>
      </c>
      <c r="C131" s="120">
        <v>191.56</v>
      </c>
      <c r="D131" s="120">
        <v>9.039972169379558</v>
      </c>
      <c r="E131" s="120">
        <v>9.25628290567014</v>
      </c>
      <c r="F131" s="120">
        <v>45.67347846760031</v>
      </c>
      <c r="G131" s="120" t="s">
        <v>59</v>
      </c>
      <c r="H131" s="120">
        <v>5.791374597444147</v>
      </c>
      <c r="I131" s="120">
        <v>120.55137459744414</v>
      </c>
      <c r="J131" s="120" t="s">
        <v>73</v>
      </c>
      <c r="K131" s="120">
        <v>2.4408956942204343</v>
      </c>
      <c r="M131" s="120" t="s">
        <v>68</v>
      </c>
      <c r="N131" s="120">
        <v>1.4524030171696554</v>
      </c>
      <c r="X131" s="120">
        <v>67.5</v>
      </c>
    </row>
    <row r="132" spans="1:24" s="120" customFormat="1" ht="12.75" hidden="1">
      <c r="A132" s="120">
        <v>3234</v>
      </c>
      <c r="B132" s="120">
        <v>123.9000015258789</v>
      </c>
      <c r="C132" s="120">
        <v>106.30000305175781</v>
      </c>
      <c r="D132" s="120">
        <v>9.344730377197266</v>
      </c>
      <c r="E132" s="120">
        <v>9.606771469116211</v>
      </c>
      <c r="F132" s="120">
        <v>35.20597373010669</v>
      </c>
      <c r="G132" s="120" t="s">
        <v>56</v>
      </c>
      <c r="H132" s="120">
        <v>33.272897782712576</v>
      </c>
      <c r="I132" s="120">
        <v>89.67289930859148</v>
      </c>
      <c r="J132" s="120" t="s">
        <v>62</v>
      </c>
      <c r="K132" s="120">
        <v>1.383508596165826</v>
      </c>
      <c r="L132" s="120">
        <v>0.6323469869512794</v>
      </c>
      <c r="M132" s="120">
        <v>0.3275264745411231</v>
      </c>
      <c r="N132" s="120">
        <v>0.12726606783264557</v>
      </c>
      <c r="O132" s="120">
        <v>0.05556453024217322</v>
      </c>
      <c r="P132" s="120">
        <v>0.018140301661556408</v>
      </c>
      <c r="Q132" s="120">
        <v>0.006763550591512502</v>
      </c>
      <c r="R132" s="120">
        <v>0.001959060155959055</v>
      </c>
      <c r="S132" s="120">
        <v>0.0007290462563371163</v>
      </c>
      <c r="T132" s="120">
        <v>0.00026693928373350387</v>
      </c>
      <c r="U132" s="120">
        <v>0.00014793808793498063</v>
      </c>
      <c r="V132" s="120">
        <v>7.270886952398424E-05</v>
      </c>
      <c r="W132" s="120">
        <v>4.545800791208436E-05</v>
      </c>
      <c r="X132" s="120">
        <v>67.5</v>
      </c>
    </row>
    <row r="133" spans="1:24" s="120" customFormat="1" ht="12.75" hidden="1">
      <c r="A133" s="120">
        <v>3236</v>
      </c>
      <c r="B133" s="120">
        <v>117.23999786376953</v>
      </c>
      <c r="C133" s="120">
        <v>126.44000244140625</v>
      </c>
      <c r="D133" s="120">
        <v>9.701029777526855</v>
      </c>
      <c r="E133" s="120">
        <v>10.621734619140625</v>
      </c>
      <c r="F133" s="120">
        <v>17.964380451690776</v>
      </c>
      <c r="G133" s="120" t="s">
        <v>57</v>
      </c>
      <c r="H133" s="120">
        <v>-5.675939298443581</v>
      </c>
      <c r="I133" s="120">
        <v>44.06405856532596</v>
      </c>
      <c r="J133" s="120" t="s">
        <v>60</v>
      </c>
      <c r="K133" s="120">
        <v>0.4359527685403194</v>
      </c>
      <c r="L133" s="120">
        <v>-0.0034386914992395306</v>
      </c>
      <c r="M133" s="120">
        <v>-0.10673186590711838</v>
      </c>
      <c r="N133" s="120">
        <v>-0.0013155069871033358</v>
      </c>
      <c r="O133" s="120">
        <v>0.01693896434676739</v>
      </c>
      <c r="P133" s="120">
        <v>-0.0003935914955570626</v>
      </c>
      <c r="Q133" s="120">
        <v>-0.0023710344453954464</v>
      </c>
      <c r="R133" s="120">
        <v>-0.00010576171933518371</v>
      </c>
      <c r="S133" s="120">
        <v>0.00017485118730873445</v>
      </c>
      <c r="T133" s="120">
        <v>-2.8044830105255568E-05</v>
      </c>
      <c r="U133" s="120">
        <v>-6.267542760933766E-05</v>
      </c>
      <c r="V133" s="120">
        <v>-8.343681179728024E-06</v>
      </c>
      <c r="W133" s="120">
        <v>9.426671987242196E-06</v>
      </c>
      <c r="X133" s="120">
        <v>67.5</v>
      </c>
    </row>
    <row r="134" spans="1:24" s="120" customFormat="1" ht="12.75" hidden="1">
      <c r="A134" s="120">
        <v>3233</v>
      </c>
      <c r="B134" s="120">
        <v>134.17999267578125</v>
      </c>
      <c r="C134" s="120">
        <v>161.5800018310547</v>
      </c>
      <c r="D134" s="120">
        <v>9.641343116760254</v>
      </c>
      <c r="E134" s="120">
        <v>12.332693099975586</v>
      </c>
      <c r="F134" s="120">
        <v>26.665784363071776</v>
      </c>
      <c r="G134" s="120" t="s">
        <v>58</v>
      </c>
      <c r="H134" s="120">
        <v>-0.8208640036018835</v>
      </c>
      <c r="I134" s="120">
        <v>65.85912867217937</v>
      </c>
      <c r="J134" s="120" t="s">
        <v>61</v>
      </c>
      <c r="K134" s="120">
        <v>-1.3130275013368018</v>
      </c>
      <c r="L134" s="120">
        <v>-0.6323376371110094</v>
      </c>
      <c r="M134" s="120">
        <v>-0.3096480265161105</v>
      </c>
      <c r="N134" s="120">
        <v>-0.1272592686720713</v>
      </c>
      <c r="O134" s="120">
        <v>-0.052919641985677925</v>
      </c>
      <c r="P134" s="120">
        <v>-0.018136031266704725</v>
      </c>
      <c r="Q134" s="120">
        <v>-0.0063343359764617335</v>
      </c>
      <c r="R134" s="120">
        <v>-0.001956203249509003</v>
      </c>
      <c r="S134" s="120">
        <v>-0.0007077679748165285</v>
      </c>
      <c r="T134" s="120">
        <v>-0.00026546199107315425</v>
      </c>
      <c r="U134" s="120">
        <v>-0.00013400547987244677</v>
      </c>
      <c r="V134" s="120">
        <v>-7.22285448546959E-05</v>
      </c>
      <c r="W134" s="120">
        <v>-4.446985876501147E-05</v>
      </c>
      <c r="X134" s="120">
        <v>67.5</v>
      </c>
    </row>
    <row r="135" s="120" customFormat="1" ht="12.75" hidden="1">
      <c r="A135" s="120" t="s">
        <v>130</v>
      </c>
    </row>
    <row r="136" spans="1:24" s="120" customFormat="1" ht="12.75" hidden="1">
      <c r="A136" s="120">
        <v>3210</v>
      </c>
      <c r="B136" s="120">
        <v>165.22</v>
      </c>
      <c r="C136" s="120">
        <v>178.72</v>
      </c>
      <c r="D136" s="120">
        <v>9.3161918406267</v>
      </c>
      <c r="E136" s="120">
        <v>9.323873102554245</v>
      </c>
      <c r="F136" s="120">
        <v>36.68164662114131</v>
      </c>
      <c r="G136" s="120" t="s">
        <v>59</v>
      </c>
      <c r="H136" s="120">
        <v>-3.8395190790216702</v>
      </c>
      <c r="I136" s="120">
        <v>93.88048092097833</v>
      </c>
      <c r="J136" s="120" t="s">
        <v>73</v>
      </c>
      <c r="K136" s="120">
        <v>1.2738262295694274</v>
      </c>
      <c r="M136" s="120" t="s">
        <v>68</v>
      </c>
      <c r="N136" s="120">
        <v>0.9009111221878384</v>
      </c>
      <c r="X136" s="120">
        <v>67.5</v>
      </c>
    </row>
    <row r="137" spans="1:24" s="120" customFormat="1" ht="12.75" hidden="1">
      <c r="A137" s="120">
        <v>3234</v>
      </c>
      <c r="B137" s="120">
        <v>116.76000213623047</v>
      </c>
      <c r="C137" s="120">
        <v>129.66000366210938</v>
      </c>
      <c r="D137" s="120">
        <v>9.720756530761719</v>
      </c>
      <c r="E137" s="120">
        <v>9.74227523803711</v>
      </c>
      <c r="F137" s="120">
        <v>32.05432558918368</v>
      </c>
      <c r="G137" s="120" t="s">
        <v>56</v>
      </c>
      <c r="H137" s="120">
        <v>29.20353946274757</v>
      </c>
      <c r="I137" s="120">
        <v>78.46354159897804</v>
      </c>
      <c r="J137" s="120" t="s">
        <v>62</v>
      </c>
      <c r="K137" s="120">
        <v>0.8506724384601141</v>
      </c>
      <c r="L137" s="120">
        <v>0.6906326110986785</v>
      </c>
      <c r="M137" s="120">
        <v>0.20138579028043038</v>
      </c>
      <c r="N137" s="120">
        <v>0.1762620077027839</v>
      </c>
      <c r="O137" s="120">
        <v>0.0341644372099681</v>
      </c>
      <c r="P137" s="120">
        <v>0.019812267548126202</v>
      </c>
      <c r="Q137" s="120">
        <v>0.004158767630516876</v>
      </c>
      <c r="R137" s="120">
        <v>0.002713192032077444</v>
      </c>
      <c r="S137" s="120">
        <v>0.0004482583785593441</v>
      </c>
      <c r="T137" s="120">
        <v>0.0002915662920381396</v>
      </c>
      <c r="U137" s="120">
        <v>9.096381124889785E-05</v>
      </c>
      <c r="V137" s="120">
        <v>0.00010068774905023026</v>
      </c>
      <c r="W137" s="120">
        <v>2.794794747802649E-05</v>
      </c>
      <c r="X137" s="120">
        <v>67.5</v>
      </c>
    </row>
    <row r="138" spans="1:24" s="120" customFormat="1" ht="12.75" hidden="1">
      <c r="A138" s="120">
        <v>3236</v>
      </c>
      <c r="B138" s="120">
        <v>112.68000030517578</v>
      </c>
      <c r="C138" s="120">
        <v>137.8800048828125</v>
      </c>
      <c r="D138" s="120">
        <v>9.647320747375488</v>
      </c>
      <c r="E138" s="120">
        <v>10.176980972290039</v>
      </c>
      <c r="F138" s="120">
        <v>21.862453938163476</v>
      </c>
      <c r="G138" s="120" t="s">
        <v>57</v>
      </c>
      <c r="H138" s="120">
        <v>8.733688198003307</v>
      </c>
      <c r="I138" s="120">
        <v>53.91368850317909</v>
      </c>
      <c r="J138" s="120" t="s">
        <v>60</v>
      </c>
      <c r="K138" s="120">
        <v>-0.48631020377953355</v>
      </c>
      <c r="L138" s="120">
        <v>-0.0037556776890632754</v>
      </c>
      <c r="M138" s="120">
        <v>0.11324231765159115</v>
      </c>
      <c r="N138" s="120">
        <v>-0.0018226620412019436</v>
      </c>
      <c r="O138" s="120">
        <v>-0.01983210804250057</v>
      </c>
      <c r="P138" s="120">
        <v>-0.0004297529106816787</v>
      </c>
      <c r="Q138" s="120">
        <v>0.002247414829068534</v>
      </c>
      <c r="R138" s="120">
        <v>-0.00014654792555427243</v>
      </c>
      <c r="S138" s="120">
        <v>-0.00028422736060220924</v>
      </c>
      <c r="T138" s="120">
        <v>-3.061151047314453E-05</v>
      </c>
      <c r="U138" s="120">
        <v>4.2926379539176544E-05</v>
      </c>
      <c r="V138" s="120">
        <v>-1.156941618422554E-05</v>
      </c>
      <c r="W138" s="120">
        <v>-1.8431193327169056E-05</v>
      </c>
      <c r="X138" s="120">
        <v>67.5</v>
      </c>
    </row>
    <row r="139" spans="1:24" s="120" customFormat="1" ht="12.75" hidden="1">
      <c r="A139" s="120">
        <v>3233</v>
      </c>
      <c r="B139" s="120">
        <v>121.72000122070312</v>
      </c>
      <c r="C139" s="120">
        <v>138.72000122070312</v>
      </c>
      <c r="D139" s="120">
        <v>9.257075309753418</v>
      </c>
      <c r="E139" s="120">
        <v>11.639249801635742</v>
      </c>
      <c r="F139" s="120">
        <v>25.370853534104025</v>
      </c>
      <c r="G139" s="120" t="s">
        <v>58</v>
      </c>
      <c r="H139" s="120">
        <v>11.007858562122877</v>
      </c>
      <c r="I139" s="120">
        <v>65.227859782826</v>
      </c>
      <c r="J139" s="120" t="s">
        <v>61</v>
      </c>
      <c r="K139" s="120">
        <v>-0.6979584394901928</v>
      </c>
      <c r="L139" s="120">
        <v>-0.6906223992878266</v>
      </c>
      <c r="M139" s="120">
        <v>-0.16653051978472178</v>
      </c>
      <c r="N139" s="120">
        <v>-0.17625258370446606</v>
      </c>
      <c r="O139" s="120">
        <v>-0.027818991003708902</v>
      </c>
      <c r="P139" s="120">
        <v>-0.019807606060155157</v>
      </c>
      <c r="Q139" s="120">
        <v>-0.0034992105953654475</v>
      </c>
      <c r="R139" s="120">
        <v>-0.0027092313870255287</v>
      </c>
      <c r="S139" s="120">
        <v>-0.0003466271504567321</v>
      </c>
      <c r="T139" s="120">
        <v>-0.00028995488973187236</v>
      </c>
      <c r="U139" s="120">
        <v>-8.019813524380527E-05</v>
      </c>
      <c r="V139" s="120">
        <v>-0.0001000208549151542</v>
      </c>
      <c r="W139" s="120">
        <v>-2.100901903400171E-05</v>
      </c>
      <c r="X139" s="120">
        <v>67.5</v>
      </c>
    </row>
    <row r="140" s="120" customFormat="1" ht="12.75" hidden="1">
      <c r="A140" s="120" t="s">
        <v>136</v>
      </c>
    </row>
    <row r="141" spans="1:24" s="120" customFormat="1" ht="12.75" hidden="1">
      <c r="A141" s="120">
        <v>3210</v>
      </c>
      <c r="B141" s="120">
        <v>158.56</v>
      </c>
      <c r="C141" s="120">
        <v>170.06</v>
      </c>
      <c r="D141" s="120">
        <v>9.050041155213801</v>
      </c>
      <c r="E141" s="120">
        <v>9.23375579722912</v>
      </c>
      <c r="F141" s="120">
        <v>37.41208961012901</v>
      </c>
      <c r="G141" s="120" t="s">
        <v>59</v>
      </c>
      <c r="H141" s="120">
        <v>7.478283243436707</v>
      </c>
      <c r="I141" s="120">
        <v>98.53828324343671</v>
      </c>
      <c r="J141" s="120" t="s">
        <v>73</v>
      </c>
      <c r="K141" s="120">
        <v>0.3170589974459425</v>
      </c>
      <c r="M141" s="120" t="s">
        <v>68</v>
      </c>
      <c r="N141" s="120">
        <v>0.3257771208379065</v>
      </c>
      <c r="X141" s="120">
        <v>67.5</v>
      </c>
    </row>
    <row r="142" spans="1:24" s="120" customFormat="1" ht="12.75" hidden="1">
      <c r="A142" s="120">
        <v>3234</v>
      </c>
      <c r="B142" s="120">
        <v>129.83999633789062</v>
      </c>
      <c r="C142" s="120">
        <v>135.74000549316406</v>
      </c>
      <c r="D142" s="120">
        <v>9.51339054107666</v>
      </c>
      <c r="E142" s="120">
        <v>9.600536346435547</v>
      </c>
      <c r="F142" s="120">
        <v>32.42702001532216</v>
      </c>
      <c r="G142" s="120" t="s">
        <v>56</v>
      </c>
      <c r="H142" s="120">
        <v>18.810598788992976</v>
      </c>
      <c r="I142" s="120">
        <v>81.1505951268836</v>
      </c>
      <c r="J142" s="120" t="s">
        <v>62</v>
      </c>
      <c r="K142" s="120">
        <v>0.1131305912443244</v>
      </c>
      <c r="L142" s="120">
        <v>0.5140953445840356</v>
      </c>
      <c r="M142" s="120">
        <v>0.026781697525793728</v>
      </c>
      <c r="N142" s="120">
        <v>0.1974877920713462</v>
      </c>
      <c r="O142" s="120">
        <v>0.004543641325250286</v>
      </c>
      <c r="P142" s="120">
        <v>0.014747922436293422</v>
      </c>
      <c r="Q142" s="120">
        <v>0.0005529705699107312</v>
      </c>
      <c r="R142" s="120">
        <v>0.003039884173132744</v>
      </c>
      <c r="S142" s="120">
        <v>5.9628626881696535E-05</v>
      </c>
      <c r="T142" s="120">
        <v>0.000217023692102695</v>
      </c>
      <c r="U142" s="120">
        <v>1.2096904679802623E-05</v>
      </c>
      <c r="V142" s="120">
        <v>0.00011281908259308292</v>
      </c>
      <c r="W142" s="120">
        <v>3.720498691760338E-06</v>
      </c>
      <c r="X142" s="120">
        <v>67.5</v>
      </c>
    </row>
    <row r="143" spans="1:24" s="120" customFormat="1" ht="12.75" hidden="1">
      <c r="A143" s="120">
        <v>3236</v>
      </c>
      <c r="B143" s="120">
        <v>125.18000030517578</v>
      </c>
      <c r="C143" s="120">
        <v>147.17999267578125</v>
      </c>
      <c r="D143" s="120">
        <v>9.791624069213867</v>
      </c>
      <c r="E143" s="120">
        <v>10.884956359863281</v>
      </c>
      <c r="F143" s="120">
        <v>25.63813991580671</v>
      </c>
      <c r="G143" s="120" t="s">
        <v>57</v>
      </c>
      <c r="H143" s="120">
        <v>4.645641996362492</v>
      </c>
      <c r="I143" s="120">
        <v>62.325642301538274</v>
      </c>
      <c r="J143" s="120" t="s">
        <v>60</v>
      </c>
      <c r="K143" s="120">
        <v>0.10906775701167551</v>
      </c>
      <c r="L143" s="120">
        <v>-0.0027950666286816707</v>
      </c>
      <c r="M143" s="120">
        <v>-0.02573730857901471</v>
      </c>
      <c r="N143" s="120">
        <v>-0.002042119208099243</v>
      </c>
      <c r="O143" s="120">
        <v>0.004393201388136927</v>
      </c>
      <c r="P143" s="120">
        <v>-0.00031997627473939185</v>
      </c>
      <c r="Q143" s="120">
        <v>-0.0005272509199939465</v>
      </c>
      <c r="R143" s="120">
        <v>-0.0001641779942315392</v>
      </c>
      <c r="S143" s="120">
        <v>5.855616006058665E-05</v>
      </c>
      <c r="T143" s="120">
        <v>-2.2799489035467015E-05</v>
      </c>
      <c r="U143" s="120">
        <v>-1.121366585606697E-05</v>
      </c>
      <c r="V143" s="120">
        <v>-1.2953954521566908E-05</v>
      </c>
      <c r="W143" s="120">
        <v>3.67387235459212E-06</v>
      </c>
      <c r="X143" s="120">
        <v>67.5</v>
      </c>
    </row>
    <row r="144" spans="1:24" s="120" customFormat="1" ht="12.75" hidden="1">
      <c r="A144" s="120">
        <v>3233</v>
      </c>
      <c r="B144" s="120">
        <v>117.4800033569336</v>
      </c>
      <c r="C144" s="120">
        <v>148.8800048828125</v>
      </c>
      <c r="D144" s="120">
        <v>9.386256217956543</v>
      </c>
      <c r="E144" s="120">
        <v>12.062146186828613</v>
      </c>
      <c r="F144" s="120">
        <v>27.447322456768617</v>
      </c>
      <c r="G144" s="120" t="s">
        <v>58</v>
      </c>
      <c r="H144" s="120">
        <v>19.60282045478597</v>
      </c>
      <c r="I144" s="120">
        <v>69.58282381171956</v>
      </c>
      <c r="J144" s="120" t="s">
        <v>61</v>
      </c>
      <c r="K144" s="120">
        <v>0.03004588250879841</v>
      </c>
      <c r="L144" s="120">
        <v>-0.5140877463288923</v>
      </c>
      <c r="M144" s="120">
        <v>0.00740609677709396</v>
      </c>
      <c r="N144" s="120">
        <v>-0.1974772335393505</v>
      </c>
      <c r="O144" s="120">
        <v>0.0011595076781953427</v>
      </c>
      <c r="P144" s="120">
        <v>-0.014744450867039125</v>
      </c>
      <c r="Q144" s="120">
        <v>0.0001666820882786626</v>
      </c>
      <c r="R144" s="120">
        <v>-0.003035447474800553</v>
      </c>
      <c r="S144" s="120">
        <v>1.1258297506974083E-05</v>
      </c>
      <c r="T144" s="120">
        <v>-0.00021582276579083814</v>
      </c>
      <c r="U144" s="120">
        <v>4.537488391247788E-06</v>
      </c>
      <c r="V144" s="120">
        <v>-0.00011207292473830617</v>
      </c>
      <c r="W144" s="120">
        <v>5.871732602512994E-07</v>
      </c>
      <c r="X144" s="120">
        <v>67.5</v>
      </c>
    </row>
    <row r="145" s="120" customFormat="1" ht="12.75" hidden="1">
      <c r="A145" s="120" t="s">
        <v>142</v>
      </c>
    </row>
    <row r="146" spans="1:24" s="120" customFormat="1" ht="12.75" hidden="1">
      <c r="A146" s="120">
        <v>3210</v>
      </c>
      <c r="B146" s="120">
        <v>158.36</v>
      </c>
      <c r="C146" s="120">
        <v>191.26</v>
      </c>
      <c r="D146" s="120">
        <v>9.032675577438347</v>
      </c>
      <c r="E146" s="120">
        <v>9.014796238444417</v>
      </c>
      <c r="F146" s="120">
        <v>34.607944022556545</v>
      </c>
      <c r="G146" s="120" t="s">
        <v>59</v>
      </c>
      <c r="H146" s="120">
        <v>0.46702769066504857</v>
      </c>
      <c r="I146" s="120">
        <v>91.32702769066506</v>
      </c>
      <c r="J146" s="120" t="s">
        <v>73</v>
      </c>
      <c r="K146" s="120">
        <v>1.4632436983347326</v>
      </c>
      <c r="M146" s="120" t="s">
        <v>68</v>
      </c>
      <c r="N146" s="120">
        <v>1.1971362987483445</v>
      </c>
      <c r="X146" s="120">
        <v>67.5</v>
      </c>
    </row>
    <row r="147" spans="1:24" s="120" customFormat="1" ht="12.75" hidden="1">
      <c r="A147" s="120">
        <v>3234</v>
      </c>
      <c r="B147" s="120">
        <v>117.22000122070312</v>
      </c>
      <c r="C147" s="120">
        <v>131.32000732421875</v>
      </c>
      <c r="D147" s="120">
        <v>9.489728927612305</v>
      </c>
      <c r="E147" s="120">
        <v>9.57425594329834</v>
      </c>
      <c r="F147" s="120">
        <v>33.65108062254797</v>
      </c>
      <c r="G147" s="120" t="s">
        <v>56</v>
      </c>
      <c r="H147" s="120">
        <v>34.65910726599371</v>
      </c>
      <c r="I147" s="120">
        <v>84.37910848669684</v>
      </c>
      <c r="J147" s="120" t="s">
        <v>62</v>
      </c>
      <c r="K147" s="120">
        <v>0.6980884515942446</v>
      </c>
      <c r="L147" s="120">
        <v>0.9500843227284265</v>
      </c>
      <c r="M147" s="120">
        <v>0.16526311481895897</v>
      </c>
      <c r="N147" s="120">
        <v>0.21069579886092674</v>
      </c>
      <c r="O147" s="120">
        <v>0.028036549592522334</v>
      </c>
      <c r="P147" s="120">
        <v>0.02725516081559626</v>
      </c>
      <c r="Q147" s="120">
        <v>0.0034128733869371645</v>
      </c>
      <c r="R147" s="120">
        <v>0.003243241126812205</v>
      </c>
      <c r="S147" s="120">
        <v>0.00036788954092278127</v>
      </c>
      <c r="T147" s="120">
        <v>0.0004010760731381984</v>
      </c>
      <c r="U147" s="120">
        <v>7.465474105332293E-05</v>
      </c>
      <c r="V147" s="120">
        <v>0.00012036541769819048</v>
      </c>
      <c r="W147" s="120">
        <v>2.2935701937764583E-05</v>
      </c>
      <c r="X147" s="120">
        <v>67.5</v>
      </c>
    </row>
    <row r="148" spans="1:24" s="120" customFormat="1" ht="12.75" hidden="1">
      <c r="A148" s="120">
        <v>3236</v>
      </c>
      <c r="B148" s="120">
        <v>127.76000213623047</v>
      </c>
      <c r="C148" s="120">
        <v>159.75999450683594</v>
      </c>
      <c r="D148" s="120">
        <v>9.444351196289062</v>
      </c>
      <c r="E148" s="120">
        <v>10.944963455200195</v>
      </c>
      <c r="F148" s="120">
        <v>24.77912524770121</v>
      </c>
      <c r="G148" s="120" t="s">
        <v>57</v>
      </c>
      <c r="H148" s="120">
        <v>2.199122524596561</v>
      </c>
      <c r="I148" s="120">
        <v>62.45912466082703</v>
      </c>
      <c r="J148" s="120" t="s">
        <v>60</v>
      </c>
      <c r="K148" s="120">
        <v>-0.06932196259250607</v>
      </c>
      <c r="L148" s="120">
        <v>-0.005166904189786925</v>
      </c>
      <c r="M148" s="120">
        <v>0.014541388189947255</v>
      </c>
      <c r="N148" s="120">
        <v>-0.0021785044351373462</v>
      </c>
      <c r="O148" s="120">
        <v>-0.003084623440234958</v>
      </c>
      <c r="P148" s="120">
        <v>-0.000591317788911663</v>
      </c>
      <c r="Q148" s="120">
        <v>0.00021098743916318498</v>
      </c>
      <c r="R148" s="120">
        <v>-0.00017515545574388396</v>
      </c>
      <c r="S148" s="120">
        <v>-6.504958372477757E-05</v>
      </c>
      <c r="T148" s="120">
        <v>-4.2123561612284445E-05</v>
      </c>
      <c r="U148" s="120">
        <v>-1.307031507967224E-06</v>
      </c>
      <c r="V148" s="120">
        <v>-1.3823322433604879E-05</v>
      </c>
      <c r="W148" s="120">
        <v>-4.806099664622187E-06</v>
      </c>
      <c r="X148" s="120">
        <v>67.5</v>
      </c>
    </row>
    <row r="149" spans="1:24" s="120" customFormat="1" ht="12.75" hidden="1">
      <c r="A149" s="120">
        <v>3233</v>
      </c>
      <c r="B149" s="120">
        <v>133.9600067138672</v>
      </c>
      <c r="C149" s="120">
        <v>139.66000366210938</v>
      </c>
      <c r="D149" s="120">
        <v>9.961085319519043</v>
      </c>
      <c r="E149" s="120">
        <v>11.497364044189453</v>
      </c>
      <c r="F149" s="120">
        <v>34.74252542657608</v>
      </c>
      <c r="G149" s="120" t="s">
        <v>58</v>
      </c>
      <c r="H149" s="120">
        <v>16.591949920694987</v>
      </c>
      <c r="I149" s="120">
        <v>83.05195663456217</v>
      </c>
      <c r="J149" s="120" t="s">
        <v>61</v>
      </c>
      <c r="K149" s="120">
        <v>-0.6946380005093108</v>
      </c>
      <c r="L149" s="120">
        <v>-0.9500702728721842</v>
      </c>
      <c r="M149" s="120">
        <v>-0.16462212837031867</v>
      </c>
      <c r="N149" s="120">
        <v>-0.2106845361579017</v>
      </c>
      <c r="O149" s="120">
        <v>-0.027866345495703545</v>
      </c>
      <c r="P149" s="120">
        <v>-0.027248745555649538</v>
      </c>
      <c r="Q149" s="120">
        <v>-0.003406345410521269</v>
      </c>
      <c r="R149" s="120">
        <v>-0.003238507923870073</v>
      </c>
      <c r="S149" s="120">
        <v>-0.00036209289688919323</v>
      </c>
      <c r="T149" s="120">
        <v>-0.00039885789700224507</v>
      </c>
      <c r="U149" s="120">
        <v>-7.464329863005708E-05</v>
      </c>
      <c r="V149" s="120">
        <v>-0.00011956901577982677</v>
      </c>
      <c r="W149" s="120">
        <v>-2.2426498375620224E-05</v>
      </c>
      <c r="X149" s="120">
        <v>67.5</v>
      </c>
    </row>
    <row r="150" s="120" customFormat="1" ht="12.75" hidden="1">
      <c r="A150" s="120" t="s">
        <v>148</v>
      </c>
    </row>
    <row r="151" spans="1:24" s="120" customFormat="1" ht="12.75" hidden="1">
      <c r="A151" s="120">
        <v>3210</v>
      </c>
      <c r="B151" s="120">
        <v>174.92</v>
      </c>
      <c r="C151" s="120">
        <v>179.22</v>
      </c>
      <c r="D151" s="120">
        <v>9.134676245254804</v>
      </c>
      <c r="E151" s="120">
        <v>9.168210847989432</v>
      </c>
      <c r="F151" s="120">
        <v>37.97238163089834</v>
      </c>
      <c r="G151" s="120" t="s">
        <v>59</v>
      </c>
      <c r="H151" s="120">
        <v>-8.264632373063108</v>
      </c>
      <c r="I151" s="120">
        <v>99.15536762693688</v>
      </c>
      <c r="J151" s="120" t="s">
        <v>73</v>
      </c>
      <c r="K151" s="120">
        <v>1.1171555854759418</v>
      </c>
      <c r="M151" s="120" t="s">
        <v>68</v>
      </c>
      <c r="N151" s="120">
        <v>1.0521956717999736</v>
      </c>
      <c r="X151" s="120">
        <v>67.5</v>
      </c>
    </row>
    <row r="152" spans="1:24" s="120" customFormat="1" ht="12.75" hidden="1">
      <c r="A152" s="120">
        <v>3234</v>
      </c>
      <c r="B152" s="120">
        <v>135.47999572753906</v>
      </c>
      <c r="C152" s="120">
        <v>130.8800048828125</v>
      </c>
      <c r="D152" s="120">
        <v>9.513740539550781</v>
      </c>
      <c r="E152" s="120">
        <v>9.779583930969238</v>
      </c>
      <c r="F152" s="120">
        <v>35.19920228159733</v>
      </c>
      <c r="G152" s="120" t="s">
        <v>56</v>
      </c>
      <c r="H152" s="120">
        <v>20.125780955536626</v>
      </c>
      <c r="I152" s="120">
        <v>88.10577668307569</v>
      </c>
      <c r="J152" s="120" t="s">
        <v>62</v>
      </c>
      <c r="K152" s="120">
        <v>0.15828315250590694</v>
      </c>
      <c r="L152" s="120">
        <v>1.0380788441228423</v>
      </c>
      <c r="M152" s="120">
        <v>0.03747150155834237</v>
      </c>
      <c r="N152" s="120">
        <v>0.11026936250921711</v>
      </c>
      <c r="O152" s="120">
        <v>0.006356678975015757</v>
      </c>
      <c r="P152" s="120">
        <v>0.02977929260761716</v>
      </c>
      <c r="Q152" s="120">
        <v>0.0007737851503995091</v>
      </c>
      <c r="R152" s="120">
        <v>0.00169738540626141</v>
      </c>
      <c r="S152" s="120">
        <v>8.339510198434058E-05</v>
      </c>
      <c r="T152" s="120">
        <v>0.00043820320670031606</v>
      </c>
      <c r="U152" s="120">
        <v>1.6935330358265215E-05</v>
      </c>
      <c r="V152" s="120">
        <v>6.299940105509291E-05</v>
      </c>
      <c r="W152" s="120">
        <v>5.204771695670704E-06</v>
      </c>
      <c r="X152" s="120">
        <v>67.5</v>
      </c>
    </row>
    <row r="153" spans="1:24" s="120" customFormat="1" ht="12.75" hidden="1">
      <c r="A153" s="120">
        <v>3236</v>
      </c>
      <c r="B153" s="120">
        <v>146.27999877929688</v>
      </c>
      <c r="C153" s="120">
        <v>150.3800048828125</v>
      </c>
      <c r="D153" s="120">
        <v>8.859609603881836</v>
      </c>
      <c r="E153" s="120">
        <v>11.266074180603027</v>
      </c>
      <c r="F153" s="120">
        <v>27.745908106644023</v>
      </c>
      <c r="G153" s="120" t="s">
        <v>57</v>
      </c>
      <c r="H153" s="120">
        <v>-4.168778521526264</v>
      </c>
      <c r="I153" s="120">
        <v>74.61122025777061</v>
      </c>
      <c r="J153" s="120" t="s">
        <v>60</v>
      </c>
      <c r="K153" s="120">
        <v>-0.15747338358264992</v>
      </c>
      <c r="L153" s="120">
        <v>-0.0056470029024567655</v>
      </c>
      <c r="M153" s="120">
        <v>0.03732043349338063</v>
      </c>
      <c r="N153" s="120">
        <v>-0.0011400659883867728</v>
      </c>
      <c r="O153" s="120">
        <v>-0.006316869310146248</v>
      </c>
      <c r="P153" s="120">
        <v>-0.0006461659873632014</v>
      </c>
      <c r="Q153" s="120">
        <v>0.000772226588088025</v>
      </c>
      <c r="R153" s="120">
        <v>-9.168169931975781E-05</v>
      </c>
      <c r="S153" s="120">
        <v>-8.206269279392148E-05</v>
      </c>
      <c r="T153" s="120">
        <v>-4.602062164271316E-05</v>
      </c>
      <c r="U153" s="120">
        <v>1.693325353393142E-05</v>
      </c>
      <c r="V153" s="120">
        <v>-7.237043782999231E-06</v>
      </c>
      <c r="W153" s="120">
        <v>-5.088001289352038E-06</v>
      </c>
      <c r="X153" s="120">
        <v>67.5</v>
      </c>
    </row>
    <row r="154" spans="1:24" s="120" customFormat="1" ht="12.75" hidden="1">
      <c r="A154" s="120">
        <v>3233</v>
      </c>
      <c r="B154" s="120">
        <v>125.4800033569336</v>
      </c>
      <c r="C154" s="120">
        <v>135.3800048828125</v>
      </c>
      <c r="D154" s="120">
        <v>8.938926696777344</v>
      </c>
      <c r="E154" s="120">
        <v>11.875435829162598</v>
      </c>
      <c r="F154" s="120">
        <v>29.481218021774612</v>
      </c>
      <c r="G154" s="120" t="s">
        <v>58</v>
      </c>
      <c r="H154" s="120">
        <v>20.525572028186687</v>
      </c>
      <c r="I154" s="120">
        <v>78.50557538512028</v>
      </c>
      <c r="J154" s="120" t="s">
        <v>61</v>
      </c>
      <c r="K154" s="120">
        <v>0.01599030425726145</v>
      </c>
      <c r="L154" s="120">
        <v>-1.0380634845584522</v>
      </c>
      <c r="M154" s="120">
        <v>0.0033613498632258493</v>
      </c>
      <c r="N154" s="120">
        <v>-0.11026346882685698</v>
      </c>
      <c r="O154" s="120">
        <v>0.0007103025481721416</v>
      </c>
      <c r="P154" s="120">
        <v>-0.029772281365841903</v>
      </c>
      <c r="Q154" s="120">
        <v>4.9087224699697243E-05</v>
      </c>
      <c r="R154" s="120">
        <v>-0.0016949075737039626</v>
      </c>
      <c r="S154" s="120">
        <v>1.4847810828167028E-05</v>
      </c>
      <c r="T154" s="120">
        <v>-0.00043577993614444686</v>
      </c>
      <c r="U154" s="120">
        <v>-2.652151940943052E-07</v>
      </c>
      <c r="V154" s="120">
        <v>-6.258234360091826E-05</v>
      </c>
      <c r="W154" s="120">
        <v>1.0963080240547777E-06</v>
      </c>
      <c r="X154" s="120">
        <v>67.5</v>
      </c>
    </row>
    <row r="155" spans="1:14" s="120" customFormat="1" ht="12.75">
      <c r="A155" s="120" t="s">
        <v>154</v>
      </c>
      <c r="E155" s="121" t="s">
        <v>106</v>
      </c>
      <c r="F155" s="121">
        <f>MIN(F126:F154)</f>
        <v>17.964380451690776</v>
      </c>
      <c r="G155" s="121"/>
      <c r="H155" s="121"/>
      <c r="I155" s="122"/>
      <c r="J155" s="122" t="s">
        <v>158</v>
      </c>
      <c r="K155" s="121">
        <f>AVERAGE(K153,K148,K143,K138,K133,K128)</f>
        <v>-0.021616245759591767</v>
      </c>
      <c r="L155" s="121">
        <f>AVERAGE(L153,L148,L143,L138,L133,L128)</f>
        <v>-0.004317640983987455</v>
      </c>
      <c r="M155" s="122" t="s">
        <v>108</v>
      </c>
      <c r="N155" s="121" t="e">
        <f>Mittelwert(K151,K146,K141,K136,K131,K126)</f>
        <v>#NAME?</v>
      </c>
    </row>
    <row r="156" spans="5:14" s="120" customFormat="1" ht="12.75">
      <c r="E156" s="121" t="s">
        <v>107</v>
      </c>
      <c r="F156" s="121">
        <f>MAX(F126:F154)</f>
        <v>45.67347846760031</v>
      </c>
      <c r="G156" s="121"/>
      <c r="H156" s="121"/>
      <c r="I156" s="122"/>
      <c r="J156" s="122" t="s">
        <v>159</v>
      </c>
      <c r="K156" s="121">
        <f>AVERAGE(K154,K149,K144,K139,K134,K129)</f>
        <v>-0.6018061049428157</v>
      </c>
      <c r="L156" s="121">
        <f>AVERAGE(L154,L149,L144,L139,L134,L129)</f>
        <v>-0.7938742986451017</v>
      </c>
      <c r="M156" s="121"/>
      <c r="N156" s="121"/>
    </row>
    <row r="157" spans="5:14" s="120" customFormat="1" ht="12.75">
      <c r="E157" s="121"/>
      <c r="F157" s="121"/>
      <c r="G157" s="121"/>
      <c r="H157" s="121"/>
      <c r="I157" s="121"/>
      <c r="J157" s="122" t="s">
        <v>112</v>
      </c>
      <c r="K157" s="121">
        <f>ABS(K155/$G$33)</f>
        <v>0.013510153599744853</v>
      </c>
      <c r="L157" s="121">
        <f>ABS(L155/$H$33)</f>
        <v>0.01199344717774293</v>
      </c>
      <c r="M157" s="122" t="s">
        <v>111</v>
      </c>
      <c r="N157" s="121">
        <f>K157+L157+L158+K158</f>
        <v>0.8636103243300035</v>
      </c>
    </row>
    <row r="158" spans="5:14" s="120" customFormat="1" ht="12.75">
      <c r="E158" s="121"/>
      <c r="F158" s="121"/>
      <c r="G158" s="121"/>
      <c r="H158" s="121"/>
      <c r="I158" s="121"/>
      <c r="J158" s="121"/>
      <c r="K158" s="121">
        <f>ABS(K156/$G$34)</f>
        <v>0.3419352868993271</v>
      </c>
      <c r="L158" s="121">
        <f>ABS(L156/$H$34)</f>
        <v>0.4961714366531886</v>
      </c>
      <c r="M158" s="121"/>
      <c r="N158" s="121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3210</v>
      </c>
      <c r="B161" s="116">
        <v>180.86</v>
      </c>
      <c r="C161" s="116">
        <v>190.06</v>
      </c>
      <c r="D161" s="116">
        <v>9.003854315779625</v>
      </c>
      <c r="E161" s="116">
        <v>9.342869783739273</v>
      </c>
      <c r="F161" s="116">
        <v>36.345012574431856</v>
      </c>
      <c r="G161" s="116" t="s">
        <v>59</v>
      </c>
      <c r="H161" s="116">
        <v>-17.05118198726383</v>
      </c>
      <c r="I161" s="116">
        <v>96.30881801273618</v>
      </c>
      <c r="J161" s="116" t="s">
        <v>73</v>
      </c>
      <c r="K161" s="116">
        <v>2.551986608781175</v>
      </c>
      <c r="M161" s="116" t="s">
        <v>68</v>
      </c>
      <c r="N161" s="116">
        <v>2.237681637106082</v>
      </c>
      <c r="X161" s="116">
        <v>67.5</v>
      </c>
    </row>
    <row r="162" spans="1:24" s="116" customFormat="1" ht="12.75">
      <c r="A162" s="116">
        <v>3234</v>
      </c>
      <c r="B162" s="116">
        <v>124.05999755859375</v>
      </c>
      <c r="C162" s="116">
        <v>111.66000366210938</v>
      </c>
      <c r="D162" s="116">
        <v>9.611103057861328</v>
      </c>
      <c r="E162" s="116">
        <v>9.76345157623291</v>
      </c>
      <c r="F162" s="116">
        <v>35.60185212326181</v>
      </c>
      <c r="G162" s="116" t="s">
        <v>56</v>
      </c>
      <c r="H162" s="116">
        <v>31.608594033914883</v>
      </c>
      <c r="I162" s="116">
        <v>88.16859159250863</v>
      </c>
      <c r="J162" s="116" t="s">
        <v>62</v>
      </c>
      <c r="K162" s="116">
        <v>0.6265116057674424</v>
      </c>
      <c r="L162" s="116">
        <v>1.457748907536517</v>
      </c>
      <c r="M162" s="116">
        <v>0.14831850510830874</v>
      </c>
      <c r="N162" s="116">
        <v>0.10022680049458481</v>
      </c>
      <c r="O162" s="116">
        <v>0.025161813944465403</v>
      </c>
      <c r="P162" s="116">
        <v>0.041818351634225884</v>
      </c>
      <c r="Q162" s="116">
        <v>0.003062847352997427</v>
      </c>
      <c r="R162" s="116">
        <v>0.0015428441967133893</v>
      </c>
      <c r="S162" s="116">
        <v>0.00033018356667638643</v>
      </c>
      <c r="T162" s="116">
        <v>0.0006153632898533838</v>
      </c>
      <c r="U162" s="116">
        <v>6.699269702077244E-05</v>
      </c>
      <c r="V162" s="116">
        <v>5.7263908326304916E-05</v>
      </c>
      <c r="W162" s="116">
        <v>2.0595527421409625E-05</v>
      </c>
      <c r="X162" s="116">
        <v>67.5</v>
      </c>
    </row>
    <row r="163" spans="1:24" s="116" customFormat="1" ht="12.75">
      <c r="A163" s="116">
        <v>3233</v>
      </c>
      <c r="B163" s="116">
        <v>128.86000061035156</v>
      </c>
      <c r="C163" s="116">
        <v>148.4600067138672</v>
      </c>
      <c r="D163" s="116">
        <v>9.335122108459473</v>
      </c>
      <c r="E163" s="116">
        <v>11.527173042297363</v>
      </c>
      <c r="F163" s="116">
        <v>21.159651986059494</v>
      </c>
      <c r="G163" s="116" t="s">
        <v>57</v>
      </c>
      <c r="H163" s="116">
        <v>-7.397677821101453</v>
      </c>
      <c r="I163" s="116">
        <v>53.96232278925011</v>
      </c>
      <c r="J163" s="116" t="s">
        <v>60</v>
      </c>
      <c r="K163" s="116">
        <v>-0.373253532912863</v>
      </c>
      <c r="L163" s="116">
        <v>-0.007930373850343893</v>
      </c>
      <c r="M163" s="116">
        <v>0.08700311204054156</v>
      </c>
      <c r="N163" s="116">
        <v>-0.0010360603588043975</v>
      </c>
      <c r="O163" s="116">
        <v>-0.015207252301074163</v>
      </c>
      <c r="P163" s="116">
        <v>-0.0009073643209317164</v>
      </c>
      <c r="Q163" s="116">
        <v>0.0017308941894945639</v>
      </c>
      <c r="R163" s="116">
        <v>-8.333487001613239E-05</v>
      </c>
      <c r="S163" s="116">
        <v>-0.00021683642148092157</v>
      </c>
      <c r="T163" s="116">
        <v>-6.46200168847114E-05</v>
      </c>
      <c r="U163" s="116">
        <v>3.337665827280676E-05</v>
      </c>
      <c r="V163" s="116">
        <v>-6.581719883058542E-06</v>
      </c>
      <c r="W163" s="116">
        <v>-1.4037334007072801E-05</v>
      </c>
      <c r="X163" s="116">
        <v>67.5</v>
      </c>
    </row>
    <row r="164" spans="1:24" s="116" customFormat="1" ht="12.75">
      <c r="A164" s="116">
        <v>3236</v>
      </c>
      <c r="B164" s="116">
        <v>121.37999725341797</v>
      </c>
      <c r="C164" s="116">
        <v>141.17999267578125</v>
      </c>
      <c r="D164" s="116">
        <v>9.939509391784668</v>
      </c>
      <c r="E164" s="116">
        <v>9.541465759277344</v>
      </c>
      <c r="F164" s="116">
        <v>30.223669880913185</v>
      </c>
      <c r="G164" s="116" t="s">
        <v>58</v>
      </c>
      <c r="H164" s="116">
        <v>18.48822295289571</v>
      </c>
      <c r="I164" s="116">
        <v>72.36822020631368</v>
      </c>
      <c r="J164" s="116" t="s">
        <v>61</v>
      </c>
      <c r="K164" s="116">
        <v>-0.5031884262673033</v>
      </c>
      <c r="L164" s="116">
        <v>-1.457727336162186</v>
      </c>
      <c r="M164" s="116">
        <v>-0.12012009595743908</v>
      </c>
      <c r="N164" s="116">
        <v>-0.10022144539126453</v>
      </c>
      <c r="O164" s="116">
        <v>-0.020046355240476217</v>
      </c>
      <c r="P164" s="116">
        <v>-0.04180850659127713</v>
      </c>
      <c r="Q164" s="116">
        <v>-0.002526863512843007</v>
      </c>
      <c r="R164" s="116">
        <v>-0.001540591936487913</v>
      </c>
      <c r="S164" s="116">
        <v>-0.0002490043253087943</v>
      </c>
      <c r="T164" s="116">
        <v>-0.0006119609725440008</v>
      </c>
      <c r="U164" s="116">
        <v>-5.808631626000474E-05</v>
      </c>
      <c r="V164" s="116">
        <v>-5.688441051979361E-05</v>
      </c>
      <c r="W164" s="116">
        <v>-1.5070799704724142E-05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3210</v>
      </c>
      <c r="B166" s="116">
        <v>182.26</v>
      </c>
      <c r="C166" s="116">
        <v>191.56</v>
      </c>
      <c r="D166" s="116">
        <v>9.039972169379558</v>
      </c>
      <c r="E166" s="116">
        <v>9.25628290567014</v>
      </c>
      <c r="F166" s="116">
        <v>35.59044076439056</v>
      </c>
      <c r="G166" s="116" t="s">
        <v>59</v>
      </c>
      <c r="H166" s="116">
        <v>-20.821970740420923</v>
      </c>
      <c r="I166" s="116">
        <v>93.93802925957907</v>
      </c>
      <c r="J166" s="116" t="s">
        <v>73</v>
      </c>
      <c r="K166" s="116">
        <v>3.831349384302596</v>
      </c>
      <c r="M166" s="116" t="s">
        <v>68</v>
      </c>
      <c r="N166" s="116">
        <v>3.587838215274038</v>
      </c>
      <c r="X166" s="116">
        <v>67.5</v>
      </c>
    </row>
    <row r="167" spans="1:24" s="116" customFormat="1" ht="12.75">
      <c r="A167" s="116">
        <v>3234</v>
      </c>
      <c r="B167" s="116">
        <v>123.9000015258789</v>
      </c>
      <c r="C167" s="116">
        <v>106.30000305175781</v>
      </c>
      <c r="D167" s="116">
        <v>9.344730377197266</v>
      </c>
      <c r="E167" s="116">
        <v>9.606771469116211</v>
      </c>
      <c r="F167" s="116">
        <v>35.20597373010669</v>
      </c>
      <c r="G167" s="116" t="s">
        <v>56</v>
      </c>
      <c r="H167" s="116">
        <v>33.272897782712576</v>
      </c>
      <c r="I167" s="116">
        <v>89.67289930859148</v>
      </c>
      <c r="J167" s="116" t="s">
        <v>62</v>
      </c>
      <c r="K167" s="116">
        <v>0.2803867739266274</v>
      </c>
      <c r="L167" s="116">
        <v>1.9318788439623658</v>
      </c>
      <c r="M167" s="116">
        <v>0.06637786799685173</v>
      </c>
      <c r="N167" s="116">
        <v>0.1138726306624839</v>
      </c>
      <c r="O167" s="116">
        <v>0.011260482589024524</v>
      </c>
      <c r="P167" s="116">
        <v>0.055419618283071355</v>
      </c>
      <c r="Q167" s="116">
        <v>0.0013707245708116855</v>
      </c>
      <c r="R167" s="116">
        <v>0.0017528986049184913</v>
      </c>
      <c r="S167" s="116">
        <v>0.00014778371136262591</v>
      </c>
      <c r="T167" s="116">
        <v>0.0008154934056634738</v>
      </c>
      <c r="U167" s="116">
        <v>3.0000744456601068E-05</v>
      </c>
      <c r="V167" s="116">
        <v>6.506614934904473E-05</v>
      </c>
      <c r="W167" s="116">
        <v>9.226609376433954E-06</v>
      </c>
      <c r="X167" s="116">
        <v>67.5</v>
      </c>
    </row>
    <row r="168" spans="1:24" s="116" customFormat="1" ht="12.75">
      <c r="A168" s="116">
        <v>3233</v>
      </c>
      <c r="B168" s="116">
        <v>134.17999267578125</v>
      </c>
      <c r="C168" s="116">
        <v>161.5800018310547</v>
      </c>
      <c r="D168" s="116">
        <v>9.641343116760254</v>
      </c>
      <c r="E168" s="116">
        <v>12.332693099975586</v>
      </c>
      <c r="F168" s="116">
        <v>21.328117444631648</v>
      </c>
      <c r="G168" s="116" t="s">
        <v>57</v>
      </c>
      <c r="H168" s="116">
        <v>-14.003828644897311</v>
      </c>
      <c r="I168" s="116">
        <v>52.676164030883946</v>
      </c>
      <c r="J168" s="116" t="s">
        <v>60</v>
      </c>
      <c r="K168" s="116">
        <v>-0.26262297119199923</v>
      </c>
      <c r="L168" s="116">
        <v>-0.010510067599522754</v>
      </c>
      <c r="M168" s="116">
        <v>0.06190412416246039</v>
      </c>
      <c r="N168" s="116">
        <v>-0.00117704191889469</v>
      </c>
      <c r="O168" s="116">
        <v>-0.01058886102805463</v>
      </c>
      <c r="P168" s="116">
        <v>-0.0012025583152026017</v>
      </c>
      <c r="Q168" s="116">
        <v>0.001264890291276692</v>
      </c>
      <c r="R168" s="116">
        <v>-9.468152334551864E-05</v>
      </c>
      <c r="S168" s="116">
        <v>-0.0001420266001659736</v>
      </c>
      <c r="T168" s="116">
        <v>-8.56426894307533E-05</v>
      </c>
      <c r="U168" s="116">
        <v>2.6692758251511158E-05</v>
      </c>
      <c r="V168" s="116">
        <v>-7.476284455643295E-06</v>
      </c>
      <c r="W168" s="116">
        <v>-8.94708979569607E-06</v>
      </c>
      <c r="X168" s="116">
        <v>67.5</v>
      </c>
    </row>
    <row r="169" spans="1:24" s="116" customFormat="1" ht="12.75">
      <c r="A169" s="116">
        <v>3236</v>
      </c>
      <c r="B169" s="116">
        <v>117.23999786376953</v>
      </c>
      <c r="C169" s="116">
        <v>126.44000244140625</v>
      </c>
      <c r="D169" s="116">
        <v>9.701029777526855</v>
      </c>
      <c r="E169" s="116">
        <v>10.621734619140625</v>
      </c>
      <c r="F169" s="116">
        <v>32.79147224548526</v>
      </c>
      <c r="G169" s="116" t="s">
        <v>58</v>
      </c>
      <c r="H169" s="116">
        <v>30.692798432989434</v>
      </c>
      <c r="I169" s="116">
        <v>80.43279629675897</v>
      </c>
      <c r="J169" s="116" t="s">
        <v>61</v>
      </c>
      <c r="K169" s="116">
        <v>-0.09821363446725717</v>
      </c>
      <c r="L169" s="116">
        <v>-1.9318502546078513</v>
      </c>
      <c r="M169" s="116">
        <v>-0.023956226152843055</v>
      </c>
      <c r="N169" s="116">
        <v>-0.11386654726615554</v>
      </c>
      <c r="O169" s="116">
        <v>-0.0038307297302564037</v>
      </c>
      <c r="P169" s="116">
        <v>-0.05540656950344313</v>
      </c>
      <c r="Q169" s="116">
        <v>-0.0005281461919401151</v>
      </c>
      <c r="R169" s="116">
        <v>-0.0017503396608264824</v>
      </c>
      <c r="S169" s="116">
        <v>-4.0846911626298E-05</v>
      </c>
      <c r="T169" s="116">
        <v>-0.0008109838620019997</v>
      </c>
      <c r="U169" s="116">
        <v>-1.369457282563654E-05</v>
      </c>
      <c r="V169" s="116">
        <v>-6.463519909345448E-05</v>
      </c>
      <c r="W169" s="116">
        <v>-2.2538644087544897E-06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3210</v>
      </c>
      <c r="B171" s="116">
        <v>165.22</v>
      </c>
      <c r="C171" s="116">
        <v>178.72</v>
      </c>
      <c r="D171" s="116">
        <v>9.3161918406267</v>
      </c>
      <c r="E171" s="116">
        <v>9.323873102554245</v>
      </c>
      <c r="F171" s="116">
        <v>34.30960641921053</v>
      </c>
      <c r="G171" s="116" t="s">
        <v>59</v>
      </c>
      <c r="H171" s="116">
        <v>-9.910355462708182</v>
      </c>
      <c r="I171" s="116">
        <v>87.80964453729182</v>
      </c>
      <c r="J171" s="116" t="s">
        <v>73</v>
      </c>
      <c r="K171" s="116">
        <v>1.6178532783300024</v>
      </c>
      <c r="M171" s="116" t="s">
        <v>68</v>
      </c>
      <c r="N171" s="116">
        <v>1.3146814073758721</v>
      </c>
      <c r="X171" s="116">
        <v>67.5</v>
      </c>
    </row>
    <row r="172" spans="1:24" s="116" customFormat="1" ht="12.75">
      <c r="A172" s="116">
        <v>3234</v>
      </c>
      <c r="B172" s="116">
        <v>116.76000213623047</v>
      </c>
      <c r="C172" s="116">
        <v>129.66000366210938</v>
      </c>
      <c r="D172" s="116">
        <v>9.720756530761719</v>
      </c>
      <c r="E172" s="116">
        <v>9.74227523803711</v>
      </c>
      <c r="F172" s="116">
        <v>32.05432558918368</v>
      </c>
      <c r="G172" s="116" t="s">
        <v>56</v>
      </c>
      <c r="H172" s="116">
        <v>29.20353946274757</v>
      </c>
      <c r="I172" s="116">
        <v>78.46354159897804</v>
      </c>
      <c r="J172" s="116" t="s">
        <v>62</v>
      </c>
      <c r="K172" s="116">
        <v>0.7214049727274059</v>
      </c>
      <c r="L172" s="116">
        <v>1.0188637338946929</v>
      </c>
      <c r="M172" s="116">
        <v>0.17078343504503238</v>
      </c>
      <c r="N172" s="116">
        <v>0.1687146216022788</v>
      </c>
      <c r="O172" s="116">
        <v>0.02897270628089192</v>
      </c>
      <c r="P172" s="116">
        <v>0.029228146191241137</v>
      </c>
      <c r="Q172" s="116">
        <v>0.0035267721575148615</v>
      </c>
      <c r="R172" s="116">
        <v>0.002597020045094896</v>
      </c>
      <c r="S172" s="116">
        <v>0.000380138342867478</v>
      </c>
      <c r="T172" s="116">
        <v>0.0004301159484425813</v>
      </c>
      <c r="U172" s="116">
        <v>7.713915845200581E-05</v>
      </c>
      <c r="V172" s="116">
        <v>9.637926484261165E-05</v>
      </c>
      <c r="W172" s="116">
        <v>2.370389375720918E-05</v>
      </c>
      <c r="X172" s="116">
        <v>67.5</v>
      </c>
    </row>
    <row r="173" spans="1:24" s="116" customFormat="1" ht="12.75">
      <c r="A173" s="116">
        <v>3233</v>
      </c>
      <c r="B173" s="116">
        <v>121.72000122070312</v>
      </c>
      <c r="C173" s="116">
        <v>138.72000122070312</v>
      </c>
      <c r="D173" s="116">
        <v>9.257075309753418</v>
      </c>
      <c r="E173" s="116">
        <v>11.639249801635742</v>
      </c>
      <c r="F173" s="116">
        <v>23.20766095937469</v>
      </c>
      <c r="G173" s="116" t="s">
        <v>57</v>
      </c>
      <c r="H173" s="116">
        <v>5.446342006992971</v>
      </c>
      <c r="I173" s="116">
        <v>59.666343227696096</v>
      </c>
      <c r="J173" s="116" t="s">
        <v>60</v>
      </c>
      <c r="K173" s="116">
        <v>-0.5922568668050409</v>
      </c>
      <c r="L173" s="116">
        <v>-0.005541765075894747</v>
      </c>
      <c r="M173" s="116">
        <v>0.13909174654924208</v>
      </c>
      <c r="N173" s="116">
        <v>-0.0017445892445743815</v>
      </c>
      <c r="O173" s="116">
        <v>-0.023962863984889983</v>
      </c>
      <c r="P173" s="116">
        <v>-0.0006340899635684956</v>
      </c>
      <c r="Q173" s="116">
        <v>0.0028175574066485925</v>
      </c>
      <c r="R173" s="116">
        <v>-0.00014028351025399089</v>
      </c>
      <c r="S173" s="116">
        <v>-0.00032808915796147804</v>
      </c>
      <c r="T173" s="116">
        <v>-4.5160715564072386E-05</v>
      </c>
      <c r="U173" s="116">
        <v>5.775423839511002E-05</v>
      </c>
      <c r="V173" s="116">
        <v>-1.1076263788445931E-05</v>
      </c>
      <c r="W173" s="116">
        <v>-2.0846535474945434E-05</v>
      </c>
      <c r="X173" s="116">
        <v>67.5</v>
      </c>
    </row>
    <row r="174" spans="1:24" s="116" customFormat="1" ht="12.75">
      <c r="A174" s="116">
        <v>3236</v>
      </c>
      <c r="B174" s="116">
        <v>112.68000030517578</v>
      </c>
      <c r="C174" s="116">
        <v>137.8800048828125</v>
      </c>
      <c r="D174" s="116">
        <v>9.647320747375488</v>
      </c>
      <c r="E174" s="116">
        <v>10.176980972290039</v>
      </c>
      <c r="F174" s="116">
        <v>25.79626061402355</v>
      </c>
      <c r="G174" s="116" t="s">
        <v>58</v>
      </c>
      <c r="H174" s="116">
        <v>18.434613279602914</v>
      </c>
      <c r="I174" s="116">
        <v>63.614613584778695</v>
      </c>
      <c r="J174" s="116" t="s">
        <v>61</v>
      </c>
      <c r="K174" s="116">
        <v>-0.4118943291647813</v>
      </c>
      <c r="L174" s="116">
        <v>-1.0188486625037494</v>
      </c>
      <c r="M174" s="116">
        <v>-0.0990982730811299</v>
      </c>
      <c r="N174" s="116">
        <v>-0.16870560142084148</v>
      </c>
      <c r="O174" s="116">
        <v>-0.016284927352631845</v>
      </c>
      <c r="P174" s="116">
        <v>-0.029221267249978488</v>
      </c>
      <c r="Q174" s="116">
        <v>-0.002121200629658045</v>
      </c>
      <c r="R174" s="116">
        <v>-0.0025932284225219176</v>
      </c>
      <c r="S174" s="116">
        <v>-0.00019199652118244372</v>
      </c>
      <c r="T174" s="116">
        <v>-0.00042773851694043435</v>
      </c>
      <c r="U174" s="116">
        <v>-5.1136070577279E-05</v>
      </c>
      <c r="V174" s="116">
        <v>-9.574068660758099E-05</v>
      </c>
      <c r="W174" s="116">
        <v>-1.1282576742256258E-05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3210</v>
      </c>
      <c r="B176" s="116">
        <v>158.56</v>
      </c>
      <c r="C176" s="116">
        <v>170.06</v>
      </c>
      <c r="D176" s="116">
        <v>9.050041155213801</v>
      </c>
      <c r="E176" s="116">
        <v>9.23375579722912</v>
      </c>
      <c r="F176" s="116">
        <v>35.403555302271</v>
      </c>
      <c r="G176" s="116" t="s">
        <v>59</v>
      </c>
      <c r="H176" s="116">
        <v>2.188080942673281</v>
      </c>
      <c r="I176" s="116">
        <v>93.24808094267328</v>
      </c>
      <c r="J176" s="116" t="s">
        <v>73</v>
      </c>
      <c r="K176" s="116">
        <v>0.3845211850908586</v>
      </c>
      <c r="M176" s="116" t="s">
        <v>68</v>
      </c>
      <c r="N176" s="116">
        <v>0.35582203781010835</v>
      </c>
      <c r="X176" s="116">
        <v>67.5</v>
      </c>
    </row>
    <row r="177" spans="1:24" s="116" customFormat="1" ht="12.75">
      <c r="A177" s="116">
        <v>3234</v>
      </c>
      <c r="B177" s="116">
        <v>129.83999633789062</v>
      </c>
      <c r="C177" s="116">
        <v>135.74000549316406</v>
      </c>
      <c r="D177" s="116">
        <v>9.51339054107666</v>
      </c>
      <c r="E177" s="116">
        <v>9.600536346435547</v>
      </c>
      <c r="F177" s="116">
        <v>32.42702001532216</v>
      </c>
      <c r="G177" s="116" t="s">
        <v>56</v>
      </c>
      <c r="H177" s="116">
        <v>18.810598788992976</v>
      </c>
      <c r="I177" s="116">
        <v>81.1505951268836</v>
      </c>
      <c r="J177" s="116" t="s">
        <v>62</v>
      </c>
      <c r="K177" s="116">
        <v>0.2919193556860178</v>
      </c>
      <c r="L177" s="116">
        <v>0.5062387873308427</v>
      </c>
      <c r="M177" s="116">
        <v>0.06910841212173331</v>
      </c>
      <c r="N177" s="116">
        <v>0.1946564708416674</v>
      </c>
      <c r="O177" s="116">
        <v>0.011723897848715331</v>
      </c>
      <c r="P177" s="116">
        <v>0.014522528828476463</v>
      </c>
      <c r="Q177" s="116">
        <v>0.0014271092508929312</v>
      </c>
      <c r="R177" s="116">
        <v>0.002996294401641371</v>
      </c>
      <c r="S177" s="116">
        <v>0.00015378764020318754</v>
      </c>
      <c r="T177" s="116">
        <v>0.00021371873225967429</v>
      </c>
      <c r="U177" s="116">
        <v>3.1204187253062775E-05</v>
      </c>
      <c r="V177" s="116">
        <v>0.00011119681460377239</v>
      </c>
      <c r="W177" s="116">
        <v>9.588135311531931E-06</v>
      </c>
      <c r="X177" s="116">
        <v>67.5</v>
      </c>
    </row>
    <row r="178" spans="1:24" s="116" customFormat="1" ht="12.75">
      <c r="A178" s="116">
        <v>3233</v>
      </c>
      <c r="B178" s="116">
        <v>117.4800033569336</v>
      </c>
      <c r="C178" s="116">
        <v>148.8800048828125</v>
      </c>
      <c r="D178" s="116">
        <v>9.386256217956543</v>
      </c>
      <c r="E178" s="116">
        <v>12.062146186828613</v>
      </c>
      <c r="F178" s="116">
        <v>23.57046184018889</v>
      </c>
      <c r="G178" s="116" t="s">
        <v>57</v>
      </c>
      <c r="H178" s="116">
        <v>9.774433381658653</v>
      </c>
      <c r="I178" s="116">
        <v>59.75443673859225</v>
      </c>
      <c r="J178" s="116" t="s">
        <v>60</v>
      </c>
      <c r="K178" s="116">
        <v>-0.29174987280638787</v>
      </c>
      <c r="L178" s="116">
        <v>-0.0027524139113080347</v>
      </c>
      <c r="M178" s="116">
        <v>0.06909059527291574</v>
      </c>
      <c r="N178" s="116">
        <v>-0.002012999642714599</v>
      </c>
      <c r="O178" s="116">
        <v>-0.011712093198416951</v>
      </c>
      <c r="P178" s="116">
        <v>-0.00031502511606250366</v>
      </c>
      <c r="Q178" s="116">
        <v>0.0014270997656672</v>
      </c>
      <c r="R178" s="116">
        <v>-0.00016184255342376004</v>
      </c>
      <c r="S178" s="116">
        <v>-0.00015281927289180722</v>
      </c>
      <c r="T178" s="116">
        <v>-2.2442553254254756E-05</v>
      </c>
      <c r="U178" s="116">
        <v>3.109587289465708E-05</v>
      </c>
      <c r="V178" s="116">
        <v>-1.2773281252995634E-05</v>
      </c>
      <c r="W178" s="116">
        <v>-9.485775712769794E-06</v>
      </c>
      <c r="X178" s="116">
        <v>67.5</v>
      </c>
    </row>
    <row r="179" spans="1:24" s="116" customFormat="1" ht="12.75">
      <c r="A179" s="116">
        <v>3236</v>
      </c>
      <c r="B179" s="116">
        <v>125.18000030517578</v>
      </c>
      <c r="C179" s="116">
        <v>147.17999267578125</v>
      </c>
      <c r="D179" s="116">
        <v>9.791624069213867</v>
      </c>
      <c r="E179" s="116">
        <v>10.884956359863281</v>
      </c>
      <c r="F179" s="116">
        <v>31.55923783472457</v>
      </c>
      <c r="G179" s="116" t="s">
        <v>58</v>
      </c>
      <c r="H179" s="116">
        <v>19.039674954242358</v>
      </c>
      <c r="I179" s="116">
        <v>76.71967525941814</v>
      </c>
      <c r="J179" s="116" t="s">
        <v>61</v>
      </c>
      <c r="K179" s="116">
        <v>0.009945951015175142</v>
      </c>
      <c r="L179" s="116">
        <v>-0.5062313048556589</v>
      </c>
      <c r="M179" s="116">
        <v>0.001569162458603324</v>
      </c>
      <c r="N179" s="116">
        <v>-0.19464606205359344</v>
      </c>
      <c r="O179" s="116">
        <v>0.000525978781613222</v>
      </c>
      <c r="P179" s="116">
        <v>-0.014519111637775218</v>
      </c>
      <c r="Q179" s="116">
        <v>-5.203154505296101E-06</v>
      </c>
      <c r="R179" s="116">
        <v>-0.0029919203079642174</v>
      </c>
      <c r="S179" s="116">
        <v>1.7231021794554786E-05</v>
      </c>
      <c r="T179" s="116">
        <v>-0.00021253712222130112</v>
      </c>
      <c r="U179" s="116">
        <v>-2.597689558730297E-06</v>
      </c>
      <c r="V179" s="116">
        <v>-0.00011046073901643787</v>
      </c>
      <c r="W179" s="116">
        <v>1.397282319100992E-06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3210</v>
      </c>
      <c r="B181" s="116">
        <v>158.36</v>
      </c>
      <c r="C181" s="116">
        <v>191.26</v>
      </c>
      <c r="D181" s="116">
        <v>9.032675577438347</v>
      </c>
      <c r="E181" s="116">
        <v>9.014796238444417</v>
      </c>
      <c r="F181" s="116">
        <v>38.01638909977192</v>
      </c>
      <c r="G181" s="116" t="s">
        <v>59</v>
      </c>
      <c r="H181" s="116">
        <v>9.461585637998553</v>
      </c>
      <c r="I181" s="116">
        <v>100.32158563799857</v>
      </c>
      <c r="J181" s="116" t="s">
        <v>73</v>
      </c>
      <c r="K181" s="116">
        <v>1.6652063188776889</v>
      </c>
      <c r="M181" s="116" t="s">
        <v>68</v>
      </c>
      <c r="N181" s="116">
        <v>1.18053577820131</v>
      </c>
      <c r="X181" s="116">
        <v>67.5</v>
      </c>
    </row>
    <row r="182" spans="1:24" s="116" customFormat="1" ht="12.75">
      <c r="A182" s="116">
        <v>3234</v>
      </c>
      <c r="B182" s="116">
        <v>117.22000122070312</v>
      </c>
      <c r="C182" s="116">
        <v>131.32000732421875</v>
      </c>
      <c r="D182" s="116">
        <v>9.489728927612305</v>
      </c>
      <c r="E182" s="116">
        <v>9.57425594329834</v>
      </c>
      <c r="F182" s="116">
        <v>33.65108062254797</v>
      </c>
      <c r="G182" s="116" t="s">
        <v>56</v>
      </c>
      <c r="H182" s="116">
        <v>34.65910726599371</v>
      </c>
      <c r="I182" s="116">
        <v>84.37910848669684</v>
      </c>
      <c r="J182" s="116" t="s">
        <v>62</v>
      </c>
      <c r="K182" s="116">
        <v>0.9730344160219833</v>
      </c>
      <c r="L182" s="116">
        <v>0.7866700931422725</v>
      </c>
      <c r="M182" s="116">
        <v>0.2303520960361364</v>
      </c>
      <c r="N182" s="116">
        <v>0.21078048098697033</v>
      </c>
      <c r="O182" s="116">
        <v>0.03907900744360233</v>
      </c>
      <c r="P182" s="116">
        <v>0.022567356536975385</v>
      </c>
      <c r="Q182" s="116">
        <v>0.004756917194415106</v>
      </c>
      <c r="R182" s="116">
        <v>0.0032445548868521665</v>
      </c>
      <c r="S182" s="116">
        <v>0.0005127632571863517</v>
      </c>
      <c r="T182" s="116">
        <v>0.0003320835157810912</v>
      </c>
      <c r="U182" s="116">
        <v>0.0001040533550167343</v>
      </c>
      <c r="V182" s="116">
        <v>0.00012041805003170424</v>
      </c>
      <c r="W182" s="116">
        <v>3.196804322933705E-05</v>
      </c>
      <c r="X182" s="116">
        <v>67.5</v>
      </c>
    </row>
    <row r="183" spans="1:24" s="116" customFormat="1" ht="12.75">
      <c r="A183" s="116">
        <v>3233</v>
      </c>
      <c r="B183" s="116">
        <v>133.9600067138672</v>
      </c>
      <c r="C183" s="116">
        <v>139.66000366210938</v>
      </c>
      <c r="D183" s="116">
        <v>9.961085319519043</v>
      </c>
      <c r="E183" s="116">
        <v>11.497364044189453</v>
      </c>
      <c r="F183" s="116">
        <v>26.71147652932239</v>
      </c>
      <c r="G183" s="116" t="s">
        <v>57</v>
      </c>
      <c r="H183" s="116">
        <v>-2.6062608183133307</v>
      </c>
      <c r="I183" s="116">
        <v>63.85374589555386</v>
      </c>
      <c r="J183" s="116" t="s">
        <v>60</v>
      </c>
      <c r="K183" s="116">
        <v>0.46082509978607405</v>
      </c>
      <c r="L183" s="116">
        <v>-0.004277623891614701</v>
      </c>
      <c r="M183" s="116">
        <v>-0.11139242084336308</v>
      </c>
      <c r="N183" s="116">
        <v>-0.0021791946310985126</v>
      </c>
      <c r="O183" s="116">
        <v>0.018135385407489168</v>
      </c>
      <c r="P183" s="116">
        <v>-0.0004896579522718037</v>
      </c>
      <c r="Q183" s="116">
        <v>-0.002408692147833015</v>
      </c>
      <c r="R183" s="116">
        <v>-0.00017519818389415438</v>
      </c>
      <c r="S183" s="116">
        <v>0.0002067388103177458</v>
      </c>
      <c r="T183" s="116">
        <v>-3.489005628293161E-05</v>
      </c>
      <c r="U183" s="116">
        <v>-5.9629789781926356E-05</v>
      </c>
      <c r="V183" s="116">
        <v>-1.3821883724422733E-05</v>
      </c>
      <c r="W183" s="116">
        <v>1.1909646756512802E-05</v>
      </c>
      <c r="X183" s="116">
        <v>67.5</v>
      </c>
    </row>
    <row r="184" spans="1:24" s="116" customFormat="1" ht="12.75">
      <c r="A184" s="116">
        <v>3236</v>
      </c>
      <c r="B184" s="116">
        <v>127.76000213623047</v>
      </c>
      <c r="C184" s="116">
        <v>159.75999450683594</v>
      </c>
      <c r="D184" s="116">
        <v>9.444351196289062</v>
      </c>
      <c r="E184" s="116">
        <v>10.944963455200195</v>
      </c>
      <c r="F184" s="116">
        <v>28.835787598173717</v>
      </c>
      <c r="G184" s="116" t="s">
        <v>58</v>
      </c>
      <c r="H184" s="116">
        <v>12.424486693920983</v>
      </c>
      <c r="I184" s="116">
        <v>72.68448883015145</v>
      </c>
      <c r="J184" s="116" t="s">
        <v>61</v>
      </c>
      <c r="K184" s="116">
        <v>-0.8569925333224303</v>
      </c>
      <c r="L184" s="116">
        <v>-0.7866584629801637</v>
      </c>
      <c r="M184" s="116">
        <v>-0.2016279165366158</v>
      </c>
      <c r="N184" s="116">
        <v>-0.21076921567405985</v>
      </c>
      <c r="O184" s="116">
        <v>-0.03461613235037899</v>
      </c>
      <c r="P184" s="116">
        <v>-0.022562043705230753</v>
      </c>
      <c r="Q184" s="116">
        <v>-0.004102007232013329</v>
      </c>
      <c r="R184" s="116">
        <v>-0.0032398212929352238</v>
      </c>
      <c r="S184" s="116">
        <v>-0.00046923898200038733</v>
      </c>
      <c r="T184" s="116">
        <v>-0.000330245583507341</v>
      </c>
      <c r="U184" s="116">
        <v>-8.527243904569529E-05</v>
      </c>
      <c r="V184" s="116">
        <v>-0.00011962216476784962</v>
      </c>
      <c r="W184" s="116">
        <v>-2.9666750783458688E-05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3210</v>
      </c>
      <c r="B186" s="116">
        <v>174.92</v>
      </c>
      <c r="C186" s="116">
        <v>179.22</v>
      </c>
      <c r="D186" s="116">
        <v>9.134676245254804</v>
      </c>
      <c r="E186" s="116">
        <v>9.168210847989432</v>
      </c>
      <c r="F186" s="116">
        <v>40.26400569929935</v>
      </c>
      <c r="G186" s="116" t="s">
        <v>59</v>
      </c>
      <c r="H186" s="116">
        <v>-2.280629863719767</v>
      </c>
      <c r="I186" s="116">
        <v>105.13937013628022</v>
      </c>
      <c r="J186" s="116" t="s">
        <v>73</v>
      </c>
      <c r="K186" s="116">
        <v>0.6411887402027924</v>
      </c>
      <c r="M186" s="116" t="s">
        <v>68</v>
      </c>
      <c r="N186" s="116">
        <v>0.42752409926956747</v>
      </c>
      <c r="X186" s="116">
        <v>67.5</v>
      </c>
    </row>
    <row r="187" spans="1:24" s="116" customFormat="1" ht="12.75">
      <c r="A187" s="116">
        <v>3234</v>
      </c>
      <c r="B187" s="116">
        <v>135.47999572753906</v>
      </c>
      <c r="C187" s="116">
        <v>130.8800048828125</v>
      </c>
      <c r="D187" s="116">
        <v>9.513740539550781</v>
      </c>
      <c r="E187" s="116">
        <v>9.779583930969238</v>
      </c>
      <c r="F187" s="116">
        <v>35.19920228159733</v>
      </c>
      <c r="G187" s="116" t="s">
        <v>56</v>
      </c>
      <c r="H187" s="116">
        <v>20.125780955536626</v>
      </c>
      <c r="I187" s="116">
        <v>88.10577668307569</v>
      </c>
      <c r="J187" s="116" t="s">
        <v>62</v>
      </c>
      <c r="K187" s="116">
        <v>0.6448566124184221</v>
      </c>
      <c r="L187" s="116">
        <v>0.43451631886799663</v>
      </c>
      <c r="M187" s="116">
        <v>0.15266144749206412</v>
      </c>
      <c r="N187" s="116">
        <v>0.11135345550305811</v>
      </c>
      <c r="O187" s="116">
        <v>0.025898577978181805</v>
      </c>
      <c r="P187" s="116">
        <v>0.012465041574300083</v>
      </c>
      <c r="Q187" s="116">
        <v>0.0031525655855357397</v>
      </c>
      <c r="R187" s="116">
        <v>0.0017140639237739532</v>
      </c>
      <c r="S187" s="116">
        <v>0.0003398070946095016</v>
      </c>
      <c r="T187" s="116">
        <v>0.0001834424228665645</v>
      </c>
      <c r="U187" s="116">
        <v>6.895606556631325E-05</v>
      </c>
      <c r="V187" s="116">
        <v>6.360931025029124E-05</v>
      </c>
      <c r="W187" s="116">
        <v>2.1186713773170486E-05</v>
      </c>
      <c r="X187" s="116">
        <v>67.5</v>
      </c>
    </row>
    <row r="188" spans="1:24" s="116" customFormat="1" ht="12.75">
      <c r="A188" s="116">
        <v>3233</v>
      </c>
      <c r="B188" s="116">
        <v>125.4800033569336</v>
      </c>
      <c r="C188" s="116">
        <v>135.3800048828125</v>
      </c>
      <c r="D188" s="116">
        <v>8.938926696777344</v>
      </c>
      <c r="E188" s="116">
        <v>11.875435829162598</v>
      </c>
      <c r="F188" s="116">
        <v>23.807980606911382</v>
      </c>
      <c r="G188" s="116" t="s">
        <v>57</v>
      </c>
      <c r="H188" s="116">
        <v>5.418300435090522</v>
      </c>
      <c r="I188" s="116">
        <v>63.398303792024116</v>
      </c>
      <c r="J188" s="116" t="s">
        <v>60</v>
      </c>
      <c r="K188" s="116">
        <v>-0.2983429005640532</v>
      </c>
      <c r="L188" s="116">
        <v>-0.002362858918711035</v>
      </c>
      <c r="M188" s="116">
        <v>0.06908608492717928</v>
      </c>
      <c r="N188" s="116">
        <v>-0.0011514401315998548</v>
      </c>
      <c r="O188" s="116">
        <v>-0.012228815629740809</v>
      </c>
      <c r="P188" s="116">
        <v>-0.0002703753221173665</v>
      </c>
      <c r="Q188" s="116">
        <v>0.0013523705922842586</v>
      </c>
      <c r="R188" s="116">
        <v>-9.257901841584924E-05</v>
      </c>
      <c r="S188" s="116">
        <v>-0.00018028762007219206</v>
      </c>
      <c r="T188" s="116">
        <v>-1.9259438028416913E-05</v>
      </c>
      <c r="U188" s="116">
        <v>2.454359675343029E-05</v>
      </c>
      <c r="V188" s="116">
        <v>-7.30885153184512E-06</v>
      </c>
      <c r="W188" s="116">
        <v>-1.1832420081363078E-05</v>
      </c>
      <c r="X188" s="116">
        <v>67.5</v>
      </c>
    </row>
    <row r="189" spans="1:24" s="116" customFormat="1" ht="12.75">
      <c r="A189" s="116">
        <v>3236</v>
      </c>
      <c r="B189" s="116">
        <v>146.27999877929688</v>
      </c>
      <c r="C189" s="116">
        <v>150.3800048828125</v>
      </c>
      <c r="D189" s="116">
        <v>8.859609603881836</v>
      </c>
      <c r="E189" s="116">
        <v>11.266074180603027</v>
      </c>
      <c r="F189" s="116">
        <v>31.241794039296767</v>
      </c>
      <c r="G189" s="116" t="s">
        <v>58</v>
      </c>
      <c r="H189" s="116">
        <v>5.2319703858319855</v>
      </c>
      <c r="I189" s="116">
        <v>84.01196916512886</v>
      </c>
      <c r="J189" s="116" t="s">
        <v>61</v>
      </c>
      <c r="K189" s="116">
        <v>-0.5716918437959304</v>
      </c>
      <c r="L189" s="116">
        <v>-0.4345098943180981</v>
      </c>
      <c r="M189" s="116">
        <v>-0.1361346040498404</v>
      </c>
      <c r="N189" s="116">
        <v>-0.1113475021636987</v>
      </c>
      <c r="O189" s="116">
        <v>-0.02282963884045848</v>
      </c>
      <c r="P189" s="116">
        <v>-0.012462108915998906</v>
      </c>
      <c r="Q189" s="116">
        <v>-0.0028477646588559637</v>
      </c>
      <c r="R189" s="116">
        <v>-0.0017115619358155048</v>
      </c>
      <c r="S189" s="116">
        <v>-0.00028803686499414573</v>
      </c>
      <c r="T189" s="116">
        <v>-0.00018242860673146915</v>
      </c>
      <c r="U189" s="116">
        <v>-6.444028892541295E-05</v>
      </c>
      <c r="V189" s="116">
        <v>-6.31880134187114E-05</v>
      </c>
      <c r="W189" s="116">
        <v>-1.7574716940093452E-05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21.159651986059494</v>
      </c>
      <c r="G190" s="117"/>
      <c r="H190" s="117"/>
      <c r="I190" s="118"/>
      <c r="J190" s="118" t="s">
        <v>158</v>
      </c>
      <c r="K190" s="117">
        <f>AVERAGE(K188,K183,K178,K173,K168,K163)</f>
        <v>-0.2262335074157117</v>
      </c>
      <c r="L190" s="117">
        <f>AVERAGE(L188,L183,L178,L173,L168,L163)</f>
        <v>-0.005562517207899194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40.26400569929935</v>
      </c>
      <c r="G191" s="117"/>
      <c r="H191" s="117"/>
      <c r="I191" s="118"/>
      <c r="J191" s="118" t="s">
        <v>159</v>
      </c>
      <c r="K191" s="117">
        <f>AVERAGE(K189,K184,K179,K174,K169,K164)</f>
        <v>-0.40533913600042126</v>
      </c>
      <c r="L191" s="117">
        <f>AVERAGE(L189,L184,L179,L174,L169,L164)</f>
        <v>-1.0226376525712846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0.1413959421348198</v>
      </c>
      <c r="L192" s="117">
        <f>ABS(L190/$H$33)</f>
        <v>0.015451436688608872</v>
      </c>
      <c r="M192" s="118" t="s">
        <v>111</v>
      </c>
      <c r="N192" s="117">
        <f>K192+L192+L193+K193</f>
        <v>1.0263022389534482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0.23030632727296663</v>
      </c>
      <c r="L193" s="117">
        <f>ABS(L191/$H$34)</f>
        <v>0.6391485328570529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3210</v>
      </c>
      <c r="B196" s="101">
        <v>180.86</v>
      </c>
      <c r="C196" s="101">
        <v>190.06</v>
      </c>
      <c r="D196" s="101">
        <v>9.003854315779625</v>
      </c>
      <c r="E196" s="101">
        <v>9.342869783739273</v>
      </c>
      <c r="F196" s="101">
        <v>30.96853556202517</v>
      </c>
      <c r="G196" s="101" t="s">
        <v>59</v>
      </c>
      <c r="H196" s="101">
        <v>-31.298037593025825</v>
      </c>
      <c r="I196" s="101">
        <v>82.06196240697419</v>
      </c>
      <c r="J196" s="101" t="s">
        <v>73</v>
      </c>
      <c r="K196" s="101">
        <v>5.681329581194116</v>
      </c>
      <c r="M196" s="101" t="s">
        <v>68</v>
      </c>
      <c r="N196" s="101">
        <v>3.3838059076198053</v>
      </c>
      <c r="X196" s="101">
        <v>67.5</v>
      </c>
    </row>
    <row r="197" spans="1:24" s="101" customFormat="1" ht="12.75" hidden="1">
      <c r="A197" s="101">
        <v>3233</v>
      </c>
      <c r="B197" s="101">
        <v>128.86000061035156</v>
      </c>
      <c r="C197" s="101">
        <v>148.4600067138672</v>
      </c>
      <c r="D197" s="101">
        <v>9.335122108459473</v>
      </c>
      <c r="E197" s="101">
        <v>11.527173042297363</v>
      </c>
      <c r="F197" s="101">
        <v>36.02793164937651</v>
      </c>
      <c r="G197" s="101" t="s">
        <v>56</v>
      </c>
      <c r="H197" s="101">
        <v>30.520096395664908</v>
      </c>
      <c r="I197" s="101">
        <v>91.88009700601647</v>
      </c>
      <c r="J197" s="101" t="s">
        <v>62</v>
      </c>
      <c r="K197" s="101">
        <v>2.0969460858303823</v>
      </c>
      <c r="L197" s="101">
        <v>1.0096227516791245</v>
      </c>
      <c r="M197" s="101">
        <v>0.49642439225228274</v>
      </c>
      <c r="N197" s="101">
        <v>0.10164202544543505</v>
      </c>
      <c r="O197" s="101">
        <v>0.0842167645068122</v>
      </c>
      <c r="P197" s="101">
        <v>0.02896300607756668</v>
      </c>
      <c r="Q197" s="101">
        <v>0.010251196580494688</v>
      </c>
      <c r="R197" s="101">
        <v>0.0015645862674561004</v>
      </c>
      <c r="S197" s="101">
        <v>0.001104927516001703</v>
      </c>
      <c r="T197" s="101">
        <v>0.0004262515029032345</v>
      </c>
      <c r="U197" s="101">
        <v>0.00022420654355819855</v>
      </c>
      <c r="V197" s="101">
        <v>5.804831344620153E-05</v>
      </c>
      <c r="W197" s="101">
        <v>6.88986525553732E-05</v>
      </c>
      <c r="X197" s="101">
        <v>67.5</v>
      </c>
    </row>
    <row r="198" spans="1:24" s="101" customFormat="1" ht="12.75" hidden="1">
      <c r="A198" s="101">
        <v>3236</v>
      </c>
      <c r="B198" s="101">
        <v>121.37999725341797</v>
      </c>
      <c r="C198" s="101">
        <v>141.17999267578125</v>
      </c>
      <c r="D198" s="101">
        <v>9.939509391784668</v>
      </c>
      <c r="E198" s="101">
        <v>9.541465759277344</v>
      </c>
      <c r="F198" s="101">
        <v>30.223669880913185</v>
      </c>
      <c r="G198" s="101" t="s">
        <v>57</v>
      </c>
      <c r="H198" s="101">
        <v>18.48822295289571</v>
      </c>
      <c r="I198" s="101">
        <v>72.36822020631368</v>
      </c>
      <c r="J198" s="101" t="s">
        <v>60</v>
      </c>
      <c r="K198" s="101">
        <v>-1.9181938178267506</v>
      </c>
      <c r="L198" s="101">
        <v>-0.0054922822055228</v>
      </c>
      <c r="M198" s="101">
        <v>0.45179760655780354</v>
      </c>
      <c r="N198" s="101">
        <v>-0.0010514138220849062</v>
      </c>
      <c r="O198" s="101">
        <v>-0.07740020962233721</v>
      </c>
      <c r="P198" s="101">
        <v>-0.0006281402739780999</v>
      </c>
      <c r="Q198" s="101">
        <v>0.009214900012829805</v>
      </c>
      <c r="R198" s="101">
        <v>-8.457731238444612E-05</v>
      </c>
      <c r="S198" s="101">
        <v>-0.001042559053022572</v>
      </c>
      <c r="T198" s="101">
        <v>-4.472020609169182E-05</v>
      </c>
      <c r="U198" s="101">
        <v>0.0001931210118803197</v>
      </c>
      <c r="V198" s="101">
        <v>-6.693276842926492E-06</v>
      </c>
      <c r="W198" s="101">
        <v>-6.57319137197167E-05</v>
      </c>
      <c r="X198" s="101">
        <v>67.5</v>
      </c>
    </row>
    <row r="199" spans="1:24" s="101" customFormat="1" ht="12.75" hidden="1">
      <c r="A199" s="101">
        <v>3234</v>
      </c>
      <c r="B199" s="101">
        <v>124.05999755859375</v>
      </c>
      <c r="C199" s="101">
        <v>111.66000366210938</v>
      </c>
      <c r="D199" s="101">
        <v>9.611103057861328</v>
      </c>
      <c r="E199" s="101">
        <v>9.76345157623291</v>
      </c>
      <c r="F199" s="101">
        <v>26.1899326801153</v>
      </c>
      <c r="G199" s="101" t="s">
        <v>58</v>
      </c>
      <c r="H199" s="101">
        <v>8.299815641956698</v>
      </c>
      <c r="I199" s="101">
        <v>64.85981320055045</v>
      </c>
      <c r="J199" s="101" t="s">
        <v>61</v>
      </c>
      <c r="K199" s="101">
        <v>-0.847180833193596</v>
      </c>
      <c r="L199" s="101">
        <v>-1.009607812739334</v>
      </c>
      <c r="M199" s="101">
        <v>-0.20570877456172948</v>
      </c>
      <c r="N199" s="101">
        <v>-0.10163658723916892</v>
      </c>
      <c r="O199" s="101">
        <v>-0.033191429231265744</v>
      </c>
      <c r="P199" s="101">
        <v>-0.028956193825248704</v>
      </c>
      <c r="Q199" s="101">
        <v>-0.004491397230873175</v>
      </c>
      <c r="R199" s="101">
        <v>-0.001562298584311602</v>
      </c>
      <c r="S199" s="101">
        <v>-0.0003659719068157715</v>
      </c>
      <c r="T199" s="101">
        <v>-0.00042389909989805683</v>
      </c>
      <c r="U199" s="101">
        <v>-0.00011389841502249182</v>
      </c>
      <c r="V199" s="101">
        <v>-5.766113716405882E-05</v>
      </c>
      <c r="W199" s="101">
        <v>-2.064799851534657E-05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3210</v>
      </c>
      <c r="B201" s="101">
        <v>182.26</v>
      </c>
      <c r="C201" s="101">
        <v>191.56</v>
      </c>
      <c r="D201" s="101">
        <v>9.039972169379558</v>
      </c>
      <c r="E201" s="101">
        <v>9.25628290567014</v>
      </c>
      <c r="F201" s="101">
        <v>30.020318394724566</v>
      </c>
      <c r="G201" s="101" t="s">
        <v>59</v>
      </c>
      <c r="H201" s="101">
        <v>-35.523848742017506</v>
      </c>
      <c r="I201" s="101">
        <v>79.23615125798248</v>
      </c>
      <c r="J201" s="101" t="s">
        <v>73</v>
      </c>
      <c r="K201" s="101">
        <v>8.114213010079457</v>
      </c>
      <c r="M201" s="101" t="s">
        <v>68</v>
      </c>
      <c r="N201" s="101">
        <v>4.423487102746466</v>
      </c>
      <c r="X201" s="101">
        <v>67.5</v>
      </c>
    </row>
    <row r="202" spans="1:24" s="101" customFormat="1" ht="12.75" hidden="1">
      <c r="A202" s="101">
        <v>3233</v>
      </c>
      <c r="B202" s="101">
        <v>134.17999267578125</v>
      </c>
      <c r="C202" s="101">
        <v>161.5800018310547</v>
      </c>
      <c r="D202" s="101">
        <v>9.641343116760254</v>
      </c>
      <c r="E202" s="101">
        <v>12.332693099975586</v>
      </c>
      <c r="F202" s="101">
        <v>37.78121510972791</v>
      </c>
      <c r="G202" s="101" t="s">
        <v>56</v>
      </c>
      <c r="H202" s="101">
        <v>26.632016205108997</v>
      </c>
      <c r="I202" s="101">
        <v>93.31200888089025</v>
      </c>
      <c r="J202" s="101" t="s">
        <v>62</v>
      </c>
      <c r="K202" s="101">
        <v>2.6798223353069424</v>
      </c>
      <c r="L202" s="101">
        <v>0.7121632794902415</v>
      </c>
      <c r="M202" s="101">
        <v>0.6344124773398276</v>
      </c>
      <c r="N202" s="101">
        <v>0.10455806568588646</v>
      </c>
      <c r="O202" s="101">
        <v>0.10762607752567753</v>
      </c>
      <c r="P202" s="101">
        <v>0.02042980594577004</v>
      </c>
      <c r="Q202" s="101">
        <v>0.013100633678230087</v>
      </c>
      <c r="R202" s="101">
        <v>0.0016094413917681924</v>
      </c>
      <c r="S202" s="101">
        <v>0.0014120330125849943</v>
      </c>
      <c r="T202" s="101">
        <v>0.00030070778311983834</v>
      </c>
      <c r="U202" s="101">
        <v>0.0002865192141763317</v>
      </c>
      <c r="V202" s="101">
        <v>5.970325333767533E-05</v>
      </c>
      <c r="W202" s="101">
        <v>8.804389797217195E-05</v>
      </c>
      <c r="X202" s="101">
        <v>67.5</v>
      </c>
    </row>
    <row r="203" spans="1:24" s="101" customFormat="1" ht="12.75" hidden="1">
      <c r="A203" s="101">
        <v>3236</v>
      </c>
      <c r="B203" s="101">
        <v>117.23999786376953</v>
      </c>
      <c r="C203" s="101">
        <v>126.44000244140625</v>
      </c>
      <c r="D203" s="101">
        <v>9.701029777526855</v>
      </c>
      <c r="E203" s="101">
        <v>10.621734619140625</v>
      </c>
      <c r="F203" s="101">
        <v>32.79147224548526</v>
      </c>
      <c r="G203" s="101" t="s">
        <v>57</v>
      </c>
      <c r="H203" s="101">
        <v>30.692798432989434</v>
      </c>
      <c r="I203" s="101">
        <v>80.43279629675897</v>
      </c>
      <c r="J203" s="101" t="s">
        <v>60</v>
      </c>
      <c r="K203" s="101">
        <v>-2.550055016306377</v>
      </c>
      <c r="L203" s="101">
        <v>-0.0038739089371274318</v>
      </c>
      <c r="M203" s="101">
        <v>0.6014354273229116</v>
      </c>
      <c r="N203" s="101">
        <v>-0.0010819322470088449</v>
      </c>
      <c r="O203" s="101">
        <v>-0.10276531343313007</v>
      </c>
      <c r="P203" s="101">
        <v>-0.00044286841301043213</v>
      </c>
      <c r="Q203" s="101">
        <v>0.012305924464311549</v>
      </c>
      <c r="R203" s="101">
        <v>-8.703107239285076E-05</v>
      </c>
      <c r="S203" s="101">
        <v>-0.0013734992498566695</v>
      </c>
      <c r="T203" s="101">
        <v>-3.1519784456793504E-05</v>
      </c>
      <c r="U203" s="101">
        <v>0.00026049907378416956</v>
      </c>
      <c r="V203" s="101">
        <v>-6.892025711286131E-06</v>
      </c>
      <c r="W203" s="101">
        <v>-8.627275576440518E-05</v>
      </c>
      <c r="X203" s="101">
        <v>67.5</v>
      </c>
    </row>
    <row r="204" spans="1:24" s="101" customFormat="1" ht="12.75" hidden="1">
      <c r="A204" s="101">
        <v>3234</v>
      </c>
      <c r="B204" s="101">
        <v>123.9000015258789</v>
      </c>
      <c r="C204" s="101">
        <v>106.30000305175781</v>
      </c>
      <c r="D204" s="101">
        <v>9.344730377197266</v>
      </c>
      <c r="E204" s="101">
        <v>9.606771469116211</v>
      </c>
      <c r="F204" s="101">
        <v>24.08838513653856</v>
      </c>
      <c r="G204" s="101" t="s">
        <v>58</v>
      </c>
      <c r="H204" s="101">
        <v>4.955362521563615</v>
      </c>
      <c r="I204" s="101">
        <v>61.35536404744252</v>
      </c>
      <c r="J204" s="101" t="s">
        <v>61</v>
      </c>
      <c r="K204" s="101">
        <v>-0.8238125773624958</v>
      </c>
      <c r="L204" s="101">
        <v>-0.7121527430852477</v>
      </c>
      <c r="M204" s="101">
        <v>-0.20187773073165857</v>
      </c>
      <c r="N204" s="101">
        <v>-0.10455246779769013</v>
      </c>
      <c r="O204" s="101">
        <v>-0.03197910127807983</v>
      </c>
      <c r="P204" s="101">
        <v>-0.020425005227675673</v>
      </c>
      <c r="Q204" s="101">
        <v>-0.004493420284130443</v>
      </c>
      <c r="R204" s="101">
        <v>-0.0016070865521106467</v>
      </c>
      <c r="S204" s="101">
        <v>-0.0003276233191838163</v>
      </c>
      <c r="T204" s="101">
        <v>-0.00029905128994312164</v>
      </c>
      <c r="U204" s="101">
        <v>-0.00011930420214649786</v>
      </c>
      <c r="V204" s="101">
        <v>-5.930411824399391E-05</v>
      </c>
      <c r="W204" s="101">
        <v>-1.7570986965720447E-05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3210</v>
      </c>
      <c r="B206" s="101">
        <v>165.22</v>
      </c>
      <c r="C206" s="101">
        <v>178.72</v>
      </c>
      <c r="D206" s="101">
        <v>9.3161918406267</v>
      </c>
      <c r="E206" s="101">
        <v>9.323873102554245</v>
      </c>
      <c r="F206" s="101">
        <v>31.95632474326104</v>
      </c>
      <c r="G206" s="101" t="s">
        <v>59</v>
      </c>
      <c r="H206" s="101">
        <v>-15.933182566476589</v>
      </c>
      <c r="I206" s="101">
        <v>81.78681743352341</v>
      </c>
      <c r="J206" s="101" t="s">
        <v>73</v>
      </c>
      <c r="K206" s="101">
        <v>2.87334950530831</v>
      </c>
      <c r="M206" s="101" t="s">
        <v>68</v>
      </c>
      <c r="N206" s="101">
        <v>1.7574818690545815</v>
      </c>
      <c r="X206" s="101">
        <v>67.5</v>
      </c>
    </row>
    <row r="207" spans="1:24" s="101" customFormat="1" ht="12.75" hidden="1">
      <c r="A207" s="101">
        <v>3233</v>
      </c>
      <c r="B207" s="101">
        <v>121.72000122070312</v>
      </c>
      <c r="C207" s="101">
        <v>138.72000122070312</v>
      </c>
      <c r="D207" s="101">
        <v>9.257075309753418</v>
      </c>
      <c r="E207" s="101">
        <v>11.639249801635742</v>
      </c>
      <c r="F207" s="101">
        <v>32.251733632491685</v>
      </c>
      <c r="G207" s="101" t="s">
        <v>56</v>
      </c>
      <c r="H207" s="101">
        <v>28.69843730582768</v>
      </c>
      <c r="I207" s="101">
        <v>82.9184385265308</v>
      </c>
      <c r="J207" s="101" t="s">
        <v>62</v>
      </c>
      <c r="K207" s="101">
        <v>1.4712248678791595</v>
      </c>
      <c r="L207" s="101">
        <v>0.7450891656547284</v>
      </c>
      <c r="M207" s="101">
        <v>0.3482934006481097</v>
      </c>
      <c r="N207" s="101">
        <v>0.1684441665596012</v>
      </c>
      <c r="O207" s="101">
        <v>0.05908675118121335</v>
      </c>
      <c r="P207" s="101">
        <v>0.021374413989240042</v>
      </c>
      <c r="Q207" s="101">
        <v>0.007192336028557123</v>
      </c>
      <c r="R207" s="101">
        <v>0.0025928368612742575</v>
      </c>
      <c r="S207" s="101">
        <v>0.0007752090991456171</v>
      </c>
      <c r="T207" s="101">
        <v>0.0003145755882577425</v>
      </c>
      <c r="U207" s="101">
        <v>0.0001573023933219106</v>
      </c>
      <c r="V207" s="101">
        <v>9.621259503214368E-05</v>
      </c>
      <c r="W207" s="101">
        <v>4.833521141584358E-05</v>
      </c>
      <c r="X207" s="101">
        <v>67.5</v>
      </c>
    </row>
    <row r="208" spans="1:24" s="101" customFormat="1" ht="12.75" hidden="1">
      <c r="A208" s="101">
        <v>3236</v>
      </c>
      <c r="B208" s="101">
        <v>112.68000030517578</v>
      </c>
      <c r="C208" s="101">
        <v>137.8800048828125</v>
      </c>
      <c r="D208" s="101">
        <v>9.647320747375488</v>
      </c>
      <c r="E208" s="101">
        <v>10.176980972290039</v>
      </c>
      <c r="F208" s="101">
        <v>25.79626061402355</v>
      </c>
      <c r="G208" s="101" t="s">
        <v>57</v>
      </c>
      <c r="H208" s="101">
        <v>18.434613279602914</v>
      </c>
      <c r="I208" s="101">
        <v>63.614613584778695</v>
      </c>
      <c r="J208" s="101" t="s">
        <v>60</v>
      </c>
      <c r="K208" s="101">
        <v>-1.3243596934105215</v>
      </c>
      <c r="L208" s="101">
        <v>-0.004052224974869491</v>
      </c>
      <c r="M208" s="101">
        <v>0.311780186884717</v>
      </c>
      <c r="N208" s="101">
        <v>-0.0017421421922944095</v>
      </c>
      <c r="O208" s="101">
        <v>-0.0534628627231545</v>
      </c>
      <c r="P208" s="101">
        <v>-0.00046353428161345503</v>
      </c>
      <c r="Q208" s="101">
        <v>0.006351907118125286</v>
      </c>
      <c r="R208" s="101">
        <v>-0.00014008872015119304</v>
      </c>
      <c r="S208" s="101">
        <v>-0.0007220907464316278</v>
      </c>
      <c r="T208" s="101">
        <v>-3.300772747171779E-05</v>
      </c>
      <c r="U208" s="101">
        <v>0.00013262932650850932</v>
      </c>
      <c r="V208" s="101">
        <v>-1.1067284868961E-05</v>
      </c>
      <c r="W208" s="101">
        <v>-4.558361784597875E-05</v>
      </c>
      <c r="X208" s="101">
        <v>67.5</v>
      </c>
    </row>
    <row r="209" spans="1:24" s="101" customFormat="1" ht="12.75" hidden="1">
      <c r="A209" s="101">
        <v>3234</v>
      </c>
      <c r="B209" s="101">
        <v>116.76000213623047</v>
      </c>
      <c r="C209" s="101">
        <v>129.66000366210938</v>
      </c>
      <c r="D209" s="101">
        <v>9.720756530761719</v>
      </c>
      <c r="E209" s="101">
        <v>9.74227523803711</v>
      </c>
      <c r="F209" s="101">
        <v>24.98746243952103</v>
      </c>
      <c r="G209" s="101" t="s">
        <v>58</v>
      </c>
      <c r="H209" s="101">
        <v>11.905059444033782</v>
      </c>
      <c r="I209" s="101">
        <v>61.16506158026425</v>
      </c>
      <c r="J209" s="101" t="s">
        <v>61</v>
      </c>
      <c r="K209" s="101">
        <v>-0.640760496859505</v>
      </c>
      <c r="L209" s="101">
        <v>-0.7450781464039946</v>
      </c>
      <c r="M209" s="101">
        <v>-0.15524628176273866</v>
      </c>
      <c r="N209" s="101">
        <v>-0.1684351572224175</v>
      </c>
      <c r="O209" s="101">
        <v>-0.02515882498440168</v>
      </c>
      <c r="P209" s="101">
        <v>-0.021369387201162077</v>
      </c>
      <c r="Q209" s="101">
        <v>-0.003373866255557587</v>
      </c>
      <c r="R209" s="101">
        <v>-0.00258904965956023</v>
      </c>
      <c r="S209" s="101">
        <v>-0.000282017909565995</v>
      </c>
      <c r="T209" s="101">
        <v>-0.00031283908108619926</v>
      </c>
      <c r="U209" s="101">
        <v>-8.457839378174719E-05</v>
      </c>
      <c r="V209" s="101">
        <v>-9.55739433551245E-05</v>
      </c>
      <c r="W209" s="101">
        <v>-1.6075647628822404E-05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3210</v>
      </c>
      <c r="B211" s="101">
        <v>158.56</v>
      </c>
      <c r="C211" s="101">
        <v>170.06</v>
      </c>
      <c r="D211" s="101">
        <v>9.050041155213801</v>
      </c>
      <c r="E211" s="101">
        <v>9.23375579722912</v>
      </c>
      <c r="F211" s="101">
        <v>31.14782848301808</v>
      </c>
      <c r="G211" s="101" t="s">
        <v>59</v>
      </c>
      <c r="H211" s="101">
        <v>-9.020916445398257</v>
      </c>
      <c r="I211" s="101">
        <v>82.03908355460175</v>
      </c>
      <c r="J211" s="101" t="s">
        <v>73</v>
      </c>
      <c r="K211" s="101">
        <v>1.8216067324391276</v>
      </c>
      <c r="M211" s="101" t="s">
        <v>68</v>
      </c>
      <c r="N211" s="101">
        <v>1.1246730348098326</v>
      </c>
      <c r="X211" s="101">
        <v>67.5</v>
      </c>
    </row>
    <row r="212" spans="1:24" s="101" customFormat="1" ht="12.75" hidden="1">
      <c r="A212" s="101">
        <v>3233</v>
      </c>
      <c r="B212" s="101">
        <v>117.4800033569336</v>
      </c>
      <c r="C212" s="101">
        <v>148.8800048828125</v>
      </c>
      <c r="D212" s="101">
        <v>9.386256217956543</v>
      </c>
      <c r="E212" s="101">
        <v>12.062146186828613</v>
      </c>
      <c r="F212" s="101">
        <v>29.805515102804495</v>
      </c>
      <c r="G212" s="101" t="s">
        <v>56</v>
      </c>
      <c r="H212" s="101">
        <v>25.581170571146487</v>
      </c>
      <c r="I212" s="101">
        <v>75.56117392808008</v>
      </c>
      <c r="J212" s="101" t="s">
        <v>62</v>
      </c>
      <c r="K212" s="101">
        <v>1.176284011261263</v>
      </c>
      <c r="L212" s="101">
        <v>0.5667325397926221</v>
      </c>
      <c r="M212" s="101">
        <v>0.2784700972220731</v>
      </c>
      <c r="N212" s="101">
        <v>0.19155413036268543</v>
      </c>
      <c r="O212" s="101">
        <v>0.04724143046905144</v>
      </c>
      <c r="P212" s="101">
        <v>0.016257927927626873</v>
      </c>
      <c r="Q212" s="101">
        <v>0.005750490504733522</v>
      </c>
      <c r="R212" s="101">
        <v>0.002948548109981692</v>
      </c>
      <c r="S212" s="101">
        <v>0.0006197877186119576</v>
      </c>
      <c r="T212" s="101">
        <v>0.00023928203216728547</v>
      </c>
      <c r="U212" s="101">
        <v>0.00012576461975606968</v>
      </c>
      <c r="V212" s="101">
        <v>0.00010941506628883467</v>
      </c>
      <c r="W212" s="101">
        <v>3.864196846288131E-05</v>
      </c>
      <c r="X212" s="101">
        <v>67.5</v>
      </c>
    </row>
    <row r="213" spans="1:24" s="101" customFormat="1" ht="12.75" hidden="1">
      <c r="A213" s="101">
        <v>3236</v>
      </c>
      <c r="B213" s="101">
        <v>125.18000030517578</v>
      </c>
      <c r="C213" s="101">
        <v>147.17999267578125</v>
      </c>
      <c r="D213" s="101">
        <v>9.791624069213867</v>
      </c>
      <c r="E213" s="101">
        <v>10.884956359863281</v>
      </c>
      <c r="F213" s="101">
        <v>31.55923783472457</v>
      </c>
      <c r="G213" s="101" t="s">
        <v>57</v>
      </c>
      <c r="H213" s="101">
        <v>19.039674954242358</v>
      </c>
      <c r="I213" s="101">
        <v>76.71967525941814</v>
      </c>
      <c r="J213" s="101" t="s">
        <v>60</v>
      </c>
      <c r="K213" s="101">
        <v>-1.0810802660459773</v>
      </c>
      <c r="L213" s="101">
        <v>-0.003081567842116725</v>
      </c>
      <c r="M213" s="101">
        <v>0.25466763496922684</v>
      </c>
      <c r="N213" s="101">
        <v>-0.0019811306413461986</v>
      </c>
      <c r="O213" s="101">
        <v>-0.04361621277669166</v>
      </c>
      <c r="P213" s="101">
        <v>-0.00035253948152207256</v>
      </c>
      <c r="Q213" s="101">
        <v>0.005196032862276229</v>
      </c>
      <c r="R213" s="101">
        <v>-0.0001592925557002227</v>
      </c>
      <c r="S213" s="101">
        <v>-0.0005869818142207573</v>
      </c>
      <c r="T213" s="101">
        <v>-2.5106860760602843E-05</v>
      </c>
      <c r="U213" s="101">
        <v>0.00010900197239915972</v>
      </c>
      <c r="V213" s="101">
        <v>-1.2579833730899609E-05</v>
      </c>
      <c r="W213" s="101">
        <v>-3.698991358234828E-05</v>
      </c>
      <c r="X213" s="101">
        <v>67.5</v>
      </c>
    </row>
    <row r="214" spans="1:24" s="101" customFormat="1" ht="12.75" hidden="1">
      <c r="A214" s="101">
        <v>3234</v>
      </c>
      <c r="B214" s="101">
        <v>129.83999633789062</v>
      </c>
      <c r="C214" s="101">
        <v>135.74000549316406</v>
      </c>
      <c r="D214" s="101">
        <v>9.51339054107666</v>
      </c>
      <c r="E214" s="101">
        <v>9.600536346435547</v>
      </c>
      <c r="F214" s="101">
        <v>30.2725516097373</v>
      </c>
      <c r="G214" s="101" t="s">
        <v>58</v>
      </c>
      <c r="H214" s="101">
        <v>13.418910215307605</v>
      </c>
      <c r="I214" s="101">
        <v>75.75890655319823</v>
      </c>
      <c r="J214" s="101" t="s">
        <v>61</v>
      </c>
      <c r="K214" s="101">
        <v>-0.4635833619909649</v>
      </c>
      <c r="L214" s="101">
        <v>-0.566724161827807</v>
      </c>
      <c r="M214" s="101">
        <v>-0.11264985905917282</v>
      </c>
      <c r="N214" s="101">
        <v>-0.1915438852597143</v>
      </c>
      <c r="O214" s="101">
        <v>-0.01814879433407578</v>
      </c>
      <c r="P214" s="101">
        <v>-0.016254105217263667</v>
      </c>
      <c r="Q214" s="101">
        <v>-0.0024636118889094314</v>
      </c>
      <c r="R214" s="101">
        <v>-0.0029442421501254105</v>
      </c>
      <c r="S214" s="101">
        <v>-0.00019897026389971813</v>
      </c>
      <c r="T214" s="101">
        <v>-0.00023796120789081052</v>
      </c>
      <c r="U214" s="101">
        <v>-6.273204600107997E-05</v>
      </c>
      <c r="V214" s="101">
        <v>-0.00010868948667784298</v>
      </c>
      <c r="W214" s="101">
        <v>-1.1178015023103162E-05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3210</v>
      </c>
      <c r="B216" s="101">
        <v>158.36</v>
      </c>
      <c r="C216" s="101">
        <v>191.26</v>
      </c>
      <c r="D216" s="101">
        <v>9.032675577438347</v>
      </c>
      <c r="E216" s="101">
        <v>9.014796238444417</v>
      </c>
      <c r="F216" s="101">
        <v>30.17728483309587</v>
      </c>
      <c r="G216" s="101" t="s">
        <v>59</v>
      </c>
      <c r="H216" s="101">
        <v>-11.225054746247167</v>
      </c>
      <c r="I216" s="101">
        <v>79.63494525375285</v>
      </c>
      <c r="J216" s="101" t="s">
        <v>73</v>
      </c>
      <c r="K216" s="101">
        <v>1.8382941283458896</v>
      </c>
      <c r="M216" s="101" t="s">
        <v>68</v>
      </c>
      <c r="N216" s="101">
        <v>1.3898716498428725</v>
      </c>
      <c r="X216" s="101">
        <v>67.5</v>
      </c>
    </row>
    <row r="217" spans="1:24" s="101" customFormat="1" ht="12.75" hidden="1">
      <c r="A217" s="101">
        <v>3233</v>
      </c>
      <c r="B217" s="101">
        <v>133.9600067138672</v>
      </c>
      <c r="C217" s="101">
        <v>139.66000366210938</v>
      </c>
      <c r="D217" s="101">
        <v>9.961085319519043</v>
      </c>
      <c r="E217" s="101">
        <v>11.497364044189453</v>
      </c>
      <c r="F217" s="101">
        <v>37.75490810401557</v>
      </c>
      <c r="G217" s="101" t="s">
        <v>56</v>
      </c>
      <c r="H217" s="101">
        <v>23.793046341337842</v>
      </c>
      <c r="I217" s="101">
        <v>90.25305305520503</v>
      </c>
      <c r="J217" s="101" t="s">
        <v>62</v>
      </c>
      <c r="K217" s="101">
        <v>0.9145553103396976</v>
      </c>
      <c r="L217" s="101">
        <v>0.9553845051911372</v>
      </c>
      <c r="M217" s="101">
        <v>0.21650885863848626</v>
      </c>
      <c r="N217" s="101">
        <v>0.2002921004781385</v>
      </c>
      <c r="O217" s="101">
        <v>0.036729931634740455</v>
      </c>
      <c r="P217" s="101">
        <v>0.027407081159426857</v>
      </c>
      <c r="Q217" s="101">
        <v>0.004470901088688408</v>
      </c>
      <c r="R217" s="101">
        <v>0.0030830475568643604</v>
      </c>
      <c r="S217" s="101">
        <v>0.0004818630006192611</v>
      </c>
      <c r="T217" s="101">
        <v>0.0004033265199101687</v>
      </c>
      <c r="U217" s="101">
        <v>9.778144105351153E-05</v>
      </c>
      <c r="V217" s="101">
        <v>0.00011441381801261023</v>
      </c>
      <c r="W217" s="101">
        <v>3.0047135270675353E-05</v>
      </c>
      <c r="X217" s="101">
        <v>67.5</v>
      </c>
    </row>
    <row r="218" spans="1:24" s="101" customFormat="1" ht="12.75" hidden="1">
      <c r="A218" s="101">
        <v>3236</v>
      </c>
      <c r="B218" s="101">
        <v>127.76000213623047</v>
      </c>
      <c r="C218" s="101">
        <v>159.75999450683594</v>
      </c>
      <c r="D218" s="101">
        <v>9.444351196289062</v>
      </c>
      <c r="E218" s="101">
        <v>10.944963455200195</v>
      </c>
      <c r="F218" s="101">
        <v>28.835787598173717</v>
      </c>
      <c r="G218" s="101" t="s">
        <v>57</v>
      </c>
      <c r="H218" s="101">
        <v>12.424486693920983</v>
      </c>
      <c r="I218" s="101">
        <v>72.68448883015145</v>
      </c>
      <c r="J218" s="101" t="s">
        <v>60</v>
      </c>
      <c r="K218" s="101">
        <v>-0.9092337585016914</v>
      </c>
      <c r="L218" s="101">
        <v>-0.005196275230146768</v>
      </c>
      <c r="M218" s="101">
        <v>0.21550030963234648</v>
      </c>
      <c r="N218" s="101">
        <v>-0.0020713897043872</v>
      </c>
      <c r="O218" s="101">
        <v>-0.03647138613866745</v>
      </c>
      <c r="P218" s="101">
        <v>-0.0005945412853150777</v>
      </c>
      <c r="Q218" s="101">
        <v>0.004459864730236875</v>
      </c>
      <c r="R218" s="101">
        <v>-0.0001665586682017445</v>
      </c>
      <c r="S218" s="101">
        <v>-0.0004735336804478014</v>
      </c>
      <c r="T218" s="101">
        <v>-4.234145353615351E-05</v>
      </c>
      <c r="U218" s="101">
        <v>9.777738180902939E-05</v>
      </c>
      <c r="V218" s="101">
        <v>-1.3151547864048467E-05</v>
      </c>
      <c r="W218" s="101">
        <v>-2.932539937388989E-05</v>
      </c>
      <c r="X218" s="101">
        <v>67.5</v>
      </c>
    </row>
    <row r="219" spans="1:24" s="101" customFormat="1" ht="12.75" hidden="1">
      <c r="A219" s="101">
        <v>3234</v>
      </c>
      <c r="B219" s="101">
        <v>117.22000122070312</v>
      </c>
      <c r="C219" s="101">
        <v>131.32000732421875</v>
      </c>
      <c r="D219" s="101">
        <v>9.489728927612305</v>
      </c>
      <c r="E219" s="101">
        <v>9.57425594329834</v>
      </c>
      <c r="F219" s="101">
        <v>30.302401085608718</v>
      </c>
      <c r="G219" s="101" t="s">
        <v>58</v>
      </c>
      <c r="H219" s="101">
        <v>26.26239046798247</v>
      </c>
      <c r="I219" s="101">
        <v>75.9823916886856</v>
      </c>
      <c r="J219" s="101" t="s">
        <v>61</v>
      </c>
      <c r="K219" s="101">
        <v>0.09851592800876686</v>
      </c>
      <c r="L219" s="101">
        <v>-0.9553703739822826</v>
      </c>
      <c r="M219" s="101">
        <v>0.020873485988277363</v>
      </c>
      <c r="N219" s="101">
        <v>-0.2002813891968929</v>
      </c>
      <c r="O219" s="101">
        <v>0.004350387455954204</v>
      </c>
      <c r="P219" s="101">
        <v>-0.027400631714240942</v>
      </c>
      <c r="Q219" s="101">
        <v>0.0003139476593707316</v>
      </c>
      <c r="R219" s="101">
        <v>-0.0030785451836759133</v>
      </c>
      <c r="S219" s="101">
        <v>8.920652917448128E-05</v>
      </c>
      <c r="T219" s="101">
        <v>-0.0004010978471337056</v>
      </c>
      <c r="U219" s="101">
        <v>-8.909663700949957E-07</v>
      </c>
      <c r="V219" s="101">
        <v>-0.00011365543779776811</v>
      </c>
      <c r="W219" s="101">
        <v>6.546089637036846E-06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3210</v>
      </c>
      <c r="B221" s="101">
        <v>174.92</v>
      </c>
      <c r="C221" s="101">
        <v>179.22</v>
      </c>
      <c r="D221" s="101">
        <v>9.134676245254804</v>
      </c>
      <c r="E221" s="101">
        <v>9.168210847989432</v>
      </c>
      <c r="F221" s="101">
        <v>33.84994217672275</v>
      </c>
      <c r="G221" s="101" t="s">
        <v>59</v>
      </c>
      <c r="H221" s="101">
        <v>-19.02935088800497</v>
      </c>
      <c r="I221" s="101">
        <v>88.39064911199502</v>
      </c>
      <c r="J221" s="101" t="s">
        <v>73</v>
      </c>
      <c r="K221" s="101">
        <v>2.4182238698454173</v>
      </c>
      <c r="M221" s="101" t="s">
        <v>68</v>
      </c>
      <c r="N221" s="101">
        <v>1.7657405332378144</v>
      </c>
      <c r="X221" s="101">
        <v>67.5</v>
      </c>
    </row>
    <row r="222" spans="1:24" s="101" customFormat="1" ht="12.75" hidden="1">
      <c r="A222" s="101">
        <v>3233</v>
      </c>
      <c r="B222" s="101">
        <v>125.4800033569336</v>
      </c>
      <c r="C222" s="101">
        <v>135.3800048828125</v>
      </c>
      <c r="D222" s="101">
        <v>8.938926696777344</v>
      </c>
      <c r="E222" s="101">
        <v>11.875435829162598</v>
      </c>
      <c r="F222" s="101">
        <v>32.23129822734008</v>
      </c>
      <c r="G222" s="101" t="s">
        <v>56</v>
      </c>
      <c r="H222" s="101">
        <v>27.84876433095002</v>
      </c>
      <c r="I222" s="101">
        <v>85.82876768788361</v>
      </c>
      <c r="J222" s="101" t="s">
        <v>62</v>
      </c>
      <c r="K222" s="101">
        <v>1.078537617149763</v>
      </c>
      <c r="L222" s="101">
        <v>1.0840100965135133</v>
      </c>
      <c r="M222" s="101">
        <v>0.2553297254463841</v>
      </c>
      <c r="N222" s="101">
        <v>0.10878827477760773</v>
      </c>
      <c r="O222" s="101">
        <v>0.04331576711639072</v>
      </c>
      <c r="P222" s="101">
        <v>0.031096949799953165</v>
      </c>
      <c r="Q222" s="101">
        <v>0.005272608460102291</v>
      </c>
      <c r="R222" s="101">
        <v>0.0016745974831459578</v>
      </c>
      <c r="S222" s="101">
        <v>0.0005683232280278831</v>
      </c>
      <c r="T222" s="101">
        <v>0.00045762028799599657</v>
      </c>
      <c r="U222" s="101">
        <v>0.0001153235409300299</v>
      </c>
      <c r="V222" s="101">
        <v>6.21436118470166E-05</v>
      </c>
      <c r="W222" s="101">
        <v>3.544100060355241E-05</v>
      </c>
      <c r="X222" s="101">
        <v>67.5</v>
      </c>
    </row>
    <row r="223" spans="1:24" s="101" customFormat="1" ht="12.75" hidden="1">
      <c r="A223" s="101">
        <v>3236</v>
      </c>
      <c r="B223" s="101">
        <v>146.27999877929688</v>
      </c>
      <c r="C223" s="101">
        <v>150.3800048828125</v>
      </c>
      <c r="D223" s="101">
        <v>8.859609603881836</v>
      </c>
      <c r="E223" s="101">
        <v>11.266074180603027</v>
      </c>
      <c r="F223" s="101">
        <v>31.241794039296767</v>
      </c>
      <c r="G223" s="101" t="s">
        <v>57</v>
      </c>
      <c r="H223" s="101">
        <v>5.2319703858319855</v>
      </c>
      <c r="I223" s="101">
        <v>84.01196916512886</v>
      </c>
      <c r="J223" s="101" t="s">
        <v>60</v>
      </c>
      <c r="K223" s="101">
        <v>-0.9352375626895716</v>
      </c>
      <c r="L223" s="101">
        <v>-0.0058968762824646555</v>
      </c>
      <c r="M223" s="101">
        <v>0.21994519779092583</v>
      </c>
      <c r="N223" s="101">
        <v>-0.0011249497107094055</v>
      </c>
      <c r="O223" s="101">
        <v>-0.03779100347320155</v>
      </c>
      <c r="P223" s="101">
        <v>-0.0006746112398432465</v>
      </c>
      <c r="Q223" s="101">
        <v>0.004470015766495502</v>
      </c>
      <c r="R223" s="101">
        <v>-9.04776577890739E-05</v>
      </c>
      <c r="S223" s="101">
        <v>-0.0005134344939270362</v>
      </c>
      <c r="T223" s="101">
        <v>-4.803952305036951E-05</v>
      </c>
      <c r="U223" s="101">
        <v>9.261669212668795E-05</v>
      </c>
      <c r="V223" s="101">
        <v>-7.149768172300853E-06</v>
      </c>
      <c r="W223" s="101">
        <v>-3.2505845310594804E-05</v>
      </c>
      <c r="X223" s="101">
        <v>67.5</v>
      </c>
    </row>
    <row r="224" spans="1:24" s="101" customFormat="1" ht="12.75" hidden="1">
      <c r="A224" s="101">
        <v>3234</v>
      </c>
      <c r="B224" s="101">
        <v>135.47999572753906</v>
      </c>
      <c r="C224" s="101">
        <v>130.8800048828125</v>
      </c>
      <c r="D224" s="101">
        <v>9.513740539550781</v>
      </c>
      <c r="E224" s="101">
        <v>9.779583930969238</v>
      </c>
      <c r="F224" s="101">
        <v>32.66698740194266</v>
      </c>
      <c r="G224" s="101" t="s">
        <v>58</v>
      </c>
      <c r="H224" s="101">
        <v>13.787490760333611</v>
      </c>
      <c r="I224" s="101">
        <v>81.76748648787267</v>
      </c>
      <c r="J224" s="101" t="s">
        <v>61</v>
      </c>
      <c r="K224" s="101">
        <v>-0.5371909278287919</v>
      </c>
      <c r="L224" s="101">
        <v>-1.0839940572684639</v>
      </c>
      <c r="M224" s="101">
        <v>-0.1296818362965161</v>
      </c>
      <c r="N224" s="101">
        <v>-0.1087824582239097</v>
      </c>
      <c r="O224" s="101">
        <v>-0.02116827195048911</v>
      </c>
      <c r="P224" s="101">
        <v>-0.031089631495659197</v>
      </c>
      <c r="Q224" s="101">
        <v>-0.0027963116816306227</v>
      </c>
      <c r="R224" s="101">
        <v>-0.0016721514656273754</v>
      </c>
      <c r="S224" s="101">
        <v>-0.00024367255069441323</v>
      </c>
      <c r="T224" s="101">
        <v>-0.0004550917843805048</v>
      </c>
      <c r="U224" s="101">
        <v>-6.871439028435442E-05</v>
      </c>
      <c r="V224" s="101">
        <v>-6.17309428769318E-05</v>
      </c>
      <c r="W224" s="101">
        <v>-1.4122129599486184E-05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24.08838513653856</v>
      </c>
      <c r="G225" s="102"/>
      <c r="H225" s="102"/>
      <c r="I225" s="115"/>
      <c r="J225" s="115" t="s">
        <v>158</v>
      </c>
      <c r="K225" s="102">
        <f>AVERAGE(K223,K218,K213,K208,K203,K198)</f>
        <v>-1.453026685796815</v>
      </c>
      <c r="L225" s="102">
        <f>AVERAGE(L223,L218,L213,L208,L203,L198)</f>
        <v>-0.004598855912041313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37.78121510972791</v>
      </c>
      <c r="G226" s="102"/>
      <c r="H226" s="102"/>
      <c r="I226" s="115"/>
      <c r="J226" s="115" t="s">
        <v>159</v>
      </c>
      <c r="K226" s="102">
        <f>AVERAGE(K224,K219,K214,K209,K204,K199)</f>
        <v>-0.5356687115377644</v>
      </c>
      <c r="L226" s="102">
        <f>AVERAGE(L224,L219,L214,L209,L204,L199)</f>
        <v>-0.8454878825511883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0.9081416786230093</v>
      </c>
      <c r="L227" s="102">
        <f>ABS(L225/$H$33)</f>
        <v>0.012774599755670314</v>
      </c>
      <c r="M227" s="115" t="s">
        <v>111</v>
      </c>
      <c r="N227" s="102">
        <f>K227+L227+L228+K228</f>
        <v>1.7537034274378114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0.30435722246463887</v>
      </c>
      <c r="L228" s="102">
        <f>ABS(L226/$H$34)</f>
        <v>0.5284299265944927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3210</v>
      </c>
      <c r="B231" s="101">
        <v>180.86</v>
      </c>
      <c r="C231" s="101">
        <v>190.06</v>
      </c>
      <c r="D231" s="101">
        <v>9.003854315779625</v>
      </c>
      <c r="E231" s="101">
        <v>9.342869783739273</v>
      </c>
      <c r="F231" s="101">
        <v>36.345012574431856</v>
      </c>
      <c r="G231" s="101" t="s">
        <v>59</v>
      </c>
      <c r="H231" s="101">
        <v>-17.05118198726383</v>
      </c>
      <c r="I231" s="101">
        <v>96.30881801273618</v>
      </c>
      <c r="J231" s="101" t="s">
        <v>73</v>
      </c>
      <c r="K231" s="101">
        <v>4.201581938833139</v>
      </c>
      <c r="M231" s="101" t="s">
        <v>68</v>
      </c>
      <c r="N231" s="101">
        <v>2.2780209657727064</v>
      </c>
      <c r="X231" s="101">
        <v>67.5</v>
      </c>
    </row>
    <row r="232" spans="1:24" s="101" customFormat="1" ht="12.75" hidden="1">
      <c r="A232" s="101">
        <v>3233</v>
      </c>
      <c r="B232" s="101">
        <v>128.86000061035156</v>
      </c>
      <c r="C232" s="101">
        <v>148.4600067138672</v>
      </c>
      <c r="D232" s="101">
        <v>9.335122108459473</v>
      </c>
      <c r="E232" s="101">
        <v>11.527173042297363</v>
      </c>
      <c r="F232" s="101">
        <v>36.02793164937651</v>
      </c>
      <c r="G232" s="101" t="s">
        <v>56</v>
      </c>
      <c r="H232" s="101">
        <v>30.520096395664908</v>
      </c>
      <c r="I232" s="101">
        <v>91.88009700601647</v>
      </c>
      <c r="J232" s="101" t="s">
        <v>62</v>
      </c>
      <c r="K232" s="101">
        <v>1.9379901947145182</v>
      </c>
      <c r="L232" s="101">
        <v>0.4670817465823369</v>
      </c>
      <c r="M232" s="101">
        <v>0.4587940229621109</v>
      </c>
      <c r="N232" s="101">
        <v>0.10386363535405989</v>
      </c>
      <c r="O232" s="101">
        <v>0.07783306444274975</v>
      </c>
      <c r="P232" s="101">
        <v>0.013399288431366323</v>
      </c>
      <c r="Q232" s="101">
        <v>0.009474206114147694</v>
      </c>
      <c r="R232" s="101">
        <v>0.0015987896680015891</v>
      </c>
      <c r="S232" s="101">
        <v>0.0010211796309044017</v>
      </c>
      <c r="T232" s="101">
        <v>0.00019722838198042424</v>
      </c>
      <c r="U232" s="101">
        <v>0.00020721420028287595</v>
      </c>
      <c r="V232" s="101">
        <v>5.931705044621725E-05</v>
      </c>
      <c r="W232" s="101">
        <v>6.367397476703468E-05</v>
      </c>
      <c r="X232" s="101">
        <v>67.5</v>
      </c>
    </row>
    <row r="233" spans="1:24" s="101" customFormat="1" ht="12.75" hidden="1">
      <c r="A233" s="101">
        <v>3234</v>
      </c>
      <c r="B233" s="101">
        <v>124.05999755859375</v>
      </c>
      <c r="C233" s="101">
        <v>111.66000366210938</v>
      </c>
      <c r="D233" s="101">
        <v>9.611103057861328</v>
      </c>
      <c r="E233" s="101">
        <v>9.76345157623291</v>
      </c>
      <c r="F233" s="101">
        <v>30.267422197109767</v>
      </c>
      <c r="G233" s="101" t="s">
        <v>57</v>
      </c>
      <c r="H233" s="101">
        <v>18.397787699756563</v>
      </c>
      <c r="I233" s="101">
        <v>74.95778525835031</v>
      </c>
      <c r="J233" s="101" t="s">
        <v>60</v>
      </c>
      <c r="K233" s="101">
        <v>-1.3687890679126915</v>
      </c>
      <c r="L233" s="101">
        <v>-0.0025400401526484745</v>
      </c>
      <c r="M233" s="101">
        <v>0.3203300630801346</v>
      </c>
      <c r="N233" s="101">
        <v>-0.0010742633109017603</v>
      </c>
      <c r="O233" s="101">
        <v>-0.05556390052867395</v>
      </c>
      <c r="P233" s="101">
        <v>-0.0002904441511307691</v>
      </c>
      <c r="Q233" s="101">
        <v>0.006434530752074814</v>
      </c>
      <c r="R233" s="101">
        <v>-8.638918006266846E-05</v>
      </c>
      <c r="S233" s="101">
        <v>-0.0007755946475301864</v>
      </c>
      <c r="T233" s="101">
        <v>-2.067905300933208E-05</v>
      </c>
      <c r="U233" s="101">
        <v>0.00012822200382952683</v>
      </c>
      <c r="V233" s="101">
        <v>-6.8310879421111885E-06</v>
      </c>
      <c r="W233" s="101">
        <v>-4.971022857367452E-05</v>
      </c>
      <c r="X233" s="101">
        <v>67.5</v>
      </c>
    </row>
    <row r="234" spans="1:24" s="101" customFormat="1" ht="12.75" hidden="1">
      <c r="A234" s="101">
        <v>3236</v>
      </c>
      <c r="B234" s="101">
        <v>121.37999725341797</v>
      </c>
      <c r="C234" s="101">
        <v>141.17999267578125</v>
      </c>
      <c r="D234" s="101">
        <v>9.939509391784668</v>
      </c>
      <c r="E234" s="101">
        <v>9.541465759277344</v>
      </c>
      <c r="F234" s="101">
        <v>20.29382817647803</v>
      </c>
      <c r="G234" s="101" t="s">
        <v>58</v>
      </c>
      <c r="H234" s="101">
        <v>-5.288008521039657</v>
      </c>
      <c r="I234" s="101">
        <v>48.59198873237831</v>
      </c>
      <c r="J234" s="101" t="s">
        <v>61</v>
      </c>
      <c r="K234" s="101">
        <v>-1.37194113662807</v>
      </c>
      <c r="L234" s="101">
        <v>-0.4670748400271945</v>
      </c>
      <c r="M234" s="101">
        <v>-0.3284518323785619</v>
      </c>
      <c r="N234" s="101">
        <v>-0.10385807964380994</v>
      </c>
      <c r="O234" s="101">
        <v>-0.0545035675767088</v>
      </c>
      <c r="P234" s="101">
        <v>-0.013396140215077674</v>
      </c>
      <c r="Q234" s="101">
        <v>-0.006953948194655829</v>
      </c>
      <c r="R234" s="101">
        <v>-0.0015964539805696661</v>
      </c>
      <c r="S234" s="101">
        <v>-0.0006642746279187368</v>
      </c>
      <c r="T234" s="101">
        <v>-0.0001961413047403666</v>
      </c>
      <c r="U234" s="101">
        <v>-0.0001627785075887251</v>
      </c>
      <c r="V234" s="101">
        <v>-5.8922395667235266E-05</v>
      </c>
      <c r="W234" s="101">
        <v>-3.979030331357129E-05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3210</v>
      </c>
      <c r="B236" s="101">
        <v>182.26</v>
      </c>
      <c r="C236" s="101">
        <v>191.56</v>
      </c>
      <c r="D236" s="101">
        <v>9.039972169379558</v>
      </c>
      <c r="E236" s="101">
        <v>9.25628290567014</v>
      </c>
      <c r="F236" s="101">
        <v>35.59044076439056</v>
      </c>
      <c r="G236" s="101" t="s">
        <v>59</v>
      </c>
      <c r="H236" s="101">
        <v>-20.821970740420923</v>
      </c>
      <c r="I236" s="101">
        <v>93.93802925957907</v>
      </c>
      <c r="J236" s="101" t="s">
        <v>73</v>
      </c>
      <c r="K236" s="101">
        <v>5.614973611782433</v>
      </c>
      <c r="M236" s="101" t="s">
        <v>68</v>
      </c>
      <c r="N236" s="101">
        <v>2.944340822158475</v>
      </c>
      <c r="X236" s="101">
        <v>67.5</v>
      </c>
    </row>
    <row r="237" spans="1:24" s="101" customFormat="1" ht="12.75" hidden="1">
      <c r="A237" s="101">
        <v>3233</v>
      </c>
      <c r="B237" s="101">
        <v>134.17999267578125</v>
      </c>
      <c r="C237" s="101">
        <v>161.5800018310547</v>
      </c>
      <c r="D237" s="101">
        <v>9.641343116760254</v>
      </c>
      <c r="E237" s="101">
        <v>12.332693099975586</v>
      </c>
      <c r="F237" s="101">
        <v>37.78121510972791</v>
      </c>
      <c r="G237" s="101" t="s">
        <v>56</v>
      </c>
      <c r="H237" s="101">
        <v>26.632016205108997</v>
      </c>
      <c r="I237" s="101">
        <v>93.31200888089025</v>
      </c>
      <c r="J237" s="101" t="s">
        <v>62</v>
      </c>
      <c r="K237" s="101">
        <v>2.288818756830277</v>
      </c>
      <c r="L237" s="101">
        <v>0.2468915221508384</v>
      </c>
      <c r="M237" s="101">
        <v>0.541848040482804</v>
      </c>
      <c r="N237" s="101">
        <v>0.11444551363465479</v>
      </c>
      <c r="O237" s="101">
        <v>0.09192284562785448</v>
      </c>
      <c r="P237" s="101">
        <v>0.007082695636489489</v>
      </c>
      <c r="Q237" s="101">
        <v>0.011189246020184333</v>
      </c>
      <c r="R237" s="101">
        <v>0.0017616428067360342</v>
      </c>
      <c r="S237" s="101">
        <v>0.001206010496392058</v>
      </c>
      <c r="T237" s="101">
        <v>0.00010429838285944796</v>
      </c>
      <c r="U237" s="101">
        <v>0.00024471569406119903</v>
      </c>
      <c r="V237" s="101">
        <v>6.535291716143402E-05</v>
      </c>
      <c r="W237" s="101">
        <v>7.519507972239789E-05</v>
      </c>
      <c r="X237" s="101">
        <v>67.5</v>
      </c>
    </row>
    <row r="238" spans="1:24" s="101" customFormat="1" ht="12.75" hidden="1">
      <c r="A238" s="101">
        <v>3234</v>
      </c>
      <c r="B238" s="101">
        <v>123.9000015258789</v>
      </c>
      <c r="C238" s="101">
        <v>106.30000305175781</v>
      </c>
      <c r="D238" s="101">
        <v>9.344730377197266</v>
      </c>
      <c r="E238" s="101">
        <v>9.606771469116211</v>
      </c>
      <c r="F238" s="101">
        <v>33.58829268106218</v>
      </c>
      <c r="G238" s="101" t="s">
        <v>57</v>
      </c>
      <c r="H238" s="101">
        <v>29.152513244098486</v>
      </c>
      <c r="I238" s="101">
        <v>85.55251476997739</v>
      </c>
      <c r="J238" s="101" t="s">
        <v>60</v>
      </c>
      <c r="K238" s="101">
        <v>-1.926942987497174</v>
      </c>
      <c r="L238" s="101">
        <v>-0.0013420299212289367</v>
      </c>
      <c r="M238" s="101">
        <v>0.4528250202775381</v>
      </c>
      <c r="N238" s="101">
        <v>-0.001184022031830785</v>
      </c>
      <c r="O238" s="101">
        <v>-0.07791981460398426</v>
      </c>
      <c r="P238" s="101">
        <v>-0.00015328911642947457</v>
      </c>
      <c r="Q238" s="101">
        <v>0.009186337152823878</v>
      </c>
      <c r="R238" s="101">
        <v>-9.521448543319975E-05</v>
      </c>
      <c r="S238" s="101">
        <v>-0.0010631386399168458</v>
      </c>
      <c r="T238" s="101">
        <v>-1.0906124287164596E-05</v>
      </c>
      <c r="U238" s="101">
        <v>0.00018919010667737955</v>
      </c>
      <c r="V238" s="101">
        <v>-7.531895674769112E-06</v>
      </c>
      <c r="W238" s="101">
        <v>-6.742991811738482E-05</v>
      </c>
      <c r="X238" s="101">
        <v>67.5</v>
      </c>
    </row>
    <row r="239" spans="1:24" s="101" customFormat="1" ht="12.75" hidden="1">
      <c r="A239" s="101">
        <v>3236</v>
      </c>
      <c r="B239" s="101">
        <v>117.23999786376953</v>
      </c>
      <c r="C239" s="101">
        <v>126.44000244140625</v>
      </c>
      <c r="D239" s="101">
        <v>9.701029777526855</v>
      </c>
      <c r="E239" s="101">
        <v>10.621734619140625</v>
      </c>
      <c r="F239" s="101">
        <v>17.964380451690776</v>
      </c>
      <c r="G239" s="101" t="s">
        <v>58</v>
      </c>
      <c r="H239" s="101">
        <v>-5.675939298443581</v>
      </c>
      <c r="I239" s="101">
        <v>44.06405856532596</v>
      </c>
      <c r="J239" s="101" t="s">
        <v>61</v>
      </c>
      <c r="K239" s="101">
        <v>-1.2351445358959259</v>
      </c>
      <c r="L239" s="101">
        <v>-0.24688787468332352</v>
      </c>
      <c r="M239" s="101">
        <v>-0.2975715039880358</v>
      </c>
      <c r="N239" s="101">
        <v>-0.11443938868644875</v>
      </c>
      <c r="O239" s="101">
        <v>-0.04876794070291555</v>
      </c>
      <c r="P239" s="101">
        <v>-0.007081036642041299</v>
      </c>
      <c r="Q239" s="101">
        <v>-0.006388304643241321</v>
      </c>
      <c r="R239" s="101">
        <v>-0.0017590678157161832</v>
      </c>
      <c r="S239" s="101">
        <v>-0.0005693834821309605</v>
      </c>
      <c r="T239" s="101">
        <v>-0.00010372660758035475</v>
      </c>
      <c r="U239" s="101">
        <v>-0.00015521879543166188</v>
      </c>
      <c r="V239" s="101">
        <v>-6.491744240998448E-05</v>
      </c>
      <c r="W239" s="101">
        <v>-3.327921509201429E-05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3210</v>
      </c>
      <c r="B241" s="101">
        <v>165.22</v>
      </c>
      <c r="C241" s="101">
        <v>178.72</v>
      </c>
      <c r="D241" s="101">
        <v>9.3161918406267</v>
      </c>
      <c r="E241" s="101">
        <v>9.323873102554245</v>
      </c>
      <c r="F241" s="101">
        <v>34.30960641921053</v>
      </c>
      <c r="G241" s="101" t="s">
        <v>59</v>
      </c>
      <c r="H241" s="101">
        <v>-9.910355462708182</v>
      </c>
      <c r="I241" s="101">
        <v>87.80964453729182</v>
      </c>
      <c r="J241" s="101" t="s">
        <v>73</v>
      </c>
      <c r="K241" s="101">
        <v>2.1004516660534636</v>
      </c>
      <c r="M241" s="101" t="s">
        <v>68</v>
      </c>
      <c r="N241" s="101">
        <v>1.2791239560397933</v>
      </c>
      <c r="X241" s="101">
        <v>67.5</v>
      </c>
    </row>
    <row r="242" spans="1:24" s="101" customFormat="1" ht="12.75" hidden="1">
      <c r="A242" s="101">
        <v>3233</v>
      </c>
      <c r="B242" s="101">
        <v>121.72000122070312</v>
      </c>
      <c r="C242" s="101">
        <v>138.72000122070312</v>
      </c>
      <c r="D242" s="101">
        <v>9.257075309753418</v>
      </c>
      <c r="E242" s="101">
        <v>11.639249801635742</v>
      </c>
      <c r="F242" s="101">
        <v>32.251733632491685</v>
      </c>
      <c r="G242" s="101" t="s">
        <v>56</v>
      </c>
      <c r="H242" s="101">
        <v>28.69843730582768</v>
      </c>
      <c r="I242" s="101">
        <v>82.9184385265308</v>
      </c>
      <c r="J242" s="101" t="s">
        <v>62</v>
      </c>
      <c r="K242" s="101">
        <v>1.2691798067804037</v>
      </c>
      <c r="L242" s="101">
        <v>0.6058063205419939</v>
      </c>
      <c r="M242" s="101">
        <v>0.30046200961808134</v>
      </c>
      <c r="N242" s="101">
        <v>0.17149155856975815</v>
      </c>
      <c r="O242" s="101">
        <v>0.050972337912361464</v>
      </c>
      <c r="P242" s="101">
        <v>0.017378853470847378</v>
      </c>
      <c r="Q242" s="101">
        <v>0.006204656295865723</v>
      </c>
      <c r="R242" s="101">
        <v>0.0026397492348927284</v>
      </c>
      <c r="S242" s="101">
        <v>0.0006687563182539969</v>
      </c>
      <c r="T242" s="101">
        <v>0.0002557753108870694</v>
      </c>
      <c r="U242" s="101">
        <v>0.00013570343683907456</v>
      </c>
      <c r="V242" s="101">
        <v>9.795534140374308E-05</v>
      </c>
      <c r="W242" s="101">
        <v>4.169641165549129E-05</v>
      </c>
      <c r="X242" s="101">
        <v>67.5</v>
      </c>
    </row>
    <row r="243" spans="1:24" s="101" customFormat="1" ht="12.75" hidden="1">
      <c r="A243" s="101">
        <v>3234</v>
      </c>
      <c r="B243" s="101">
        <v>116.76000213623047</v>
      </c>
      <c r="C243" s="101">
        <v>129.66000366210938</v>
      </c>
      <c r="D243" s="101">
        <v>9.720756530761719</v>
      </c>
      <c r="E243" s="101">
        <v>9.74227523803711</v>
      </c>
      <c r="F243" s="101">
        <v>26.808650592216566</v>
      </c>
      <c r="G243" s="101" t="s">
        <v>57</v>
      </c>
      <c r="H243" s="101">
        <v>16.363018541660566</v>
      </c>
      <c r="I243" s="101">
        <v>65.62302067789103</v>
      </c>
      <c r="J243" s="101" t="s">
        <v>60</v>
      </c>
      <c r="K243" s="101">
        <v>-1.0135081716446637</v>
      </c>
      <c r="L243" s="101">
        <v>-0.00329426353604776</v>
      </c>
      <c r="M243" s="101">
        <v>0.23786364656015177</v>
      </c>
      <c r="N243" s="101">
        <v>-0.0017735584052964895</v>
      </c>
      <c r="O243" s="101">
        <v>-0.04103265547516938</v>
      </c>
      <c r="P243" s="101">
        <v>-0.00037686502860561423</v>
      </c>
      <c r="Q243" s="101">
        <v>0.004810714615736571</v>
      </c>
      <c r="R243" s="101">
        <v>-0.0001426054288946881</v>
      </c>
      <c r="S243" s="101">
        <v>-0.000563880862858649</v>
      </c>
      <c r="T243" s="101">
        <v>-2.6839507949770253E-05</v>
      </c>
      <c r="U243" s="101">
        <v>9.808120704338936E-05</v>
      </c>
      <c r="V243" s="101">
        <v>-1.1263004024357843E-05</v>
      </c>
      <c r="W243" s="101">
        <v>-3.588427625671594E-05</v>
      </c>
      <c r="X243" s="101">
        <v>67.5</v>
      </c>
    </row>
    <row r="244" spans="1:24" s="101" customFormat="1" ht="12.75" hidden="1">
      <c r="A244" s="101">
        <v>3236</v>
      </c>
      <c r="B244" s="101">
        <v>112.68000030517578</v>
      </c>
      <c r="C244" s="101">
        <v>137.8800048828125</v>
      </c>
      <c r="D244" s="101">
        <v>9.647320747375488</v>
      </c>
      <c r="E244" s="101">
        <v>10.176980972290039</v>
      </c>
      <c r="F244" s="101">
        <v>21.862453938163476</v>
      </c>
      <c r="G244" s="101" t="s">
        <v>58</v>
      </c>
      <c r="H244" s="101">
        <v>8.733688198003307</v>
      </c>
      <c r="I244" s="101">
        <v>53.91368850317909</v>
      </c>
      <c r="J244" s="101" t="s">
        <v>61</v>
      </c>
      <c r="K244" s="101">
        <v>-0.7639493228929741</v>
      </c>
      <c r="L244" s="101">
        <v>-0.6057973636756635</v>
      </c>
      <c r="M244" s="101">
        <v>-0.1835709804648959</v>
      </c>
      <c r="N244" s="101">
        <v>-0.171482387291721</v>
      </c>
      <c r="O244" s="101">
        <v>-0.03024070794323463</v>
      </c>
      <c r="P244" s="101">
        <v>-0.01737476678149661</v>
      </c>
      <c r="Q244" s="101">
        <v>-0.003918518168359653</v>
      </c>
      <c r="R244" s="101">
        <v>-0.0026358944809621093</v>
      </c>
      <c r="S244" s="101">
        <v>-0.000359546082868979</v>
      </c>
      <c r="T244" s="101">
        <v>-0.00025436322547174784</v>
      </c>
      <c r="U244" s="101">
        <v>-9.378432488880264E-05</v>
      </c>
      <c r="V244" s="101">
        <v>-9.730567121124627E-05</v>
      </c>
      <c r="W244" s="101">
        <v>-2.1234628851851475E-05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3210</v>
      </c>
      <c r="B246" s="101">
        <v>158.56</v>
      </c>
      <c r="C246" s="101">
        <v>170.06</v>
      </c>
      <c r="D246" s="101">
        <v>9.050041155213801</v>
      </c>
      <c r="E246" s="101">
        <v>9.23375579722912</v>
      </c>
      <c r="F246" s="101">
        <v>35.403555302271</v>
      </c>
      <c r="G246" s="101" t="s">
        <v>59</v>
      </c>
      <c r="H246" s="101">
        <v>2.188080942673281</v>
      </c>
      <c r="I246" s="101">
        <v>93.24808094267328</v>
      </c>
      <c r="J246" s="101" t="s">
        <v>73</v>
      </c>
      <c r="K246" s="101">
        <v>1.1535323242252713</v>
      </c>
      <c r="M246" s="101" t="s">
        <v>68</v>
      </c>
      <c r="N246" s="101">
        <v>0.661588979259655</v>
      </c>
      <c r="X246" s="101">
        <v>67.5</v>
      </c>
    </row>
    <row r="247" spans="1:24" s="101" customFormat="1" ht="12.75" hidden="1">
      <c r="A247" s="101">
        <v>3233</v>
      </c>
      <c r="B247" s="101">
        <v>117.4800033569336</v>
      </c>
      <c r="C247" s="101">
        <v>148.8800048828125</v>
      </c>
      <c r="D247" s="101">
        <v>9.386256217956543</v>
      </c>
      <c r="E247" s="101">
        <v>12.062146186828613</v>
      </c>
      <c r="F247" s="101">
        <v>29.805515102804495</v>
      </c>
      <c r="G247" s="101" t="s">
        <v>56</v>
      </c>
      <c r="H247" s="101">
        <v>25.581170571146487</v>
      </c>
      <c r="I247" s="101">
        <v>75.56117392808008</v>
      </c>
      <c r="J247" s="101" t="s">
        <v>62</v>
      </c>
      <c r="K247" s="101">
        <v>1.0086329968425067</v>
      </c>
      <c r="L247" s="101">
        <v>0.19668760242512606</v>
      </c>
      <c r="M247" s="101">
        <v>0.23878096853670144</v>
      </c>
      <c r="N247" s="101">
        <v>0.19693362476173631</v>
      </c>
      <c r="O247" s="101">
        <v>0.04050837347186899</v>
      </c>
      <c r="P247" s="101">
        <v>0.005642559331038891</v>
      </c>
      <c r="Q247" s="101">
        <v>0.004931002816312901</v>
      </c>
      <c r="R247" s="101">
        <v>0.003031358705211363</v>
      </c>
      <c r="S247" s="101">
        <v>0.0005314646587517894</v>
      </c>
      <c r="T247" s="101">
        <v>8.307220000345249E-05</v>
      </c>
      <c r="U247" s="101">
        <v>0.00010785300927760912</v>
      </c>
      <c r="V247" s="101">
        <v>0.00011248898217377507</v>
      </c>
      <c r="W247" s="101">
        <v>3.3131221591775716E-05</v>
      </c>
      <c r="X247" s="101">
        <v>67.5</v>
      </c>
    </row>
    <row r="248" spans="1:24" s="101" customFormat="1" ht="12.75" hidden="1">
      <c r="A248" s="101">
        <v>3234</v>
      </c>
      <c r="B248" s="101">
        <v>129.83999633789062</v>
      </c>
      <c r="C248" s="101">
        <v>135.74000549316406</v>
      </c>
      <c r="D248" s="101">
        <v>9.51339054107666</v>
      </c>
      <c r="E248" s="101">
        <v>9.600536346435547</v>
      </c>
      <c r="F248" s="101">
        <v>32.095371218836654</v>
      </c>
      <c r="G248" s="101" t="s">
        <v>57</v>
      </c>
      <c r="H248" s="101">
        <v>17.98062745042421</v>
      </c>
      <c r="I248" s="101">
        <v>80.32062378831483</v>
      </c>
      <c r="J248" s="101" t="s">
        <v>60</v>
      </c>
      <c r="K248" s="101">
        <v>-0.6105419669129962</v>
      </c>
      <c r="L248" s="101">
        <v>-0.0010679132025689943</v>
      </c>
      <c r="M248" s="101">
        <v>0.14236850395471223</v>
      </c>
      <c r="N248" s="101">
        <v>-0.0020366421920403133</v>
      </c>
      <c r="O248" s="101">
        <v>-0.024866742237002745</v>
      </c>
      <c r="P248" s="101">
        <v>-0.00012222471560081755</v>
      </c>
      <c r="Q248" s="101">
        <v>0.0028350318026199956</v>
      </c>
      <c r="R248" s="101">
        <v>-0.00016373671980897902</v>
      </c>
      <c r="S248" s="101">
        <v>-0.0003537974763945861</v>
      </c>
      <c r="T248" s="101">
        <v>-8.711558047904197E-06</v>
      </c>
      <c r="U248" s="101">
        <v>5.479567118612853E-05</v>
      </c>
      <c r="V248" s="101">
        <v>-1.292609750153963E-05</v>
      </c>
      <c r="W248" s="101">
        <v>-2.2865689079940937E-05</v>
      </c>
      <c r="X248" s="101">
        <v>67.5</v>
      </c>
    </row>
    <row r="249" spans="1:24" s="101" customFormat="1" ht="12.75" hidden="1">
      <c r="A249" s="101">
        <v>3236</v>
      </c>
      <c r="B249" s="101">
        <v>125.18000030517578</v>
      </c>
      <c r="C249" s="101">
        <v>147.17999267578125</v>
      </c>
      <c r="D249" s="101">
        <v>9.791624069213867</v>
      </c>
      <c r="E249" s="101">
        <v>10.884956359863281</v>
      </c>
      <c r="F249" s="101">
        <v>25.63813991580671</v>
      </c>
      <c r="G249" s="101" t="s">
        <v>58</v>
      </c>
      <c r="H249" s="101">
        <v>4.645641996362492</v>
      </c>
      <c r="I249" s="101">
        <v>62.325642301538274</v>
      </c>
      <c r="J249" s="101" t="s">
        <v>61</v>
      </c>
      <c r="K249" s="101">
        <v>-0.8028567923095039</v>
      </c>
      <c r="L249" s="101">
        <v>-0.1966847032921885</v>
      </c>
      <c r="M249" s="101">
        <v>-0.19169653105109202</v>
      </c>
      <c r="N249" s="101">
        <v>-0.1969230932378881</v>
      </c>
      <c r="O249" s="101">
        <v>-0.03197770241676039</v>
      </c>
      <c r="P249" s="101">
        <v>-0.005641235407531789</v>
      </c>
      <c r="Q249" s="101">
        <v>-0.004034523943740944</v>
      </c>
      <c r="R249" s="101">
        <v>-0.0030269334129192377</v>
      </c>
      <c r="S249" s="101">
        <v>-0.00039658798418381035</v>
      </c>
      <c r="T249" s="101">
        <v>-8.261415840999415E-05</v>
      </c>
      <c r="U249" s="101">
        <v>-9.289621106104233E-05</v>
      </c>
      <c r="V249" s="101">
        <v>-0.00011174384597763127</v>
      </c>
      <c r="W249" s="101">
        <v>-2.3975781677826796E-05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3210</v>
      </c>
      <c r="B251" s="101">
        <v>158.36</v>
      </c>
      <c r="C251" s="101">
        <v>191.26</v>
      </c>
      <c r="D251" s="101">
        <v>9.032675577438347</v>
      </c>
      <c r="E251" s="101">
        <v>9.014796238444417</v>
      </c>
      <c r="F251" s="101">
        <v>38.01638909977192</v>
      </c>
      <c r="G251" s="101" t="s">
        <v>59</v>
      </c>
      <c r="H251" s="101">
        <v>9.461585637998553</v>
      </c>
      <c r="I251" s="101">
        <v>100.32158563799857</v>
      </c>
      <c r="J251" s="101" t="s">
        <v>73</v>
      </c>
      <c r="K251" s="101">
        <v>0.861168215782133</v>
      </c>
      <c r="M251" s="101" t="s">
        <v>68</v>
      </c>
      <c r="N251" s="101">
        <v>0.49816050145422547</v>
      </c>
      <c r="X251" s="101">
        <v>67.5</v>
      </c>
    </row>
    <row r="252" spans="1:24" s="101" customFormat="1" ht="12.75" hidden="1">
      <c r="A252" s="101">
        <v>3233</v>
      </c>
      <c r="B252" s="101">
        <v>133.9600067138672</v>
      </c>
      <c r="C252" s="101">
        <v>139.66000366210938</v>
      </c>
      <c r="D252" s="101">
        <v>9.961085319519043</v>
      </c>
      <c r="E252" s="101">
        <v>11.497364044189453</v>
      </c>
      <c r="F252" s="101">
        <v>37.75490810401557</v>
      </c>
      <c r="G252" s="101" t="s">
        <v>56</v>
      </c>
      <c r="H252" s="101">
        <v>23.793046341337842</v>
      </c>
      <c r="I252" s="101">
        <v>90.25305305520503</v>
      </c>
      <c r="J252" s="101" t="s">
        <v>62</v>
      </c>
      <c r="K252" s="101">
        <v>0.8799722914388877</v>
      </c>
      <c r="L252" s="101">
        <v>0.009591153937309796</v>
      </c>
      <c r="M252" s="101">
        <v>0.20832195171350246</v>
      </c>
      <c r="N252" s="101">
        <v>0.20505895452083206</v>
      </c>
      <c r="O252" s="101">
        <v>0.035341148166406176</v>
      </c>
      <c r="P252" s="101">
        <v>0.00027491042058253056</v>
      </c>
      <c r="Q252" s="101">
        <v>0.0043020546563984265</v>
      </c>
      <c r="R252" s="101">
        <v>0.0031564262298971477</v>
      </c>
      <c r="S252" s="101">
        <v>0.0004636758289049873</v>
      </c>
      <c r="T252" s="101">
        <v>4.008814906781354E-06</v>
      </c>
      <c r="U252" s="101">
        <v>9.410790492106566E-05</v>
      </c>
      <c r="V252" s="101">
        <v>0.00011713191944416809</v>
      </c>
      <c r="W252" s="101">
        <v>2.8902900889983834E-05</v>
      </c>
      <c r="X252" s="101">
        <v>67.5</v>
      </c>
    </row>
    <row r="253" spans="1:24" s="101" customFormat="1" ht="12.75" hidden="1">
      <c r="A253" s="101">
        <v>3234</v>
      </c>
      <c r="B253" s="101">
        <v>117.22000122070312</v>
      </c>
      <c r="C253" s="101">
        <v>131.32000732421875</v>
      </c>
      <c r="D253" s="101">
        <v>9.489728927612305</v>
      </c>
      <c r="E253" s="101">
        <v>9.57425594329834</v>
      </c>
      <c r="F253" s="101">
        <v>26.616894960254914</v>
      </c>
      <c r="G253" s="101" t="s">
        <v>57</v>
      </c>
      <c r="H253" s="101">
        <v>17.021090770425616</v>
      </c>
      <c r="I253" s="101">
        <v>66.74109199112874</v>
      </c>
      <c r="J253" s="101" t="s">
        <v>60</v>
      </c>
      <c r="K253" s="101">
        <v>-0.29398288793736543</v>
      </c>
      <c r="L253" s="101">
        <v>5.459135596692876E-05</v>
      </c>
      <c r="M253" s="101">
        <v>0.06736089764205407</v>
      </c>
      <c r="N253" s="101">
        <v>-0.0021206102033704344</v>
      </c>
      <c r="O253" s="101">
        <v>-0.012165482084599982</v>
      </c>
      <c r="P253" s="101">
        <v>6.147050933154281E-06</v>
      </c>
      <c r="Q253" s="101">
        <v>0.0012837228064268283</v>
      </c>
      <c r="R253" s="101">
        <v>-0.00017047622137129784</v>
      </c>
      <c r="S253" s="101">
        <v>-0.00018860112081229684</v>
      </c>
      <c r="T253" s="101">
        <v>4.263453811614025E-07</v>
      </c>
      <c r="U253" s="101">
        <v>2.0845482371558232E-05</v>
      </c>
      <c r="V253" s="101">
        <v>-1.3454726232930386E-05</v>
      </c>
      <c r="W253" s="101">
        <v>-1.2625510518297479E-05</v>
      </c>
      <c r="X253" s="101">
        <v>67.5</v>
      </c>
    </row>
    <row r="254" spans="1:24" s="101" customFormat="1" ht="12.75" hidden="1">
      <c r="A254" s="101">
        <v>3236</v>
      </c>
      <c r="B254" s="101">
        <v>127.76000213623047</v>
      </c>
      <c r="C254" s="101">
        <v>159.75999450683594</v>
      </c>
      <c r="D254" s="101">
        <v>9.444351196289062</v>
      </c>
      <c r="E254" s="101">
        <v>10.944963455200195</v>
      </c>
      <c r="F254" s="101">
        <v>24.77912524770121</v>
      </c>
      <c r="G254" s="101" t="s">
        <v>58</v>
      </c>
      <c r="H254" s="101">
        <v>2.199122524596561</v>
      </c>
      <c r="I254" s="101">
        <v>62.45912466082703</v>
      </c>
      <c r="J254" s="101" t="s">
        <v>61</v>
      </c>
      <c r="K254" s="101">
        <v>-0.8294126206540464</v>
      </c>
      <c r="L254" s="101">
        <v>0.009590998573299179</v>
      </c>
      <c r="M254" s="101">
        <v>-0.19713078155016675</v>
      </c>
      <c r="N254" s="101">
        <v>-0.20504798911850375</v>
      </c>
      <c r="O254" s="101">
        <v>-0.03318128688536886</v>
      </c>
      <c r="P254" s="101">
        <v>0.00027484168735781157</v>
      </c>
      <c r="Q254" s="101">
        <v>-0.004106060158217243</v>
      </c>
      <c r="R254" s="101">
        <v>-0.0031518192211371647</v>
      </c>
      <c r="S254" s="101">
        <v>-0.00042358575464606035</v>
      </c>
      <c r="T254" s="101">
        <v>3.986079097659094E-06</v>
      </c>
      <c r="U254" s="101">
        <v>-9.177016744743025E-05</v>
      </c>
      <c r="V254" s="101">
        <v>-0.00011635659368798993</v>
      </c>
      <c r="W254" s="101">
        <v>-2.599950314926399E-05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3210</v>
      </c>
      <c r="B256" s="101">
        <v>174.92</v>
      </c>
      <c r="C256" s="101">
        <v>179.22</v>
      </c>
      <c r="D256" s="101">
        <v>9.134676245254804</v>
      </c>
      <c r="E256" s="101">
        <v>9.168210847989432</v>
      </c>
      <c r="F256" s="101">
        <v>40.26400569929935</v>
      </c>
      <c r="G256" s="101" t="s">
        <v>59</v>
      </c>
      <c r="H256" s="101">
        <v>-2.280629863719767</v>
      </c>
      <c r="I256" s="101">
        <v>105.13937013628022</v>
      </c>
      <c r="J256" s="101" t="s">
        <v>73</v>
      </c>
      <c r="K256" s="101">
        <v>1.895988058748099</v>
      </c>
      <c r="M256" s="101" t="s">
        <v>68</v>
      </c>
      <c r="N256" s="101">
        <v>1.0517559187945207</v>
      </c>
      <c r="X256" s="101">
        <v>67.5</v>
      </c>
    </row>
    <row r="257" spans="1:24" s="101" customFormat="1" ht="12.75" hidden="1">
      <c r="A257" s="101">
        <v>3233</v>
      </c>
      <c r="B257" s="101">
        <v>125.4800033569336</v>
      </c>
      <c r="C257" s="101">
        <v>135.3800048828125</v>
      </c>
      <c r="D257" s="101">
        <v>8.938926696777344</v>
      </c>
      <c r="E257" s="101">
        <v>11.875435829162598</v>
      </c>
      <c r="F257" s="101">
        <v>32.23129822734008</v>
      </c>
      <c r="G257" s="101" t="s">
        <v>56</v>
      </c>
      <c r="H257" s="101">
        <v>27.84876433095002</v>
      </c>
      <c r="I257" s="101">
        <v>85.82876768788361</v>
      </c>
      <c r="J257" s="101" t="s">
        <v>62</v>
      </c>
      <c r="K257" s="101">
        <v>1.2870875038065581</v>
      </c>
      <c r="L257" s="101">
        <v>0.36196410486626085</v>
      </c>
      <c r="M257" s="101">
        <v>0.3047009925813294</v>
      </c>
      <c r="N257" s="101">
        <v>0.11273918944197789</v>
      </c>
      <c r="O257" s="101">
        <v>0.051691853846264256</v>
      </c>
      <c r="P257" s="101">
        <v>0.010383818302257977</v>
      </c>
      <c r="Q257" s="101">
        <v>0.006292220223435197</v>
      </c>
      <c r="R257" s="101">
        <v>0.0017354176624751053</v>
      </c>
      <c r="S257" s="101">
        <v>0.0006782221749277314</v>
      </c>
      <c r="T257" s="101">
        <v>0.00015282766405560544</v>
      </c>
      <c r="U257" s="101">
        <v>0.00013762961256893222</v>
      </c>
      <c r="V257" s="101">
        <v>6.439800005419756E-05</v>
      </c>
      <c r="W257" s="101">
        <v>4.228900448182422E-05</v>
      </c>
      <c r="X257" s="101">
        <v>67.5</v>
      </c>
    </row>
    <row r="258" spans="1:24" s="101" customFormat="1" ht="12.75" hidden="1">
      <c r="A258" s="101">
        <v>3234</v>
      </c>
      <c r="B258" s="101">
        <v>135.47999572753906</v>
      </c>
      <c r="C258" s="101">
        <v>130.8800048828125</v>
      </c>
      <c r="D258" s="101">
        <v>9.513740539550781</v>
      </c>
      <c r="E258" s="101">
        <v>9.779583930969238</v>
      </c>
      <c r="F258" s="101">
        <v>30.135358071853616</v>
      </c>
      <c r="G258" s="101" t="s">
        <v>57</v>
      </c>
      <c r="H258" s="101">
        <v>7.450666231848089</v>
      </c>
      <c r="I258" s="101">
        <v>75.43066195938715</v>
      </c>
      <c r="J258" s="101" t="s">
        <v>60</v>
      </c>
      <c r="K258" s="101">
        <v>-0.37907363632078417</v>
      </c>
      <c r="L258" s="101">
        <v>-0.001967878676829521</v>
      </c>
      <c r="M258" s="101">
        <v>0.08642549403405257</v>
      </c>
      <c r="N258" s="101">
        <v>-0.0011657129641439307</v>
      </c>
      <c r="O258" s="101">
        <v>-0.015756087542275324</v>
      </c>
      <c r="P258" s="101">
        <v>-0.00022515867731273952</v>
      </c>
      <c r="Q258" s="101">
        <v>0.0016257386166845687</v>
      </c>
      <c r="R258" s="101">
        <v>-9.372385169206156E-05</v>
      </c>
      <c r="S258" s="101">
        <v>-0.0002498469675074479</v>
      </c>
      <c r="T258" s="101">
        <v>-1.6040437036371494E-05</v>
      </c>
      <c r="U258" s="101">
        <v>2.489860555548557E-05</v>
      </c>
      <c r="V258" s="101">
        <v>-7.4006073103451655E-06</v>
      </c>
      <c r="W258" s="101">
        <v>-1.6876800529721436E-05</v>
      </c>
      <c r="X258" s="101">
        <v>67.5</v>
      </c>
    </row>
    <row r="259" spans="1:24" s="101" customFormat="1" ht="12.75" hidden="1">
      <c r="A259" s="101">
        <v>3236</v>
      </c>
      <c r="B259" s="101">
        <v>146.27999877929688</v>
      </c>
      <c r="C259" s="101">
        <v>150.3800048828125</v>
      </c>
      <c r="D259" s="101">
        <v>8.859609603881836</v>
      </c>
      <c r="E259" s="101">
        <v>11.266074180603027</v>
      </c>
      <c r="F259" s="101">
        <v>27.745908106644023</v>
      </c>
      <c r="G259" s="101" t="s">
        <v>58</v>
      </c>
      <c r="H259" s="101">
        <v>-4.168778521526264</v>
      </c>
      <c r="I259" s="101">
        <v>74.61122025777061</v>
      </c>
      <c r="J259" s="101" t="s">
        <v>61</v>
      </c>
      <c r="K259" s="101">
        <v>-1.229998951504242</v>
      </c>
      <c r="L259" s="101">
        <v>-0.36195875547518774</v>
      </c>
      <c r="M259" s="101">
        <v>-0.2921871469812067</v>
      </c>
      <c r="N259" s="101">
        <v>-0.11273316259787715</v>
      </c>
      <c r="O259" s="101">
        <v>-0.049232036921335084</v>
      </c>
      <c r="P259" s="101">
        <v>-0.010381376888656847</v>
      </c>
      <c r="Q259" s="101">
        <v>-0.006078569674720149</v>
      </c>
      <c r="R259" s="101">
        <v>-0.0017328849652687747</v>
      </c>
      <c r="S259" s="101">
        <v>-0.000630525028362106</v>
      </c>
      <c r="T259" s="101">
        <v>-0.00015198354937418458</v>
      </c>
      <c r="U259" s="101">
        <v>-0.0001353586705655265</v>
      </c>
      <c r="V259" s="101">
        <v>-6.39713484492745E-05</v>
      </c>
      <c r="W259" s="101">
        <v>-3.877542396858793E-05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17.964380451690776</v>
      </c>
      <c r="G260" s="102"/>
      <c r="H260" s="102"/>
      <c r="I260" s="115"/>
      <c r="J260" s="115" t="s">
        <v>158</v>
      </c>
      <c r="K260" s="102">
        <f>AVERAGE(K258,K253,K248,K243,K238,K233)</f>
        <v>-0.9321397863709459</v>
      </c>
      <c r="L260" s="102">
        <f>AVERAGE(L258,L253,L248,L243,L238,L233)</f>
        <v>-0.0016929223555594596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40.26400569929935</v>
      </c>
      <c r="G261" s="102"/>
      <c r="H261" s="102"/>
      <c r="I261" s="115"/>
      <c r="J261" s="115" t="s">
        <v>159</v>
      </c>
      <c r="K261" s="102">
        <f>AVERAGE(K259,K254,K249,K244,K239,K234)</f>
        <v>-1.0388838933141271</v>
      </c>
      <c r="L261" s="102">
        <f>AVERAGE(L259,L254,L249,L244,L239,L234)</f>
        <v>-0.31146875643004307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0.5825873664818412</v>
      </c>
      <c r="L262" s="102">
        <f>ABS(L260/$H$33)</f>
        <v>0.004702562098776277</v>
      </c>
      <c r="M262" s="115" t="s">
        <v>111</v>
      </c>
      <c r="N262" s="102">
        <f>K262+L262+L263+K263</f>
        <v>1.3722328407324211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0.5902749393830268</v>
      </c>
      <c r="L263" s="102">
        <f>ABS(L261/$H$34)</f>
        <v>0.1946679727687769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Lissner</cp:lastModifiedBy>
  <cp:lastPrinted>2005-08-03T08:14:33Z</cp:lastPrinted>
  <dcterms:created xsi:type="dcterms:W3CDTF">2003-07-09T12:58:06Z</dcterms:created>
  <dcterms:modified xsi:type="dcterms:W3CDTF">2006-02-20T13:23:23Z</dcterms:modified>
  <cp:category/>
  <cp:version/>
  <cp:contentType/>
  <cp:contentStatus/>
</cp:coreProperties>
</file>