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<sst xmlns="http://schemas.openxmlformats.org/spreadsheetml/2006/main" count="711" uniqueCount="166">
  <si>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</si>
  <si>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</si>
  <si>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</si>
  <si>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</si>
  <si>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</si>
  <si>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</si>
  <si>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</si>
  <si>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</si>
  <si>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</si>
  <si>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</si>
  <si>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</si>
  <si>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</si>
  <si>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</si>
  <si>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</si>
  <si>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</si>
  <si>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</si>
  <si>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</si>
  <si>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</si>
  <si>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</si>
  <si>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</si>
  <si>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</si>
  <si>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</si>
  <si>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</si>
  <si>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</si>
  <si>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</si>
  <si>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</si>
  <si>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</si>
  <si>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</si>
  <si>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</si>
  <si>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</si>
  <si>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</si>
  <si>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</si>
  <si>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</si>
  <si>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</si>
  <si>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</si>
  <si>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</si>
  <si>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</si>
  <si>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</si>
  <si>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</si>
  <si>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</si>
  <si>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</si>
  <si>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</si>
  <si>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</si>
  <si>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</si>
  <si>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</si>
  <si>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</si>
  <si>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</si>
  <si>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</si>
  <si>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</si>
  <si>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</si>
  <si>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</si>
  <si>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</si>
  <si>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</si>
  <si>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</si>
  <si>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</si>
  <si>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</si>
  <si>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</si>
  <si>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</si>
  <si>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</si>
  <si>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</si>
  <si>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</si>
  <si>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</si>
  <si>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</si>
  <si>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</si>
  <si>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</si>
  <si>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</si>
  <si>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</si>
  <si>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</si>
  <si>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</si>
  <si>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</si>
  <si>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</si>
  <si>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</si>
  <si>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</si>
  <si>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</si>
  <si>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</si>
  <si>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</si>
  <si>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</si>
  <si>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</si>
  <si>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</si>
  <si>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</si>
  <si>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</si>
  <si>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</si>
  <si>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</si>
  <si>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</si>
  <si>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</si>
  <si>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</si>
  <si>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</si>
  <si>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</si>
  <si>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</si>
  <si>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</si>
  <si>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</si>
  <si>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</si>
  <si>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</si>
  <si>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</si>
  <si>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</si>
  <si>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</si>
  <si>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</si>
  <si>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</si>
  <si>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</si>
  <si>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</si>
  <si>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</si>
  <si>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</si>
  <si>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</si>
  <si>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</si>
  <si>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</si>
  <si>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</si>
  <si>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</si>
  <si>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</si>
  <si>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</si>
  <si>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</si>
  <si>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</si>
  <si>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</si>
  <si>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</si>
  <si>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</si>
  <si>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</si>
  <si>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</si>
  <si>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</si>
  <si>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</si>
  <si>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</si>
  <si>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</si>
  <si>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</si>
  <si>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</si>
  <si>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</si>
  <si>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</si>
  <si>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</si>
  <si>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</si>
  <si>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</si>
  <si>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</si>
  <si>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</si>
  <si>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</si>
  <si>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</si>
  <si>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</si>
  <si>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</si>
  <si>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</si>
  <si>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</si>
  <si>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</si>
  <si>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</si>
  <si>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</si>
  <si>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</si>
  <si>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</si>
  <si>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</si>
  <si>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</si>
  <si>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</si>
  <si>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</si>
  <si>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</si>
  <si>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</si>
  <si>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</si>
  <si>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</si>
  <si>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</si>
  <si>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</si>
  <si>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</si>
  <si>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</si>
  <si>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</si>
  <si>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</si>
  <si>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</si>
  <si>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</si>
  <si>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</si>
  <si>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</si>
  <si>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</si>
  <si>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</si>
  <si>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</si>
  <si>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</si>
  <si>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</si>
  <si>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made with heads -1 mm</t>
  </si>
  <si>
    <t>AP  804 extra</t>
  </si>
  <si>
    <t>4E14455C-5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</si>
</sst>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92.94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92.19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95.30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89.84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10.258548302828991</v>
      </c>
      <c r="C41" s="2">
        <f aca="true" t="shared" si="0" ref="C41:C55">($B$41*H41+$B$42*J41+$B$43*L41+$B$44*N41+$B$45*P41+$B$46*R41+$B$47*T41+$B$48*V41)/100</f>
        <v>-4.1482759733951315E-09</v>
      </c>
      <c r="D41" s="2">
        <f aca="true" t="shared" si="1" ref="D41:D55">($B$41*I41+$B$42*K41+$B$43*M41+$B$44*O41+$B$45*Q41+$B$46*S41+$B$47*U41+$B$48*W41)/100</f>
        <v>-1.2414923120795497E-08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0.710842474622865</v>
      </c>
      <c r="C42" s="2">
        <f t="shared" si="0"/>
        <v>-1.1260200637000353E-10</v>
      </c>
      <c r="D42" s="2">
        <f t="shared" si="1"/>
        <v>-4.196977815124565E-08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6.3681797285791575</v>
      </c>
      <c r="C43" s="2">
        <f t="shared" si="0"/>
        <v>0.04918619902804957</v>
      </c>
      <c r="D43" s="2">
        <f t="shared" si="1"/>
        <v>-0.1498247662624769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2.004801652787222</v>
      </c>
      <c r="C44" s="2">
        <f t="shared" si="0"/>
        <v>-0.0014792589735032051</v>
      </c>
      <c r="D44" s="2">
        <f t="shared" si="1"/>
        <v>-0.2720292770227952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10.258548302828991</v>
      </c>
      <c r="C45" s="2">
        <f t="shared" si="0"/>
        <v>-0.012046365019204064</v>
      </c>
      <c r="D45" s="2">
        <f t="shared" si="1"/>
        <v>-0.0353343016699764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0.710842474622865</v>
      </c>
      <c r="C46" s="2">
        <f t="shared" si="0"/>
        <v>-0.0007815320904487432</v>
      </c>
      <c r="D46" s="2">
        <f t="shared" si="1"/>
        <v>-0.07558135386345817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6.3681797285791575</v>
      </c>
      <c r="C47" s="2">
        <f t="shared" si="0"/>
        <v>0.0019104420567539252</v>
      </c>
      <c r="D47" s="2">
        <f t="shared" si="1"/>
        <v>-0.006038192298660023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2.004801652787222</v>
      </c>
      <c r="C48" s="2">
        <f t="shared" si="0"/>
        <v>-0.00016931627338680338</v>
      </c>
      <c r="D48" s="2">
        <f t="shared" si="1"/>
        <v>-0.0078020163980371034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-0.0002678098243160503</v>
      </c>
      <c r="D49" s="2">
        <f t="shared" si="1"/>
        <v>-0.0007229369550571127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-6.283367495953156E-05</v>
      </c>
      <c r="D50" s="2">
        <f t="shared" si="1"/>
        <v>-0.0011617819420642777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1.966477616430721E-05</v>
      </c>
      <c r="D51" s="2">
        <f t="shared" si="1"/>
        <v>-8.074785674708131E-05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-1.206304713627628E-05</v>
      </c>
      <c r="D52" s="2">
        <f t="shared" si="1"/>
        <v>-0.00011420194014305606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-7.09371232795284E-06</v>
      </c>
      <c r="D53" s="2">
        <f t="shared" si="1"/>
        <v>-1.530169578324935E-05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-4.957953632296159E-06</v>
      </c>
      <c r="D54" s="2">
        <f t="shared" si="1"/>
        <v>-4.289482416659545E-05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1.057954538497797E-06</v>
      </c>
      <c r="D55" s="2">
        <f t="shared" si="1"/>
        <v>-5.070935053898507E-06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3336</v>
      </c>
      <c r="B3" s="31">
        <v>102.89333333333333</v>
      </c>
      <c r="C3" s="31">
        <v>110.57666666666667</v>
      </c>
      <c r="D3" s="31">
        <v>9.245820067741915</v>
      </c>
      <c r="E3" s="31">
        <v>9.46133755924982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3335</v>
      </c>
      <c r="B4" s="36">
        <v>89.84666666666668</v>
      </c>
      <c r="C4" s="36">
        <v>92.94666666666667</v>
      </c>
      <c r="D4" s="36">
        <v>9.514818882154204</v>
      </c>
      <c r="E4" s="36">
        <v>9.72670555025167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3334</v>
      </c>
      <c r="B5" s="41">
        <v>92.19333333333333</v>
      </c>
      <c r="C5" s="41">
        <v>108.56</v>
      </c>
      <c r="D5" s="41">
        <v>9.470508132214981</v>
      </c>
      <c r="E5" s="41">
        <v>9.385550917526485</v>
      </c>
      <c r="F5" s="37" t="s">
        <v>71</v>
      </c>
      <c r="I5" s="42">
        <v>3407</v>
      </c>
    </row>
    <row r="6" spans="1:6" s="33" customFormat="1" ht="13.5" thickBot="1">
      <c r="A6" s="43">
        <v>3337</v>
      </c>
      <c r="B6" s="44">
        <v>95.30333333333334</v>
      </c>
      <c r="C6" s="44">
        <v>103.77</v>
      </c>
      <c r="D6" s="44">
        <v>9.523148166599713</v>
      </c>
      <c r="E6" s="44">
        <v>10.09155616911096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20" t="s">
        <v>115</v>
      </c>
      <c r="B9" s="121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19" t="s">
        <v>164</v>
      </c>
      <c r="B13" s="119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3825</v>
      </c>
      <c r="K15" s="42">
        <v>3398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10.258548302828991</v>
      </c>
      <c r="C19" s="62">
        <v>32.60521496949567</v>
      </c>
      <c r="D19" s="63">
        <v>13.052621863449735</v>
      </c>
      <c r="K19" s="64" t="s">
        <v>93</v>
      </c>
    </row>
    <row r="20" spans="1:11" ht="12.75">
      <c r="A20" s="61" t="s">
        <v>57</v>
      </c>
      <c r="B20" s="62">
        <v>0.710842474622865</v>
      </c>
      <c r="C20" s="62">
        <v>25.404175807956193</v>
      </c>
      <c r="D20" s="63">
        <v>10.121518584541096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6.3681797285791575</v>
      </c>
      <c r="C21" s="62">
        <v>34.1715130619125</v>
      </c>
      <c r="D21" s="63">
        <v>13.688479779299644</v>
      </c>
      <c r="F21" s="39" t="s">
        <v>96</v>
      </c>
    </row>
    <row r="22" spans="1:11" ht="16.5" thickBot="1">
      <c r="A22" s="67" t="s">
        <v>59</v>
      </c>
      <c r="B22" s="68">
        <v>2.004801652787222</v>
      </c>
      <c r="C22" s="68">
        <v>37.398134986120546</v>
      </c>
      <c r="D22" s="69">
        <v>14.540094104291892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8.28414316457392</v>
      </c>
      <c r="I23" s="42">
        <v>5018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0.04918619902804957</v>
      </c>
      <c r="C27" s="78">
        <v>-0.0014792589735032051</v>
      </c>
      <c r="D27" s="78">
        <v>-0.012046365019204064</v>
      </c>
      <c r="E27" s="78">
        <v>-0.0007815320904487432</v>
      </c>
      <c r="F27" s="78">
        <v>0.0019104420567539252</v>
      </c>
      <c r="G27" s="78">
        <v>-0.00016931627338680338</v>
      </c>
      <c r="H27" s="78">
        <v>-0.0002678098243160503</v>
      </c>
      <c r="I27" s="79">
        <v>-6.283367495953156E-05</v>
      </c>
    </row>
    <row r="28" spans="1:9" ht="13.5" thickBot="1">
      <c r="A28" s="80" t="s">
        <v>61</v>
      </c>
      <c r="B28" s="81">
        <v>-0.1498247662624769</v>
      </c>
      <c r="C28" s="81">
        <v>-0.2720292770227952</v>
      </c>
      <c r="D28" s="81">
        <v>-0.0353343016699764</v>
      </c>
      <c r="E28" s="81">
        <v>-0.07558135386345817</v>
      </c>
      <c r="F28" s="81">
        <v>-0.006038192298660023</v>
      </c>
      <c r="G28" s="81">
        <v>-0.0078020163980371034</v>
      </c>
      <c r="H28" s="81">
        <v>-0.0007229369550571127</v>
      </c>
      <c r="I28" s="82">
        <v>-0.0011617819420642777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3336</v>
      </c>
      <c r="B39" s="89">
        <v>102.89333333333333</v>
      </c>
      <c r="C39" s="89">
        <v>110.57666666666667</v>
      </c>
      <c r="D39" s="89">
        <v>9.245820067741915</v>
      </c>
      <c r="E39" s="89">
        <v>9.46133755924982</v>
      </c>
      <c r="F39" s="90">
        <f>I39*D39/(23678+B39)*1000</f>
        <v>14.540094104291892</v>
      </c>
      <c r="G39" s="91" t="s">
        <v>59</v>
      </c>
      <c r="H39" s="92">
        <f>I39-B39+X39</f>
        <v>2.004801652787222</v>
      </c>
      <c r="I39" s="92">
        <f>(B39+C42-2*X39)*(23678+B39)*E42/((23678+C42)*D39+E42*(23678+B39))</f>
        <v>37.398134986120546</v>
      </c>
      <c r="J39" s="39" t="s">
        <v>73</v>
      </c>
      <c r="K39" s="39">
        <f>(K40*K40+L40*L40+M40*M40+N40*N40+O40*O40+P40*P40+Q40*Q40+R40*R40+S40*S40+T40*T40+U40*U40+V40*V40+W40*W40)</f>
        <v>0.10607861815263223</v>
      </c>
      <c r="M39" s="39" t="s">
        <v>68</v>
      </c>
      <c r="N39" s="39">
        <f>(K44*K44+L44*L44+M44*M44+N44*N44+O44*O44+P44*P44+Q44*Q44+R44*R44+S44*S44+T44*T44+U44*U44+V44*V44+W44*W44)</f>
        <v>0.09358724855419316</v>
      </c>
      <c r="X39" s="28">
        <f>(1-$H$2)*1000</f>
        <v>67.5</v>
      </c>
    </row>
    <row r="40" spans="1:24" ht="12.75">
      <c r="A40" s="86">
        <v>3335</v>
      </c>
      <c r="B40" s="89">
        <v>89.84666666666668</v>
      </c>
      <c r="C40" s="89">
        <v>92.94666666666667</v>
      </c>
      <c r="D40" s="89">
        <v>9.514818882154204</v>
      </c>
      <c r="E40" s="89">
        <v>9.72670555025167</v>
      </c>
      <c r="F40" s="90">
        <f>I40*D40/(23678+B40)*1000</f>
        <v>13.052621863449735</v>
      </c>
      <c r="G40" s="91" t="s">
        <v>56</v>
      </c>
      <c r="H40" s="92">
        <f>I40-B40+X40</f>
        <v>10.258548302828991</v>
      </c>
      <c r="I40" s="92">
        <f>(B40+C39-2*X40)*(23678+B40)*E39/((23678+C39)*D40+E39*(23678+B40))</f>
        <v>32.60521496949567</v>
      </c>
      <c r="J40" s="39" t="s">
        <v>62</v>
      </c>
      <c r="K40" s="73">
        <f aca="true" t="shared" si="0" ref="K40:W40">SQRT(K41*K41+K42*K42)</f>
        <v>0.1576919235738874</v>
      </c>
      <c r="L40" s="73">
        <f t="shared" si="0"/>
        <v>0.27203329899969114</v>
      </c>
      <c r="M40" s="73">
        <f t="shared" si="0"/>
        <v>0.03733132444316435</v>
      </c>
      <c r="N40" s="73">
        <f t="shared" si="0"/>
        <v>0.07558539438437617</v>
      </c>
      <c r="O40" s="73">
        <f t="shared" si="0"/>
        <v>0.006333210488197229</v>
      </c>
      <c r="P40" s="73">
        <f t="shared" si="0"/>
        <v>0.007803853399165918</v>
      </c>
      <c r="Q40" s="73">
        <f t="shared" si="0"/>
        <v>0.000770947432051916</v>
      </c>
      <c r="R40" s="73">
        <f t="shared" si="0"/>
        <v>0.0011634798458140842</v>
      </c>
      <c r="S40" s="73">
        <f t="shared" si="0"/>
        <v>8.310788043765447E-05</v>
      </c>
      <c r="T40" s="73">
        <f t="shared" si="0"/>
        <v>0.00011483727721715707</v>
      </c>
      <c r="U40" s="73">
        <f t="shared" si="0"/>
        <v>1.6866020527524004E-05</v>
      </c>
      <c r="V40" s="73">
        <f t="shared" si="0"/>
        <v>4.318040347777148E-05</v>
      </c>
      <c r="W40" s="73">
        <f t="shared" si="0"/>
        <v>5.180120667164496E-06</v>
      </c>
      <c r="X40" s="28">
        <f>(1-$H$2)*1000</f>
        <v>67.5</v>
      </c>
    </row>
    <row r="41" spans="1:24" ht="12.75">
      <c r="A41" s="86">
        <v>3334</v>
      </c>
      <c r="B41" s="89">
        <v>92.19333333333333</v>
      </c>
      <c r="C41" s="89">
        <v>108.56</v>
      </c>
      <c r="D41" s="89">
        <v>9.470508132214981</v>
      </c>
      <c r="E41" s="89">
        <v>9.385550917526485</v>
      </c>
      <c r="F41" s="90">
        <f>I41*D41/(23678+B41)*1000</f>
        <v>10.121518584541096</v>
      </c>
      <c r="G41" s="91" t="s">
        <v>57</v>
      </c>
      <c r="H41" s="92">
        <f>I41-B41+X41</f>
        <v>0.710842474622865</v>
      </c>
      <c r="I41" s="92">
        <f>(B41+C40-2*X41)*(23678+B41)*E40/((23678+C40)*D41+E40*(23678+B41))</f>
        <v>25.404175807956193</v>
      </c>
      <c r="J41" s="39" t="s">
        <v>60</v>
      </c>
      <c r="K41" s="73">
        <f>'calcul config'!C43</f>
        <v>0.04918619902804957</v>
      </c>
      <c r="L41" s="73">
        <f>'calcul config'!C44</f>
        <v>-0.0014792589735032051</v>
      </c>
      <c r="M41" s="73">
        <f>'calcul config'!C45</f>
        <v>-0.012046365019204064</v>
      </c>
      <c r="N41" s="73">
        <f>'calcul config'!C46</f>
        <v>-0.0007815320904487432</v>
      </c>
      <c r="O41" s="73">
        <f>'calcul config'!C47</f>
        <v>0.0019104420567539252</v>
      </c>
      <c r="P41" s="73">
        <f>'calcul config'!C48</f>
        <v>-0.00016931627338680338</v>
      </c>
      <c r="Q41" s="73">
        <f>'calcul config'!C49</f>
        <v>-0.0002678098243160503</v>
      </c>
      <c r="R41" s="73">
        <f>'calcul config'!C50</f>
        <v>-6.283367495953156E-05</v>
      </c>
      <c r="S41" s="73">
        <f>'calcul config'!C51</f>
        <v>1.966477616430721E-05</v>
      </c>
      <c r="T41" s="73">
        <f>'calcul config'!C52</f>
        <v>-1.206304713627628E-05</v>
      </c>
      <c r="U41" s="73">
        <f>'calcul config'!C53</f>
        <v>-7.09371232795284E-06</v>
      </c>
      <c r="V41" s="73">
        <f>'calcul config'!C54</f>
        <v>-4.957953632296159E-06</v>
      </c>
      <c r="W41" s="73">
        <f>'calcul config'!C55</f>
        <v>1.057954538497797E-06</v>
      </c>
      <c r="X41" s="28">
        <f>(1-$H$2)*1000</f>
        <v>67.5</v>
      </c>
    </row>
    <row r="42" spans="1:24" ht="12.75">
      <c r="A42" s="86">
        <v>3337</v>
      </c>
      <c r="B42" s="89">
        <v>95.30333333333334</v>
      </c>
      <c r="C42" s="89">
        <v>103.77</v>
      </c>
      <c r="D42" s="89">
        <v>9.523148166599713</v>
      </c>
      <c r="E42" s="89">
        <v>10.09155616911096</v>
      </c>
      <c r="F42" s="90">
        <f>I42*D42/(23678+B42)*1000</f>
        <v>13.688479779299644</v>
      </c>
      <c r="G42" s="91" t="s">
        <v>58</v>
      </c>
      <c r="H42" s="92">
        <f>I42-B42+X42</f>
        <v>6.3681797285791575</v>
      </c>
      <c r="I42" s="92">
        <f>(B42+C41-2*X42)*(23678+B42)*E41/((23678+C41)*D42+E41*(23678+B42))</f>
        <v>34.1715130619125</v>
      </c>
      <c r="J42" s="39" t="s">
        <v>61</v>
      </c>
      <c r="K42" s="73">
        <f>'calcul config'!D43</f>
        <v>-0.1498247662624769</v>
      </c>
      <c r="L42" s="73">
        <f>'calcul config'!D44</f>
        <v>-0.2720292770227952</v>
      </c>
      <c r="M42" s="73">
        <f>'calcul config'!D45</f>
        <v>-0.0353343016699764</v>
      </c>
      <c r="N42" s="73">
        <f>'calcul config'!D46</f>
        <v>-0.07558135386345817</v>
      </c>
      <c r="O42" s="73">
        <f>'calcul config'!D47</f>
        <v>-0.006038192298660023</v>
      </c>
      <c r="P42" s="73">
        <f>'calcul config'!D48</f>
        <v>-0.0078020163980371034</v>
      </c>
      <c r="Q42" s="73">
        <f>'calcul config'!D49</f>
        <v>-0.0007229369550571127</v>
      </c>
      <c r="R42" s="73">
        <f>'calcul config'!D50</f>
        <v>-0.0011617819420642777</v>
      </c>
      <c r="S42" s="73">
        <f>'calcul config'!D51</f>
        <v>-8.074785674708131E-05</v>
      </c>
      <c r="T42" s="73">
        <f>'calcul config'!D52</f>
        <v>-0.00011420194014305606</v>
      </c>
      <c r="U42" s="73">
        <f>'calcul config'!D53</f>
        <v>-1.530169578324935E-05</v>
      </c>
      <c r="V42" s="73">
        <f>'calcul config'!D54</f>
        <v>-4.289482416659545E-05</v>
      </c>
      <c r="W42" s="73">
        <f>'calcul config'!D55</f>
        <v>-5.070935053898507E-06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0.10512794904925826</v>
      </c>
      <c r="L44" s="73">
        <f>L40/(L43*1.5)</f>
        <v>0.2590793323806583</v>
      </c>
      <c r="M44" s="73">
        <f aca="true" t="shared" si="1" ref="M44:W44">M40/(M43*1.5)</f>
        <v>0.04147924938129373</v>
      </c>
      <c r="N44" s="73">
        <f t="shared" si="1"/>
        <v>0.1007805258458349</v>
      </c>
      <c r="O44" s="73">
        <f t="shared" si="1"/>
        <v>0.028147602169765463</v>
      </c>
      <c r="P44" s="73">
        <f t="shared" si="1"/>
        <v>0.052025689327772774</v>
      </c>
      <c r="Q44" s="73">
        <f t="shared" si="1"/>
        <v>0.005139649547012772</v>
      </c>
      <c r="R44" s="73">
        <f t="shared" si="1"/>
        <v>0.0025855107684757427</v>
      </c>
      <c r="S44" s="73">
        <f t="shared" si="1"/>
        <v>0.0011081050725020593</v>
      </c>
      <c r="T44" s="73">
        <f t="shared" si="1"/>
        <v>0.0015311636962287607</v>
      </c>
      <c r="U44" s="73">
        <f t="shared" si="1"/>
        <v>0.00022488027370032</v>
      </c>
      <c r="V44" s="73">
        <f t="shared" si="1"/>
        <v>0.000575738713036953</v>
      </c>
      <c r="W44" s="73">
        <f t="shared" si="1"/>
        <v>6.906827556219327E-05</v>
      </c>
      <c r="X44" s="73"/>
      <c r="Y44" s="73"/>
    </row>
    <row r="45" s="101" customFormat="1" ht="12.75"/>
    <row r="46" spans="1:24" s="101" customFormat="1" ht="12.75">
      <c r="A46" s="101">
        <v>3337</v>
      </c>
      <c r="B46" s="101">
        <v>108.88</v>
      </c>
      <c r="C46" s="101">
        <v>106.48</v>
      </c>
      <c r="D46" s="101">
        <v>9.040477063901598</v>
      </c>
      <c r="E46" s="101">
        <v>9.932564773577173</v>
      </c>
      <c r="F46" s="101">
        <v>14.723885738067562</v>
      </c>
      <c r="G46" s="101" t="s">
        <v>59</v>
      </c>
      <c r="H46" s="101">
        <v>-2.639201178264642</v>
      </c>
      <c r="I46" s="101">
        <v>38.74079882173536</v>
      </c>
      <c r="J46" s="101" t="s">
        <v>73</v>
      </c>
      <c r="K46" s="101">
        <v>0.22712090414532524</v>
      </c>
      <c r="M46" s="101" t="s">
        <v>68</v>
      </c>
      <c r="N46" s="101">
        <v>0.13470086690495103</v>
      </c>
      <c r="X46" s="101">
        <v>67.5</v>
      </c>
    </row>
    <row r="47" spans="1:24" s="101" customFormat="1" ht="12.75">
      <c r="A47" s="101">
        <v>3334</v>
      </c>
      <c r="B47" s="101">
        <v>92.22000122070312</v>
      </c>
      <c r="C47" s="101">
        <v>105.12000274658203</v>
      </c>
      <c r="D47" s="101">
        <v>9.206428527832031</v>
      </c>
      <c r="E47" s="101">
        <v>9.360024452209473</v>
      </c>
      <c r="F47" s="101">
        <v>12.800131533273625</v>
      </c>
      <c r="G47" s="101" t="s">
        <v>56</v>
      </c>
      <c r="H47" s="101">
        <v>8.328856071857139</v>
      </c>
      <c r="I47" s="101">
        <v>33.048857292560264</v>
      </c>
      <c r="J47" s="101" t="s">
        <v>62</v>
      </c>
      <c r="K47" s="101">
        <v>0.4199198981763682</v>
      </c>
      <c r="L47" s="101">
        <v>0.20139636967729638</v>
      </c>
      <c r="M47" s="101">
        <v>0.09941040436612097</v>
      </c>
      <c r="N47" s="101">
        <v>0.0048141748412433415</v>
      </c>
      <c r="O47" s="101">
        <v>0.016864857941109795</v>
      </c>
      <c r="P47" s="101">
        <v>0.0057774783621166075</v>
      </c>
      <c r="Q47" s="101">
        <v>0.002052845389533025</v>
      </c>
      <c r="R47" s="101">
        <v>7.413123996904627E-05</v>
      </c>
      <c r="S47" s="101">
        <v>0.0002212797604596485</v>
      </c>
      <c r="T47" s="101">
        <v>8.501872036454872E-05</v>
      </c>
      <c r="U47" s="101">
        <v>4.489876917395004E-05</v>
      </c>
      <c r="V47" s="101">
        <v>2.7511789929059196E-06</v>
      </c>
      <c r="W47" s="101">
        <v>1.3799476137127543E-05</v>
      </c>
      <c r="X47" s="101">
        <v>67.5</v>
      </c>
    </row>
    <row r="48" spans="1:24" s="101" customFormat="1" ht="12.75">
      <c r="A48" s="101">
        <v>3335</v>
      </c>
      <c r="B48" s="101">
        <v>109.22000122070312</v>
      </c>
      <c r="C48" s="101">
        <v>89.22000122070312</v>
      </c>
      <c r="D48" s="101">
        <v>9.28843879699707</v>
      </c>
      <c r="E48" s="101">
        <v>9.597262382507324</v>
      </c>
      <c r="F48" s="101">
        <v>15.551148639069037</v>
      </c>
      <c r="G48" s="101" t="s">
        <v>57</v>
      </c>
      <c r="H48" s="101">
        <v>-1.8942993956759722</v>
      </c>
      <c r="I48" s="101">
        <v>39.825701825027146</v>
      </c>
      <c r="J48" s="101" t="s">
        <v>60</v>
      </c>
      <c r="K48" s="101">
        <v>-0.030279987775168733</v>
      </c>
      <c r="L48" s="101">
        <v>-0.0010955982186434427</v>
      </c>
      <c r="M48" s="101">
        <v>0.006040971334446188</v>
      </c>
      <c r="N48" s="101">
        <v>-4.965504582317206E-05</v>
      </c>
      <c r="O48" s="101">
        <v>-0.0013973990414569008</v>
      </c>
      <c r="P48" s="101">
        <v>-0.00012534426671808433</v>
      </c>
      <c r="Q48" s="101">
        <v>7.092890959203821E-05</v>
      </c>
      <c r="R48" s="101">
        <v>-3.997044933056894E-06</v>
      </c>
      <c r="S48" s="101">
        <v>-3.3185264242009894E-05</v>
      </c>
      <c r="T48" s="101">
        <v>-8.927320831721046E-06</v>
      </c>
      <c r="U48" s="101">
        <v>-2.0075967622203806E-06</v>
      </c>
      <c r="V48" s="101">
        <v>-3.165015156069306E-07</v>
      </c>
      <c r="W48" s="101">
        <v>-2.5231602353103644E-06</v>
      </c>
      <c r="X48" s="101">
        <v>67.5</v>
      </c>
    </row>
    <row r="49" spans="1:24" s="101" customFormat="1" ht="12.75">
      <c r="A49" s="101">
        <v>3336</v>
      </c>
      <c r="B49" s="101">
        <v>95.08000183105469</v>
      </c>
      <c r="C49" s="101">
        <v>101.18000030517578</v>
      </c>
      <c r="D49" s="101">
        <v>9.318307876586914</v>
      </c>
      <c r="E49" s="101">
        <v>9.640132904052734</v>
      </c>
      <c r="F49" s="101">
        <v>9.805713934701872</v>
      </c>
      <c r="G49" s="101" t="s">
        <v>58</v>
      </c>
      <c r="H49" s="101">
        <v>-2.563440355290169</v>
      </c>
      <c r="I49" s="101">
        <v>25.01656147576451</v>
      </c>
      <c r="J49" s="101" t="s">
        <v>61</v>
      </c>
      <c r="K49" s="101">
        <v>-0.41882674607143594</v>
      </c>
      <c r="L49" s="101">
        <v>-0.2013933896227419</v>
      </c>
      <c r="M49" s="101">
        <v>-0.09922668573308333</v>
      </c>
      <c r="N49" s="101">
        <v>-0.004813918754869534</v>
      </c>
      <c r="O49" s="101">
        <v>-0.016806864945395062</v>
      </c>
      <c r="P49" s="101">
        <v>-0.005776118509823574</v>
      </c>
      <c r="Q49" s="101">
        <v>-0.0020516196731146545</v>
      </c>
      <c r="R49" s="101">
        <v>-7.402340421212367E-05</v>
      </c>
      <c r="S49" s="101">
        <v>-0.0002187772168811629</v>
      </c>
      <c r="T49" s="101">
        <v>-8.454871823506759E-05</v>
      </c>
      <c r="U49" s="101">
        <v>-4.485386302846131E-05</v>
      </c>
      <c r="V49" s="101">
        <v>-2.732912849255414E-06</v>
      </c>
      <c r="W49" s="101">
        <v>-1.3566842082301284E-05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3337</v>
      </c>
      <c r="B56" s="116">
        <v>92.76</v>
      </c>
      <c r="C56" s="116">
        <v>106.06</v>
      </c>
      <c r="D56" s="116">
        <v>9.621452302057367</v>
      </c>
      <c r="E56" s="116">
        <v>10.103074861687732</v>
      </c>
      <c r="F56" s="116">
        <v>13.759933770145064</v>
      </c>
      <c r="G56" s="116" t="s">
        <v>59</v>
      </c>
      <c r="H56" s="116">
        <v>8.735292290340887</v>
      </c>
      <c r="I56" s="116">
        <v>33.99529229034089</v>
      </c>
      <c r="J56" s="116" t="s">
        <v>73</v>
      </c>
      <c r="K56" s="116">
        <v>0.3293626391708167</v>
      </c>
      <c r="M56" s="116" t="s">
        <v>68</v>
      </c>
      <c r="N56" s="116">
        <v>0.24272959243323877</v>
      </c>
      <c r="X56" s="116">
        <v>67.5</v>
      </c>
    </row>
    <row r="57" spans="1:24" s="116" customFormat="1" ht="12.75">
      <c r="A57" s="116">
        <v>3336</v>
      </c>
      <c r="B57" s="116">
        <v>116.66000366210938</v>
      </c>
      <c r="C57" s="116">
        <v>121.45999908447266</v>
      </c>
      <c r="D57" s="116">
        <v>9.23190975189209</v>
      </c>
      <c r="E57" s="116">
        <v>9.298463821411133</v>
      </c>
      <c r="F57" s="116">
        <v>17.78741401595062</v>
      </c>
      <c r="G57" s="116" t="s">
        <v>56</v>
      </c>
      <c r="H57" s="116">
        <v>-3.314075763261087</v>
      </c>
      <c r="I57" s="116">
        <v>45.84592789884828</v>
      </c>
      <c r="J57" s="116" t="s">
        <v>62</v>
      </c>
      <c r="K57" s="116">
        <v>0.41032390730185425</v>
      </c>
      <c r="L57" s="116">
        <v>0.3762003663871649</v>
      </c>
      <c r="M57" s="116">
        <v>0.09713868924664529</v>
      </c>
      <c r="N57" s="116">
        <v>0.09818278131978696</v>
      </c>
      <c r="O57" s="116">
        <v>0.01647967312306121</v>
      </c>
      <c r="P57" s="116">
        <v>0.010791983629130421</v>
      </c>
      <c r="Q57" s="116">
        <v>0.0020058593930500617</v>
      </c>
      <c r="R57" s="116">
        <v>0.0015112511663621145</v>
      </c>
      <c r="S57" s="116">
        <v>0.00021621451483636546</v>
      </c>
      <c r="T57" s="116">
        <v>0.0001587886805207612</v>
      </c>
      <c r="U57" s="116">
        <v>4.38521113369316E-05</v>
      </c>
      <c r="V57" s="116">
        <v>5.60798083423657E-05</v>
      </c>
      <c r="W57" s="116">
        <v>1.3486009364156947E-05</v>
      </c>
      <c r="X57" s="116">
        <v>67.5</v>
      </c>
    </row>
    <row r="58" spans="1:24" s="116" customFormat="1" ht="12.75">
      <c r="A58" s="116">
        <v>3335</v>
      </c>
      <c r="B58" s="116">
        <v>92.87999725341797</v>
      </c>
      <c r="C58" s="116">
        <v>107.18000030517578</v>
      </c>
      <c r="D58" s="116">
        <v>9.690936088562012</v>
      </c>
      <c r="E58" s="116">
        <v>9.717413902282715</v>
      </c>
      <c r="F58" s="116">
        <v>15.828735353608455</v>
      </c>
      <c r="G58" s="116" t="s">
        <v>57</v>
      </c>
      <c r="H58" s="116">
        <v>13.446279708928706</v>
      </c>
      <c r="I58" s="116">
        <v>38.826276962346675</v>
      </c>
      <c r="J58" s="116" t="s">
        <v>60</v>
      </c>
      <c r="K58" s="116">
        <v>-0.17976082100280316</v>
      </c>
      <c r="L58" s="116">
        <v>0.0020477697530043608</v>
      </c>
      <c r="M58" s="116">
        <v>0.04354599196087027</v>
      </c>
      <c r="N58" s="116">
        <v>-0.001015632909234206</v>
      </c>
      <c r="O58" s="116">
        <v>-0.007059417149325937</v>
      </c>
      <c r="P58" s="116">
        <v>0.00023424147742241174</v>
      </c>
      <c r="Q58" s="116">
        <v>0.0009459862081952483</v>
      </c>
      <c r="R58" s="116">
        <v>-8.163844449703273E-05</v>
      </c>
      <c r="S58" s="116">
        <v>-7.91861968498307E-05</v>
      </c>
      <c r="T58" s="116">
        <v>1.667820726441177E-05</v>
      </c>
      <c r="U58" s="116">
        <v>2.367308577041257E-05</v>
      </c>
      <c r="V58" s="116">
        <v>-6.44204725563776E-06</v>
      </c>
      <c r="W58" s="116">
        <v>-4.511555826884338E-06</v>
      </c>
      <c r="X58" s="116">
        <v>67.5</v>
      </c>
    </row>
    <row r="59" spans="1:24" s="116" customFormat="1" ht="12.75">
      <c r="A59" s="116">
        <v>3334</v>
      </c>
      <c r="B59" s="116">
        <v>95.66000366210938</v>
      </c>
      <c r="C59" s="116">
        <v>111.45999908447266</v>
      </c>
      <c r="D59" s="116">
        <v>9.4318208694458</v>
      </c>
      <c r="E59" s="116">
        <v>9.292948722839355</v>
      </c>
      <c r="F59" s="116">
        <v>13.654663361875388</v>
      </c>
      <c r="G59" s="116" t="s">
        <v>58</v>
      </c>
      <c r="H59" s="116">
        <v>6.257669099392253</v>
      </c>
      <c r="I59" s="116">
        <v>34.41767276150163</v>
      </c>
      <c r="J59" s="116" t="s">
        <v>61</v>
      </c>
      <c r="K59" s="116">
        <v>0.36885194338088945</v>
      </c>
      <c r="L59" s="116">
        <v>0.376194793037963</v>
      </c>
      <c r="M59" s="116">
        <v>0.08683128199387674</v>
      </c>
      <c r="N59" s="116">
        <v>-0.09817752816955001</v>
      </c>
      <c r="O59" s="116">
        <v>0.01489107973770703</v>
      </c>
      <c r="P59" s="116">
        <v>0.0107894412080364</v>
      </c>
      <c r="Q59" s="116">
        <v>0.0017687798050044382</v>
      </c>
      <c r="R59" s="116">
        <v>-0.001509044483178331</v>
      </c>
      <c r="S59" s="116">
        <v>0.00020119210385694753</v>
      </c>
      <c r="T59" s="116">
        <v>0.00015791036211715078</v>
      </c>
      <c r="U59" s="116">
        <v>3.6913313029492955E-05</v>
      </c>
      <c r="V59" s="116">
        <v>-5.570857143090819E-05</v>
      </c>
      <c r="W59" s="116">
        <v>1.270898550597312E-05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3337</v>
      </c>
      <c r="B61" s="116">
        <v>81.26</v>
      </c>
      <c r="C61" s="116">
        <v>91.56</v>
      </c>
      <c r="D61" s="116">
        <v>9.836847993234828</v>
      </c>
      <c r="E61" s="116">
        <v>10.203276116349086</v>
      </c>
      <c r="F61" s="116">
        <v>13.465398451633606</v>
      </c>
      <c r="G61" s="116" t="s">
        <v>59</v>
      </c>
      <c r="H61" s="116">
        <v>18.763416345966377</v>
      </c>
      <c r="I61" s="116">
        <v>32.52341634596638</v>
      </c>
      <c r="J61" s="116" t="s">
        <v>73</v>
      </c>
      <c r="K61" s="116">
        <v>1.3669112730154003</v>
      </c>
      <c r="M61" s="116" t="s">
        <v>68</v>
      </c>
      <c r="N61" s="116">
        <v>1.269944812525654</v>
      </c>
      <c r="X61" s="116">
        <v>67.5</v>
      </c>
    </row>
    <row r="62" spans="1:24" s="116" customFormat="1" ht="12.75">
      <c r="A62" s="116">
        <v>3336</v>
      </c>
      <c r="B62" s="116">
        <v>117.13999938964844</v>
      </c>
      <c r="C62" s="116">
        <v>119.33999633789062</v>
      </c>
      <c r="D62" s="116">
        <v>9.360172271728516</v>
      </c>
      <c r="E62" s="116">
        <v>9.553128242492676</v>
      </c>
      <c r="F62" s="116">
        <v>15.127972455238929</v>
      </c>
      <c r="G62" s="116" t="s">
        <v>56</v>
      </c>
      <c r="H62" s="116">
        <v>-11.182136432725997</v>
      </c>
      <c r="I62" s="116">
        <v>38.45786295692245</v>
      </c>
      <c r="J62" s="116" t="s">
        <v>62</v>
      </c>
      <c r="K62" s="116">
        <v>0.2407784397986611</v>
      </c>
      <c r="L62" s="116">
        <v>1.1383472275553839</v>
      </c>
      <c r="M62" s="116">
        <v>0.05700128844311292</v>
      </c>
      <c r="N62" s="116">
        <v>0.09321940252387204</v>
      </c>
      <c r="O62" s="116">
        <v>0.009670623644702739</v>
      </c>
      <c r="P62" s="116">
        <v>0.03265556575017301</v>
      </c>
      <c r="Q62" s="116">
        <v>0.0011770230237940311</v>
      </c>
      <c r="R62" s="116">
        <v>0.0014348204193270334</v>
      </c>
      <c r="S62" s="116">
        <v>0.00012689177955595702</v>
      </c>
      <c r="T62" s="116">
        <v>0.0004805012188679539</v>
      </c>
      <c r="U62" s="116">
        <v>2.570477490682453E-05</v>
      </c>
      <c r="V62" s="116">
        <v>5.323637839135093E-05</v>
      </c>
      <c r="W62" s="116">
        <v>7.914743697605646E-06</v>
      </c>
      <c r="X62" s="116">
        <v>67.5</v>
      </c>
    </row>
    <row r="63" spans="1:24" s="116" customFormat="1" ht="12.75">
      <c r="A63" s="116">
        <v>3335</v>
      </c>
      <c r="B63" s="116">
        <v>73.9000015258789</v>
      </c>
      <c r="C63" s="116">
        <v>86.5999984741211</v>
      </c>
      <c r="D63" s="116">
        <v>9.834004402160645</v>
      </c>
      <c r="E63" s="116">
        <v>9.808408737182617</v>
      </c>
      <c r="F63" s="116">
        <v>11.870367861534575</v>
      </c>
      <c r="G63" s="116" t="s">
        <v>57</v>
      </c>
      <c r="H63" s="116">
        <v>22.270291764466734</v>
      </c>
      <c r="I63" s="116">
        <v>28.670293290345636</v>
      </c>
      <c r="J63" s="116" t="s">
        <v>60</v>
      </c>
      <c r="K63" s="116">
        <v>-0.13410515264984987</v>
      </c>
      <c r="L63" s="116">
        <v>0.006194588461248341</v>
      </c>
      <c r="M63" s="116">
        <v>0.03228406706002738</v>
      </c>
      <c r="N63" s="116">
        <v>-0.0009645199315539044</v>
      </c>
      <c r="O63" s="116">
        <v>-0.005299253061951521</v>
      </c>
      <c r="P63" s="116">
        <v>0.0007087007059815579</v>
      </c>
      <c r="Q63" s="116">
        <v>0.0006919184439367191</v>
      </c>
      <c r="R63" s="116">
        <v>-7.750617236312433E-05</v>
      </c>
      <c r="S63" s="116">
        <v>-6.215366862132453E-05</v>
      </c>
      <c r="T63" s="116">
        <v>5.0465464908020595E-05</v>
      </c>
      <c r="U63" s="116">
        <v>1.6701142847222273E-05</v>
      </c>
      <c r="V63" s="116">
        <v>-6.1145540722831726E-06</v>
      </c>
      <c r="W63" s="116">
        <v>-3.632186317930306E-06</v>
      </c>
      <c r="X63" s="116">
        <v>67.5</v>
      </c>
    </row>
    <row r="64" spans="1:24" s="116" customFormat="1" ht="12.75">
      <c r="A64" s="116">
        <v>3334</v>
      </c>
      <c r="B64" s="116">
        <v>99.18000030517578</v>
      </c>
      <c r="C64" s="116">
        <v>120.4800033569336</v>
      </c>
      <c r="D64" s="116">
        <v>9.589265823364258</v>
      </c>
      <c r="E64" s="116">
        <v>9.365516662597656</v>
      </c>
      <c r="F64" s="116">
        <v>10.358102159837165</v>
      </c>
      <c r="G64" s="116" t="s">
        <v>58</v>
      </c>
      <c r="H64" s="116">
        <v>-5.99644287203833</v>
      </c>
      <c r="I64" s="116">
        <v>25.68355743313746</v>
      </c>
      <c r="J64" s="116" t="s">
        <v>61</v>
      </c>
      <c r="K64" s="116">
        <v>0.19997516121918224</v>
      </c>
      <c r="L64" s="116">
        <v>1.1383303727639111</v>
      </c>
      <c r="M64" s="116">
        <v>0.04697750417208873</v>
      </c>
      <c r="N64" s="116">
        <v>-0.09321441255626361</v>
      </c>
      <c r="O64" s="116">
        <v>0.008089430057975723</v>
      </c>
      <c r="P64" s="116">
        <v>0.03264787462872911</v>
      </c>
      <c r="Q64" s="116">
        <v>0.0009521722877092327</v>
      </c>
      <c r="R64" s="116">
        <v>-0.0014327255246429518</v>
      </c>
      <c r="S64" s="116">
        <v>0.00011062750650624001</v>
      </c>
      <c r="T64" s="116">
        <v>0.000477843759177837</v>
      </c>
      <c r="U64" s="116">
        <v>1.9539889472747593E-05</v>
      </c>
      <c r="V64" s="116">
        <v>-5.288406388246105E-05</v>
      </c>
      <c r="W64" s="116">
        <v>7.0320971516773124E-06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3337</v>
      </c>
      <c r="B66" s="116">
        <v>96.22</v>
      </c>
      <c r="C66" s="116">
        <v>106.62</v>
      </c>
      <c r="D66" s="116">
        <v>9.613223081921912</v>
      </c>
      <c r="E66" s="116">
        <v>10.106291127326644</v>
      </c>
      <c r="F66" s="116">
        <v>13.607465242980775</v>
      </c>
      <c r="G66" s="116" t="s">
        <v>59</v>
      </c>
      <c r="H66" s="116">
        <v>4.932279737203572</v>
      </c>
      <c r="I66" s="116">
        <v>33.65227973720357</v>
      </c>
      <c r="J66" s="116" t="s">
        <v>73</v>
      </c>
      <c r="K66" s="116">
        <v>0.47442255022075003</v>
      </c>
      <c r="M66" s="116" t="s">
        <v>68</v>
      </c>
      <c r="N66" s="116">
        <v>0.34896890012157145</v>
      </c>
      <c r="X66" s="116">
        <v>67.5</v>
      </c>
    </row>
    <row r="67" spans="1:24" s="116" customFormat="1" ht="12.75">
      <c r="A67" s="116">
        <v>3336</v>
      </c>
      <c r="B67" s="116">
        <v>108.04000091552734</v>
      </c>
      <c r="C67" s="116">
        <v>107.73999786376953</v>
      </c>
      <c r="D67" s="116">
        <v>9.22333812713623</v>
      </c>
      <c r="E67" s="116">
        <v>9.450810432434082</v>
      </c>
      <c r="F67" s="116">
        <v>16.150536147324882</v>
      </c>
      <c r="G67" s="116" t="s">
        <v>56</v>
      </c>
      <c r="H67" s="116">
        <v>1.1105700102269935</v>
      </c>
      <c r="I67" s="116">
        <v>41.65057092575434</v>
      </c>
      <c r="J67" s="116" t="s">
        <v>62</v>
      </c>
      <c r="K67" s="116">
        <v>0.47092663343076097</v>
      </c>
      <c r="L67" s="116">
        <v>0.48760264015566007</v>
      </c>
      <c r="M67" s="116">
        <v>0.11148584125424033</v>
      </c>
      <c r="N67" s="116">
        <v>0.04365779252642018</v>
      </c>
      <c r="O67" s="116">
        <v>0.01891322533127753</v>
      </c>
      <c r="P67" s="116">
        <v>0.013987728470192824</v>
      </c>
      <c r="Q67" s="116">
        <v>0.002302234829073314</v>
      </c>
      <c r="R67" s="116">
        <v>0.0006719912889929129</v>
      </c>
      <c r="S67" s="116">
        <v>0.0002481156603215517</v>
      </c>
      <c r="T67" s="116">
        <v>0.00020580603441280713</v>
      </c>
      <c r="U67" s="116">
        <v>5.0351633588833443E-05</v>
      </c>
      <c r="V67" s="116">
        <v>2.492910903198574E-05</v>
      </c>
      <c r="W67" s="116">
        <v>1.5464913618895472E-05</v>
      </c>
      <c r="X67" s="116">
        <v>67.5</v>
      </c>
    </row>
    <row r="68" spans="1:24" s="116" customFormat="1" ht="12.75">
      <c r="A68" s="116">
        <v>3335</v>
      </c>
      <c r="B68" s="116">
        <v>80.81999969482422</v>
      </c>
      <c r="C68" s="116">
        <v>79.31999969482422</v>
      </c>
      <c r="D68" s="116">
        <v>9.682047843933105</v>
      </c>
      <c r="E68" s="116">
        <v>9.933882713317871</v>
      </c>
      <c r="F68" s="116">
        <v>10.77514595439968</v>
      </c>
      <c r="G68" s="116" t="s">
        <v>57</v>
      </c>
      <c r="H68" s="116">
        <v>13.121178589730292</v>
      </c>
      <c r="I68" s="116">
        <v>26.441178284554514</v>
      </c>
      <c r="J68" s="116" t="s">
        <v>60</v>
      </c>
      <c r="K68" s="116">
        <v>-0.3163220075409087</v>
      </c>
      <c r="L68" s="116">
        <v>0.002653549383231636</v>
      </c>
      <c r="M68" s="116">
        <v>0.07394161682120765</v>
      </c>
      <c r="N68" s="116">
        <v>-0.0004517259778035923</v>
      </c>
      <c r="O68" s="116">
        <v>-0.012854543160309562</v>
      </c>
      <c r="P68" s="116">
        <v>0.00030363229970319826</v>
      </c>
      <c r="Q68" s="116">
        <v>0.001481159012482625</v>
      </c>
      <c r="R68" s="116">
        <v>-3.630335384645739E-05</v>
      </c>
      <c r="S68" s="116">
        <v>-0.0001805329514155863</v>
      </c>
      <c r="T68" s="116">
        <v>2.1622499762015728E-05</v>
      </c>
      <c r="U68" s="116">
        <v>2.9219334570253557E-05</v>
      </c>
      <c r="V68" s="116">
        <v>-2.866910436262388E-06</v>
      </c>
      <c r="W68" s="116">
        <v>-1.1598020580882696E-05</v>
      </c>
      <c r="X68" s="116">
        <v>67.5</v>
      </c>
    </row>
    <row r="69" spans="1:24" s="116" customFormat="1" ht="12.75">
      <c r="A69" s="116">
        <v>3334</v>
      </c>
      <c r="B69" s="116">
        <v>96.05999755859375</v>
      </c>
      <c r="C69" s="116">
        <v>106.86000061035156</v>
      </c>
      <c r="D69" s="116">
        <v>9.575395584106445</v>
      </c>
      <c r="E69" s="116">
        <v>9.40090274810791</v>
      </c>
      <c r="F69" s="116">
        <v>8.28414316457392</v>
      </c>
      <c r="G69" s="116" t="s">
        <v>58</v>
      </c>
      <c r="H69" s="116">
        <v>-7.991895186943907</v>
      </c>
      <c r="I69" s="116">
        <v>20.56810237164985</v>
      </c>
      <c r="J69" s="116" t="s">
        <v>61</v>
      </c>
      <c r="K69" s="116">
        <v>-0.34887287314968984</v>
      </c>
      <c r="L69" s="116">
        <v>0.4875954197512943</v>
      </c>
      <c r="M69" s="116">
        <v>-0.08343698281955896</v>
      </c>
      <c r="N69" s="116">
        <v>-0.04365545546573678</v>
      </c>
      <c r="O69" s="116">
        <v>-0.013873385043723705</v>
      </c>
      <c r="P69" s="116">
        <v>0.013984432601375711</v>
      </c>
      <c r="Q69" s="116">
        <v>-0.001762513315677282</v>
      </c>
      <c r="R69" s="116">
        <v>-0.0006710099544580955</v>
      </c>
      <c r="S69" s="116">
        <v>-0.00017020350863004318</v>
      </c>
      <c r="T69" s="116">
        <v>0.0002046670254456423</v>
      </c>
      <c r="U69" s="116">
        <v>-4.100631039651977E-05</v>
      </c>
      <c r="V69" s="116">
        <v>-2.476370936832935E-05</v>
      </c>
      <c r="W69" s="116">
        <v>-1.0229832444635643E-05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3337</v>
      </c>
      <c r="B71" s="116">
        <v>94.58</v>
      </c>
      <c r="C71" s="116">
        <v>110.48</v>
      </c>
      <c r="D71" s="116">
        <v>9.665386670864361</v>
      </c>
      <c r="E71" s="116">
        <v>10.18006330173155</v>
      </c>
      <c r="F71" s="116">
        <v>11.860226915216748</v>
      </c>
      <c r="G71" s="116" t="s">
        <v>59</v>
      </c>
      <c r="H71" s="116">
        <v>2.0909170839545084</v>
      </c>
      <c r="I71" s="116">
        <v>29.17091708395451</v>
      </c>
      <c r="J71" s="116" t="s">
        <v>73</v>
      </c>
      <c r="K71" s="116">
        <v>0.21590673622235407</v>
      </c>
      <c r="M71" s="116" t="s">
        <v>68</v>
      </c>
      <c r="N71" s="116">
        <v>0.12834640302637057</v>
      </c>
      <c r="X71" s="116">
        <v>67.5</v>
      </c>
    </row>
    <row r="72" spans="1:24" s="116" customFormat="1" ht="12.75">
      <c r="A72" s="116">
        <v>3336</v>
      </c>
      <c r="B72" s="116">
        <v>92.44000244140625</v>
      </c>
      <c r="C72" s="116">
        <v>105.94000244140625</v>
      </c>
      <c r="D72" s="116">
        <v>9.134923934936523</v>
      </c>
      <c r="E72" s="116">
        <v>9.340239524841309</v>
      </c>
      <c r="F72" s="116">
        <v>13.751991876484722</v>
      </c>
      <c r="G72" s="116" t="s">
        <v>56</v>
      </c>
      <c r="H72" s="116">
        <v>10.844739735137466</v>
      </c>
      <c r="I72" s="116">
        <v>35.784742176543716</v>
      </c>
      <c r="J72" s="116" t="s">
        <v>62</v>
      </c>
      <c r="K72" s="116">
        <v>0.4368350685763225</v>
      </c>
      <c r="L72" s="116">
        <v>0.034464501603039106</v>
      </c>
      <c r="M72" s="116">
        <v>0.10341522618010456</v>
      </c>
      <c r="N72" s="116">
        <v>0.1135028899920214</v>
      </c>
      <c r="O72" s="116">
        <v>0.017543988974247953</v>
      </c>
      <c r="P72" s="116">
        <v>0.0009887739676456612</v>
      </c>
      <c r="Q72" s="116">
        <v>0.0021355958780418564</v>
      </c>
      <c r="R72" s="116">
        <v>0.0017471123289899205</v>
      </c>
      <c r="S72" s="116">
        <v>0.00023016078445879253</v>
      </c>
      <c r="T72" s="116">
        <v>1.4573030654501152E-05</v>
      </c>
      <c r="U72" s="116">
        <v>4.670486086647202E-05</v>
      </c>
      <c r="V72" s="116">
        <v>6.483248870370704E-05</v>
      </c>
      <c r="W72" s="116">
        <v>1.4346329259103217E-05</v>
      </c>
      <c r="X72" s="116">
        <v>67.5</v>
      </c>
    </row>
    <row r="73" spans="1:24" s="116" customFormat="1" ht="12.75">
      <c r="A73" s="116">
        <v>3335</v>
      </c>
      <c r="B73" s="116">
        <v>82.54000091552734</v>
      </c>
      <c r="C73" s="116">
        <v>95.73999786376953</v>
      </c>
      <c r="D73" s="116">
        <v>9.435879707336426</v>
      </c>
      <c r="E73" s="116">
        <v>9.707489967346191</v>
      </c>
      <c r="F73" s="116">
        <v>10.559778429336141</v>
      </c>
      <c r="G73" s="116" t="s">
        <v>57</v>
      </c>
      <c r="H73" s="116">
        <v>11.55063456872604</v>
      </c>
      <c r="I73" s="116">
        <v>26.59063548425338</v>
      </c>
      <c r="J73" s="116" t="s">
        <v>60</v>
      </c>
      <c r="K73" s="116">
        <v>-0.36477807854692534</v>
      </c>
      <c r="L73" s="116">
        <v>-0.00018629910611735065</v>
      </c>
      <c r="M73" s="116">
        <v>0.08570433497393289</v>
      </c>
      <c r="N73" s="116">
        <v>-0.0011738923350005396</v>
      </c>
      <c r="O73" s="116">
        <v>-0.014753377604769878</v>
      </c>
      <c r="P73" s="116">
        <v>-2.1339872948359147E-05</v>
      </c>
      <c r="Q73" s="116">
        <v>0.0017378326753902447</v>
      </c>
      <c r="R73" s="116">
        <v>-9.43739892694616E-05</v>
      </c>
      <c r="S73" s="116">
        <v>-0.00020150841513181896</v>
      </c>
      <c r="T73" s="116">
        <v>-1.5232681878704496E-06</v>
      </c>
      <c r="U73" s="116">
        <v>3.5724042605609164E-05</v>
      </c>
      <c r="V73" s="116">
        <v>-7.450006950207501E-06</v>
      </c>
      <c r="W73" s="116">
        <v>-1.2784880535163392E-05</v>
      </c>
      <c r="X73" s="116">
        <v>67.5</v>
      </c>
    </row>
    <row r="74" spans="1:24" s="116" customFormat="1" ht="12.75">
      <c r="A74" s="116">
        <v>3334</v>
      </c>
      <c r="B74" s="116">
        <v>87.26000213623047</v>
      </c>
      <c r="C74" s="116">
        <v>99.16000366210938</v>
      </c>
      <c r="D74" s="116">
        <v>9.449260711669922</v>
      </c>
      <c r="E74" s="116">
        <v>9.53707218170166</v>
      </c>
      <c r="F74" s="116">
        <v>9.669525662917362</v>
      </c>
      <c r="G74" s="116" t="s">
        <v>58</v>
      </c>
      <c r="H74" s="116">
        <v>4.559232827067376</v>
      </c>
      <c r="I74" s="116">
        <v>24.31923496329784</v>
      </c>
      <c r="J74" s="116" t="s">
        <v>61</v>
      </c>
      <c r="K74" s="116">
        <v>-0.24033691050209816</v>
      </c>
      <c r="L74" s="116">
        <v>-0.034463998076093044</v>
      </c>
      <c r="M74" s="116">
        <v>-0.05787465742929358</v>
      </c>
      <c r="N74" s="116">
        <v>-0.11349681939740311</v>
      </c>
      <c r="O74" s="116">
        <v>-0.009493650424341965</v>
      </c>
      <c r="P74" s="116">
        <v>-0.0009885436606019437</v>
      </c>
      <c r="Q74" s="116">
        <v>-0.0012412523299697574</v>
      </c>
      <c r="R74" s="116">
        <v>-0.001744561561039894</v>
      </c>
      <c r="S74" s="116">
        <v>-0.00011121306278378125</v>
      </c>
      <c r="T74" s="116">
        <v>-1.4493201043415224E-05</v>
      </c>
      <c r="U74" s="116">
        <v>-3.008549166075121E-05</v>
      </c>
      <c r="V74" s="116">
        <v>-6.440302002203127E-05</v>
      </c>
      <c r="W74" s="116">
        <v>-6.508762778915919E-06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3337</v>
      </c>
      <c r="B76" s="116">
        <v>98.12</v>
      </c>
      <c r="C76" s="116">
        <v>101.42</v>
      </c>
      <c r="D76" s="116">
        <v>9.361501887618212</v>
      </c>
      <c r="E76" s="116">
        <v>10.02406683399359</v>
      </c>
      <c r="F76" s="116">
        <v>14.049854294459834</v>
      </c>
      <c r="G76" s="116" t="s">
        <v>59</v>
      </c>
      <c r="H76" s="116">
        <v>5.063486015146523</v>
      </c>
      <c r="I76" s="116">
        <v>35.68348601514653</v>
      </c>
      <c r="J76" s="116" t="s">
        <v>73</v>
      </c>
      <c r="K76" s="116">
        <v>0.027633337070728396</v>
      </c>
      <c r="M76" s="116" t="s">
        <v>68</v>
      </c>
      <c r="N76" s="116">
        <v>0.03437860215916374</v>
      </c>
      <c r="X76" s="116">
        <v>67.5</v>
      </c>
    </row>
    <row r="77" spans="1:24" s="116" customFormat="1" ht="12.75">
      <c r="A77" s="116">
        <v>3336</v>
      </c>
      <c r="B77" s="116">
        <v>88</v>
      </c>
      <c r="C77" s="116">
        <v>107.80000305175781</v>
      </c>
      <c r="D77" s="116">
        <v>9.206268310546875</v>
      </c>
      <c r="E77" s="116">
        <v>9.485250473022461</v>
      </c>
      <c r="F77" s="116">
        <v>10.985650707992605</v>
      </c>
      <c r="G77" s="116" t="s">
        <v>56</v>
      </c>
      <c r="H77" s="116">
        <v>7.859479206906059</v>
      </c>
      <c r="I77" s="116">
        <v>28.359479206906055</v>
      </c>
      <c r="J77" s="116" t="s">
        <v>62</v>
      </c>
      <c r="K77" s="116">
        <v>0.02702627891652101</v>
      </c>
      <c r="L77" s="116">
        <v>0.12842460645413079</v>
      </c>
      <c r="M77" s="116">
        <v>0.006397985352093135</v>
      </c>
      <c r="N77" s="116">
        <v>0.10174416652635176</v>
      </c>
      <c r="O77" s="116">
        <v>0.001085516706497338</v>
      </c>
      <c r="P77" s="116">
        <v>0.0036841695215473575</v>
      </c>
      <c r="Q77" s="116">
        <v>0.00013204359210339136</v>
      </c>
      <c r="R77" s="116">
        <v>0.0015661162338933875</v>
      </c>
      <c r="S77" s="116">
        <v>1.4244322768832847E-05</v>
      </c>
      <c r="T77" s="116">
        <v>5.421960305544706E-05</v>
      </c>
      <c r="U77" s="116">
        <v>2.8849745975916195E-06</v>
      </c>
      <c r="V77" s="116">
        <v>5.81215212984042E-05</v>
      </c>
      <c r="W77" s="116">
        <v>8.925104337953039E-07</v>
      </c>
      <c r="X77" s="116">
        <v>67.5</v>
      </c>
    </row>
    <row r="78" spans="1:24" s="116" customFormat="1" ht="12.75">
      <c r="A78" s="116">
        <v>3335</v>
      </c>
      <c r="B78" s="116">
        <v>99.72000122070312</v>
      </c>
      <c r="C78" s="116">
        <v>99.62000274658203</v>
      </c>
      <c r="D78" s="116">
        <v>9.157607078552246</v>
      </c>
      <c r="E78" s="116">
        <v>9.59577465057373</v>
      </c>
      <c r="F78" s="116">
        <v>14.208016524023959</v>
      </c>
      <c r="G78" s="116" t="s">
        <v>57</v>
      </c>
      <c r="H78" s="116">
        <v>4.671103167493442</v>
      </c>
      <c r="I78" s="116">
        <v>36.89110438819657</v>
      </c>
      <c r="J78" s="116" t="s">
        <v>60</v>
      </c>
      <c r="K78" s="116">
        <v>0.01517927633385379</v>
      </c>
      <c r="L78" s="116">
        <v>-0.0006976790410895357</v>
      </c>
      <c r="M78" s="116">
        <v>-0.003532813101624893</v>
      </c>
      <c r="N78" s="116">
        <v>-0.001052148896473185</v>
      </c>
      <c r="O78" s="116">
        <v>0.0006192907132490489</v>
      </c>
      <c r="P78" s="116">
        <v>-7.9909859478101E-05</v>
      </c>
      <c r="Q78" s="116">
        <v>-7.002171344046697E-05</v>
      </c>
      <c r="R78" s="116">
        <v>-8.458506372849383E-05</v>
      </c>
      <c r="S78" s="116">
        <v>8.911504725231671E-06</v>
      </c>
      <c r="T78" s="116">
        <v>-5.696832730959449E-06</v>
      </c>
      <c r="U78" s="116">
        <v>-1.3395943625972338E-06</v>
      </c>
      <c r="V78" s="116">
        <v>-6.6740569701176255E-06</v>
      </c>
      <c r="W78" s="116">
        <v>5.802395536810784E-07</v>
      </c>
      <c r="X78" s="116">
        <v>67.5</v>
      </c>
    </row>
    <row r="79" spans="1:24" s="116" customFormat="1" ht="12.75">
      <c r="A79" s="116">
        <v>3334</v>
      </c>
      <c r="B79" s="116">
        <v>82.77999877929688</v>
      </c>
      <c r="C79" s="116">
        <v>108.27999877929688</v>
      </c>
      <c r="D79" s="116">
        <v>9.570877075195312</v>
      </c>
      <c r="E79" s="116">
        <v>9.356842041015625</v>
      </c>
      <c r="F79" s="116">
        <v>9.555414213121031</v>
      </c>
      <c r="G79" s="116" t="s">
        <v>58</v>
      </c>
      <c r="H79" s="116">
        <v>8.442392923298925</v>
      </c>
      <c r="I79" s="116">
        <v>23.722391702595797</v>
      </c>
      <c r="J79" s="116" t="s">
        <v>61</v>
      </c>
      <c r="K79" s="116">
        <v>0.02236088822149277</v>
      </c>
      <c r="L79" s="116">
        <v>-0.12842271133586142</v>
      </c>
      <c r="M79" s="116">
        <v>0.005334177364372675</v>
      </c>
      <c r="N79" s="116">
        <v>-0.10173872618055353</v>
      </c>
      <c r="O79" s="116">
        <v>0.000891529883160577</v>
      </c>
      <c r="P79" s="116">
        <v>-0.003683302794755907</v>
      </c>
      <c r="Q79" s="116">
        <v>0.00011194851433774334</v>
      </c>
      <c r="R79" s="116">
        <v>-0.0015638303696560104</v>
      </c>
      <c r="S79" s="116">
        <v>1.1112417139167493E-05</v>
      </c>
      <c r="T79" s="116">
        <v>-5.3919490467971904E-05</v>
      </c>
      <c r="U79" s="116">
        <v>2.5551057458443155E-06</v>
      </c>
      <c r="V79" s="116">
        <v>-5.7737060901993246E-05</v>
      </c>
      <c r="W79" s="116">
        <v>6.781570133659788E-07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3337</v>
      </c>
      <c r="B81" s="116">
        <v>108.88</v>
      </c>
      <c r="C81" s="116">
        <v>106.48</v>
      </c>
      <c r="D81" s="116">
        <v>9.040477063901598</v>
      </c>
      <c r="E81" s="116">
        <v>9.932564773577173</v>
      </c>
      <c r="F81" s="116">
        <v>15.274324974471025</v>
      </c>
      <c r="G81" s="116" t="s">
        <v>59</v>
      </c>
      <c r="H81" s="116">
        <v>-1.1909112295072077</v>
      </c>
      <c r="I81" s="116">
        <v>40.189088770492795</v>
      </c>
      <c r="J81" s="116" t="s">
        <v>73</v>
      </c>
      <c r="K81" s="116">
        <v>0.1416773804528561</v>
      </c>
      <c r="M81" s="116" t="s">
        <v>68</v>
      </c>
      <c r="N81" s="116">
        <v>0.09035341784436596</v>
      </c>
      <c r="X81" s="116">
        <v>67.5</v>
      </c>
    </row>
    <row r="82" spans="1:24" s="116" customFormat="1" ht="12.75">
      <c r="A82" s="116">
        <v>3336</v>
      </c>
      <c r="B82" s="116">
        <v>95.08000183105469</v>
      </c>
      <c r="C82" s="116">
        <v>101.18000030517578</v>
      </c>
      <c r="D82" s="116">
        <v>9.318307876586914</v>
      </c>
      <c r="E82" s="116">
        <v>9.640132904052734</v>
      </c>
      <c r="F82" s="116">
        <v>13.457832494105832</v>
      </c>
      <c r="G82" s="116" t="s">
        <v>56</v>
      </c>
      <c r="H82" s="116">
        <v>6.753927973677648</v>
      </c>
      <c r="I82" s="116">
        <v>34.333929804732335</v>
      </c>
      <c r="J82" s="116" t="s">
        <v>62</v>
      </c>
      <c r="K82" s="116">
        <v>0.309792101204544</v>
      </c>
      <c r="L82" s="116">
        <v>0.20028534715914803</v>
      </c>
      <c r="M82" s="116">
        <v>0.07333903547488572</v>
      </c>
      <c r="N82" s="116">
        <v>0.004822080049692281</v>
      </c>
      <c r="O82" s="116">
        <v>0.012441929588858033</v>
      </c>
      <c r="P82" s="116">
        <v>0.005745597075779325</v>
      </c>
      <c r="Q82" s="116">
        <v>0.001514463753371299</v>
      </c>
      <c r="R82" s="116">
        <v>7.424998000080986E-05</v>
      </c>
      <c r="S82" s="116">
        <v>0.0001632474718804293</v>
      </c>
      <c r="T82" s="116">
        <v>8.454510935568118E-05</v>
      </c>
      <c r="U82" s="116">
        <v>3.312185064992889E-05</v>
      </c>
      <c r="V82" s="116">
        <v>2.757211580054851E-06</v>
      </c>
      <c r="W82" s="116">
        <v>1.0180082007423204E-05</v>
      </c>
      <c r="X82" s="116">
        <v>67.5</v>
      </c>
    </row>
    <row r="83" spans="1:24" s="116" customFormat="1" ht="12.75">
      <c r="A83" s="116">
        <v>3335</v>
      </c>
      <c r="B83" s="116">
        <v>109.22000122070312</v>
      </c>
      <c r="C83" s="116">
        <v>89.22000122070312</v>
      </c>
      <c r="D83" s="116">
        <v>9.28843879699707</v>
      </c>
      <c r="E83" s="116">
        <v>9.597262382507324</v>
      </c>
      <c r="F83" s="116">
        <v>14.99711091405041</v>
      </c>
      <c r="G83" s="116" t="s">
        <v>57</v>
      </c>
      <c r="H83" s="116">
        <v>-3.3131618699870273</v>
      </c>
      <c r="I83" s="116">
        <v>38.4068393507161</v>
      </c>
      <c r="J83" s="116" t="s">
        <v>60</v>
      </c>
      <c r="K83" s="116">
        <v>0.08046309962348218</v>
      </c>
      <c r="L83" s="116">
        <v>-0.0010895746193872494</v>
      </c>
      <c r="M83" s="116">
        <v>-0.019852273256927226</v>
      </c>
      <c r="N83" s="116">
        <v>-4.971354467854306E-05</v>
      </c>
      <c r="O83" s="116">
        <v>0.0031018098625883394</v>
      </c>
      <c r="P83" s="116">
        <v>-0.00012467618618407605</v>
      </c>
      <c r="Q83" s="116">
        <v>-0.0004480676839825996</v>
      </c>
      <c r="R83" s="116">
        <v>-4.000417845309985E-06</v>
      </c>
      <c r="S83" s="116">
        <v>2.9923179648233997E-05</v>
      </c>
      <c r="T83" s="116">
        <v>-8.880586297383824E-06</v>
      </c>
      <c r="U83" s="116">
        <v>-1.2273317590952796E-05</v>
      </c>
      <c r="V83" s="116">
        <v>-3.156253182327503E-07</v>
      </c>
      <c r="W83" s="116">
        <v>1.5304073910827191E-06</v>
      </c>
      <c r="X83" s="116">
        <v>67.5</v>
      </c>
    </row>
    <row r="84" spans="1:24" s="116" customFormat="1" ht="12.75">
      <c r="A84" s="116">
        <v>3334</v>
      </c>
      <c r="B84" s="116">
        <v>92.22000122070312</v>
      </c>
      <c r="C84" s="116">
        <v>105.12000274658203</v>
      </c>
      <c r="D84" s="116">
        <v>9.206428527832031</v>
      </c>
      <c r="E84" s="116">
        <v>9.360024452209473</v>
      </c>
      <c r="F84" s="116">
        <v>9.180816774357895</v>
      </c>
      <c r="G84" s="116" t="s">
        <v>58</v>
      </c>
      <c r="H84" s="116">
        <v>-1.0159086013283627</v>
      </c>
      <c r="I84" s="116">
        <v>23.70409261937477</v>
      </c>
      <c r="J84" s="116" t="s">
        <v>61</v>
      </c>
      <c r="K84" s="116">
        <v>-0.2991602172209868</v>
      </c>
      <c r="L84" s="116">
        <v>-0.2002823834335143</v>
      </c>
      <c r="M84" s="116">
        <v>-0.07060100120337416</v>
      </c>
      <c r="N84" s="116">
        <v>-0.00482182378038806</v>
      </c>
      <c r="O84" s="116">
        <v>-0.012049082432718714</v>
      </c>
      <c r="P84" s="116">
        <v>-0.005744244215369201</v>
      </c>
      <c r="Q84" s="116">
        <v>-0.0014466636827009766</v>
      </c>
      <c r="R84" s="116">
        <v>-7.414213503254131E-05</v>
      </c>
      <c r="S84" s="116">
        <v>-0.00016048158895988994</v>
      </c>
      <c r="T84" s="116">
        <v>-8.407740899301552E-05</v>
      </c>
      <c r="U84" s="116">
        <v>-3.076398325620081E-05</v>
      </c>
      <c r="V84" s="116">
        <v>-2.739086774032368E-06</v>
      </c>
      <c r="W84" s="116">
        <v>-1.0064388848568056E-05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8.28414316457392</v>
      </c>
      <c r="G85" s="117"/>
      <c r="H85" s="117"/>
      <c r="I85" s="118"/>
      <c r="J85" s="118" t="s">
        <v>159</v>
      </c>
      <c r="K85" s="117">
        <f>AVERAGE(K83,K78,K73,K68,K63,K58)</f>
        <v>-0.14988728063052517</v>
      </c>
      <c r="L85" s="117">
        <f>AVERAGE(L83,L78,L73,L68,L63,L58)</f>
        <v>0.0014870591384817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17.78741401595062</v>
      </c>
      <c r="G86" s="117"/>
      <c r="H86" s="117"/>
      <c r="I86" s="118"/>
      <c r="J86" s="118" t="s">
        <v>160</v>
      </c>
      <c r="K86" s="117">
        <f>AVERAGE(K84,K79,K74,K69,K64,K59)</f>
        <v>-0.049530334675201716</v>
      </c>
      <c r="L86" s="117">
        <f>AVERAGE(L84,L79,L74,L69,L64,L59)</f>
        <v>0.27315858211794997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0.09367955039407823</v>
      </c>
      <c r="L87" s="117">
        <f>ABS(L85/$H$33)</f>
        <v>0.004130719829115834</v>
      </c>
      <c r="M87" s="118" t="s">
        <v>111</v>
      </c>
      <c r="N87" s="117">
        <f>K87+L87+L88+K88</f>
        <v>0.2966766196578228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0.028142235610910067</v>
      </c>
      <c r="L88" s="117">
        <f>ABS(L86/$H$34)</f>
        <v>0.17072411382371872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3337</v>
      </c>
      <c r="B91" s="101">
        <v>92.76</v>
      </c>
      <c r="C91" s="101">
        <v>106.06</v>
      </c>
      <c r="D91" s="101">
        <v>9.621452302057367</v>
      </c>
      <c r="E91" s="101">
        <v>10.103074861687732</v>
      </c>
      <c r="F91" s="101">
        <v>13.20378636343426</v>
      </c>
      <c r="G91" s="101" t="s">
        <v>59</v>
      </c>
      <c r="H91" s="101">
        <v>7.361274510642694</v>
      </c>
      <c r="I91" s="101">
        <v>32.6212745106427</v>
      </c>
      <c r="J91" s="101" t="s">
        <v>73</v>
      </c>
      <c r="K91" s="101">
        <v>0.3554369203574819</v>
      </c>
      <c r="M91" s="101" t="s">
        <v>68</v>
      </c>
      <c r="N91" s="101">
        <v>0.23120057660689988</v>
      </c>
      <c r="X91" s="101">
        <v>67.5</v>
      </c>
    </row>
    <row r="92" spans="1:24" s="101" customFormat="1" ht="12.75" hidden="1">
      <c r="A92" s="101">
        <v>3336</v>
      </c>
      <c r="B92" s="101">
        <v>116.66000366210938</v>
      </c>
      <c r="C92" s="101">
        <v>121.45999908447266</v>
      </c>
      <c r="D92" s="101">
        <v>9.23190975189209</v>
      </c>
      <c r="E92" s="101">
        <v>9.298463821411133</v>
      </c>
      <c r="F92" s="101">
        <v>17.78741401595062</v>
      </c>
      <c r="G92" s="101" t="s">
        <v>56</v>
      </c>
      <c r="H92" s="101">
        <v>-3.314075763261087</v>
      </c>
      <c r="I92" s="101">
        <v>45.84592789884828</v>
      </c>
      <c r="J92" s="101" t="s">
        <v>62</v>
      </c>
      <c r="K92" s="101">
        <v>0.4985839246720755</v>
      </c>
      <c r="L92" s="101">
        <v>0.28767708225797217</v>
      </c>
      <c r="M92" s="101">
        <v>0.11803301133573176</v>
      </c>
      <c r="N92" s="101">
        <v>0.09840574784154081</v>
      </c>
      <c r="O92" s="101">
        <v>0.02002434802093414</v>
      </c>
      <c r="P92" s="101">
        <v>0.008252539096839205</v>
      </c>
      <c r="Q92" s="101">
        <v>0.002437328870477654</v>
      </c>
      <c r="R92" s="101">
        <v>0.0015146834900852488</v>
      </c>
      <c r="S92" s="101">
        <v>0.00026272006521694743</v>
      </c>
      <c r="T92" s="101">
        <v>0.00012142227779500773</v>
      </c>
      <c r="U92" s="101">
        <v>5.329178583914012E-05</v>
      </c>
      <c r="V92" s="101">
        <v>5.620807228762863E-05</v>
      </c>
      <c r="W92" s="101">
        <v>1.6386203955678527E-05</v>
      </c>
      <c r="X92" s="101">
        <v>67.5</v>
      </c>
    </row>
    <row r="93" spans="1:24" s="101" customFormat="1" ht="12.75" hidden="1">
      <c r="A93" s="101">
        <v>3334</v>
      </c>
      <c r="B93" s="101">
        <v>95.66000366210938</v>
      </c>
      <c r="C93" s="101">
        <v>111.45999908447266</v>
      </c>
      <c r="D93" s="101">
        <v>9.4318208694458</v>
      </c>
      <c r="E93" s="101">
        <v>9.292948722839355</v>
      </c>
      <c r="F93" s="101">
        <v>16.16508565916501</v>
      </c>
      <c r="G93" s="101" t="s">
        <v>57</v>
      </c>
      <c r="H93" s="101">
        <v>12.585389588096007</v>
      </c>
      <c r="I93" s="101">
        <v>40.74539325020538</v>
      </c>
      <c r="J93" s="101" t="s">
        <v>60</v>
      </c>
      <c r="K93" s="101">
        <v>-0.19915365029333182</v>
      </c>
      <c r="L93" s="101">
        <v>0.001566087270967566</v>
      </c>
      <c r="M93" s="101">
        <v>0.048374064502998984</v>
      </c>
      <c r="N93" s="101">
        <v>-0.001017931346467406</v>
      </c>
      <c r="O93" s="101">
        <v>-0.007799980952234997</v>
      </c>
      <c r="P93" s="101">
        <v>0.00017913108425320634</v>
      </c>
      <c r="Q93" s="101">
        <v>0.0010569403320494193</v>
      </c>
      <c r="R93" s="101">
        <v>-8.182629163233724E-05</v>
      </c>
      <c r="S93" s="101">
        <v>-8.573565960508387E-05</v>
      </c>
      <c r="T93" s="101">
        <v>1.2754036145412564E-05</v>
      </c>
      <c r="U93" s="101">
        <v>2.6835328007412972E-05</v>
      </c>
      <c r="V93" s="101">
        <v>-6.457077285762594E-06</v>
      </c>
      <c r="W93" s="101">
        <v>-4.82259394661464E-06</v>
      </c>
      <c r="X93" s="101">
        <v>67.5</v>
      </c>
    </row>
    <row r="94" spans="1:24" s="101" customFormat="1" ht="12.75" hidden="1">
      <c r="A94" s="101">
        <v>3335</v>
      </c>
      <c r="B94" s="101">
        <v>92.87999725341797</v>
      </c>
      <c r="C94" s="101">
        <v>107.18000030517578</v>
      </c>
      <c r="D94" s="101">
        <v>9.690936088562012</v>
      </c>
      <c r="E94" s="101">
        <v>9.717413902282715</v>
      </c>
      <c r="F94" s="101">
        <v>13.832461901622915</v>
      </c>
      <c r="G94" s="101" t="s">
        <v>58</v>
      </c>
      <c r="H94" s="101">
        <v>8.549624088130734</v>
      </c>
      <c r="I94" s="101">
        <v>33.9296213415487</v>
      </c>
      <c r="J94" s="101" t="s">
        <v>61</v>
      </c>
      <c r="K94" s="101">
        <v>0.45708177989967086</v>
      </c>
      <c r="L94" s="101">
        <v>0.2876728194096895</v>
      </c>
      <c r="M94" s="101">
        <v>0.10766495088207989</v>
      </c>
      <c r="N94" s="101">
        <v>-0.09840048284447994</v>
      </c>
      <c r="O94" s="101">
        <v>0.01844274412359127</v>
      </c>
      <c r="P94" s="101">
        <v>0.008250594742169434</v>
      </c>
      <c r="Q94" s="101">
        <v>0.002196235223593124</v>
      </c>
      <c r="R94" s="101">
        <v>-0.0015124716635806868</v>
      </c>
      <c r="S94" s="101">
        <v>0.0002483369270561233</v>
      </c>
      <c r="T94" s="101">
        <v>0.00012075058636267377</v>
      </c>
      <c r="U94" s="101">
        <v>4.604215034790765E-05</v>
      </c>
      <c r="V94" s="101">
        <v>-5.583595206689839E-05</v>
      </c>
      <c r="W94" s="101">
        <v>1.5660468310467936E-05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3337</v>
      </c>
      <c r="B96" s="101">
        <v>81.26</v>
      </c>
      <c r="C96" s="101">
        <v>91.56</v>
      </c>
      <c r="D96" s="101">
        <v>9.836847993234828</v>
      </c>
      <c r="E96" s="101">
        <v>10.203276116349086</v>
      </c>
      <c r="F96" s="101">
        <v>6.791763635786124</v>
      </c>
      <c r="G96" s="101" t="s">
        <v>59</v>
      </c>
      <c r="H96" s="101">
        <v>2.6443683700476157</v>
      </c>
      <c r="I96" s="101">
        <v>16.404368370047617</v>
      </c>
      <c r="J96" s="101" t="s">
        <v>73</v>
      </c>
      <c r="K96" s="101">
        <v>1.8726251160136351</v>
      </c>
      <c r="M96" s="101" t="s">
        <v>68</v>
      </c>
      <c r="N96" s="101">
        <v>0.9791223626945451</v>
      </c>
      <c r="X96" s="101">
        <v>67.5</v>
      </c>
    </row>
    <row r="97" spans="1:24" s="101" customFormat="1" ht="12.75" hidden="1">
      <c r="A97" s="101">
        <v>3336</v>
      </c>
      <c r="B97" s="101">
        <v>117.13999938964844</v>
      </c>
      <c r="C97" s="101">
        <v>119.33999633789062</v>
      </c>
      <c r="D97" s="101">
        <v>9.360172271728516</v>
      </c>
      <c r="E97" s="101">
        <v>9.553128242492676</v>
      </c>
      <c r="F97" s="101">
        <v>15.127972455238929</v>
      </c>
      <c r="G97" s="101" t="s">
        <v>56</v>
      </c>
      <c r="H97" s="101">
        <v>-11.182136432725997</v>
      </c>
      <c r="I97" s="101">
        <v>38.45786295692245</v>
      </c>
      <c r="J97" s="101" t="s">
        <v>62</v>
      </c>
      <c r="K97" s="101">
        <v>1.3272557394378885</v>
      </c>
      <c r="L97" s="101">
        <v>0.024903116097506502</v>
      </c>
      <c r="M97" s="101">
        <v>0.31420969289784434</v>
      </c>
      <c r="N97" s="101">
        <v>0.09371632936873131</v>
      </c>
      <c r="O97" s="101">
        <v>0.05330540881494995</v>
      </c>
      <c r="P97" s="101">
        <v>0.0007144796574166841</v>
      </c>
      <c r="Q97" s="101">
        <v>0.006488411705224159</v>
      </c>
      <c r="R97" s="101">
        <v>0.0014424757154878516</v>
      </c>
      <c r="S97" s="101">
        <v>0.0006993719805903854</v>
      </c>
      <c r="T97" s="101">
        <v>1.0510319275117813E-05</v>
      </c>
      <c r="U97" s="101">
        <v>0.0001419073733707631</v>
      </c>
      <c r="V97" s="101">
        <v>5.3532715959516196E-05</v>
      </c>
      <c r="W97" s="101">
        <v>4.3615393994568594E-05</v>
      </c>
      <c r="X97" s="101">
        <v>67.5</v>
      </c>
    </row>
    <row r="98" spans="1:24" s="101" customFormat="1" ht="12.75" hidden="1">
      <c r="A98" s="101">
        <v>3334</v>
      </c>
      <c r="B98" s="101">
        <v>99.18000030517578</v>
      </c>
      <c r="C98" s="101">
        <v>120.4800033569336</v>
      </c>
      <c r="D98" s="101">
        <v>9.589265823364258</v>
      </c>
      <c r="E98" s="101">
        <v>9.365516662597656</v>
      </c>
      <c r="F98" s="101">
        <v>16.80275188678581</v>
      </c>
      <c r="G98" s="101" t="s">
        <v>57</v>
      </c>
      <c r="H98" s="101">
        <v>9.983466270037681</v>
      </c>
      <c r="I98" s="101">
        <v>41.66346657521346</v>
      </c>
      <c r="J98" s="101" t="s">
        <v>60</v>
      </c>
      <c r="K98" s="101">
        <v>-0.2772294382171413</v>
      </c>
      <c r="L98" s="101">
        <v>0.0001359932988951058</v>
      </c>
      <c r="M98" s="101">
        <v>0.0691187561082466</v>
      </c>
      <c r="N98" s="101">
        <v>-0.0009695233026593415</v>
      </c>
      <c r="O98" s="101">
        <v>-0.010571140111924796</v>
      </c>
      <c r="P98" s="101">
        <v>1.550786266691058E-05</v>
      </c>
      <c r="Q98" s="101">
        <v>0.0015929241034053619</v>
      </c>
      <c r="R98" s="101">
        <v>-7.794562676566058E-05</v>
      </c>
      <c r="S98" s="101">
        <v>-9.206921668936751E-05</v>
      </c>
      <c r="T98" s="101">
        <v>1.105262033997437E-06</v>
      </c>
      <c r="U98" s="101">
        <v>4.562622820294021E-05</v>
      </c>
      <c r="V98" s="101">
        <v>-6.1509612094837145E-06</v>
      </c>
      <c r="W98" s="101">
        <v>-4.296605672000248E-06</v>
      </c>
      <c r="X98" s="101">
        <v>67.5</v>
      </c>
    </row>
    <row r="99" spans="1:24" s="101" customFormat="1" ht="12.75" hidden="1">
      <c r="A99" s="101">
        <v>3335</v>
      </c>
      <c r="B99" s="101">
        <v>73.9000015258789</v>
      </c>
      <c r="C99" s="101">
        <v>86.5999984741211</v>
      </c>
      <c r="D99" s="101">
        <v>9.834004402160645</v>
      </c>
      <c r="E99" s="101">
        <v>9.808408737182617</v>
      </c>
      <c r="F99" s="101">
        <v>11.980573165414661</v>
      </c>
      <c r="G99" s="101" t="s">
        <v>58</v>
      </c>
      <c r="H99" s="101">
        <v>22.536468720501297</v>
      </c>
      <c r="I99" s="101">
        <v>28.936470246380203</v>
      </c>
      <c r="J99" s="101" t="s">
        <v>61</v>
      </c>
      <c r="K99" s="101">
        <v>1.2979798289868085</v>
      </c>
      <c r="L99" s="101">
        <v>0.02490274477218411</v>
      </c>
      <c r="M99" s="101">
        <v>0.3065131786155473</v>
      </c>
      <c r="N99" s="101">
        <v>-0.09371131423106886</v>
      </c>
      <c r="O99" s="101">
        <v>0.05224669947147857</v>
      </c>
      <c r="P99" s="101">
        <v>0.000714311337623705</v>
      </c>
      <c r="Q99" s="101">
        <v>0.006289839366572098</v>
      </c>
      <c r="R99" s="101">
        <v>-0.0014403682407774401</v>
      </c>
      <c r="S99" s="101">
        <v>0.0006932852418544078</v>
      </c>
      <c r="T99" s="101">
        <v>1.0452043202222084E-05</v>
      </c>
      <c r="U99" s="101">
        <v>0.00013437242989900266</v>
      </c>
      <c r="V99" s="101">
        <v>-5.3178166141769746E-05</v>
      </c>
      <c r="W99" s="101">
        <v>4.340324611133118E-05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3337</v>
      </c>
      <c r="B101" s="101">
        <v>96.22</v>
      </c>
      <c r="C101" s="101">
        <v>106.62</v>
      </c>
      <c r="D101" s="101">
        <v>9.613223081921912</v>
      </c>
      <c r="E101" s="101">
        <v>10.106291127326644</v>
      </c>
      <c r="F101" s="101">
        <v>8.3336432168828</v>
      </c>
      <c r="G101" s="101" t="s">
        <v>59</v>
      </c>
      <c r="H101" s="101">
        <v>-8.110276752001752</v>
      </c>
      <c r="I101" s="101">
        <v>20.609723247998247</v>
      </c>
      <c r="J101" s="101" t="s">
        <v>73</v>
      </c>
      <c r="K101" s="101">
        <v>0.6043231778855602</v>
      </c>
      <c r="M101" s="101" t="s">
        <v>68</v>
      </c>
      <c r="N101" s="101">
        <v>0.35770513500220175</v>
      </c>
      <c r="X101" s="101">
        <v>67.5</v>
      </c>
    </row>
    <row r="102" spans="1:24" s="101" customFormat="1" ht="12.75" hidden="1">
      <c r="A102" s="101">
        <v>3336</v>
      </c>
      <c r="B102" s="101">
        <v>108.04000091552734</v>
      </c>
      <c r="C102" s="101">
        <v>107.73999786376953</v>
      </c>
      <c r="D102" s="101">
        <v>9.22333812713623</v>
      </c>
      <c r="E102" s="101">
        <v>9.450810432434082</v>
      </c>
      <c r="F102" s="101">
        <v>16.150536147324882</v>
      </c>
      <c r="G102" s="101" t="s">
        <v>56</v>
      </c>
      <c r="H102" s="101">
        <v>1.1105700102269935</v>
      </c>
      <c r="I102" s="101">
        <v>41.65057092575434</v>
      </c>
      <c r="J102" s="101" t="s">
        <v>62</v>
      </c>
      <c r="K102" s="101">
        <v>0.6886276756793569</v>
      </c>
      <c r="L102" s="101">
        <v>0.3174193668205173</v>
      </c>
      <c r="M102" s="101">
        <v>0.16302298539824744</v>
      </c>
      <c r="N102" s="101">
        <v>0.04386126877140559</v>
      </c>
      <c r="O102" s="101">
        <v>0.02765653864759088</v>
      </c>
      <c r="P102" s="101">
        <v>0.009105727948784963</v>
      </c>
      <c r="Q102" s="101">
        <v>0.0033664074478125536</v>
      </c>
      <c r="R102" s="101">
        <v>0.0006751255621077244</v>
      </c>
      <c r="S102" s="101">
        <v>0.00036283942418903855</v>
      </c>
      <c r="T102" s="101">
        <v>0.0001340012115570559</v>
      </c>
      <c r="U102" s="101">
        <v>7.363051804788501E-05</v>
      </c>
      <c r="V102" s="101">
        <v>2.505309287821992E-05</v>
      </c>
      <c r="W102" s="101">
        <v>2.2625619420535647E-05</v>
      </c>
      <c r="X102" s="101">
        <v>67.5</v>
      </c>
    </row>
    <row r="103" spans="1:24" s="101" customFormat="1" ht="12.75" hidden="1">
      <c r="A103" s="101">
        <v>3334</v>
      </c>
      <c r="B103" s="101">
        <v>96.05999755859375</v>
      </c>
      <c r="C103" s="101">
        <v>106.86000061035156</v>
      </c>
      <c r="D103" s="101">
        <v>9.575395584106445</v>
      </c>
      <c r="E103" s="101">
        <v>9.40090274810791</v>
      </c>
      <c r="F103" s="101">
        <v>13.761040368438806</v>
      </c>
      <c r="G103" s="101" t="s">
        <v>57</v>
      </c>
      <c r="H103" s="101">
        <v>5.6062983896502985</v>
      </c>
      <c r="I103" s="101">
        <v>34.16629594824405</v>
      </c>
      <c r="J103" s="101" t="s">
        <v>60</v>
      </c>
      <c r="K103" s="101">
        <v>-0.5258422609040515</v>
      </c>
      <c r="L103" s="101">
        <v>-0.0017268457440731174</v>
      </c>
      <c r="M103" s="101">
        <v>0.12567438553509136</v>
      </c>
      <c r="N103" s="101">
        <v>-0.0004537748626025301</v>
      </c>
      <c r="O103" s="101">
        <v>-0.020924826380959084</v>
      </c>
      <c r="P103" s="101">
        <v>-0.00019753142841043948</v>
      </c>
      <c r="Q103" s="101">
        <v>0.002650547306598897</v>
      </c>
      <c r="R103" s="101">
        <v>-3.6496501759160755E-05</v>
      </c>
      <c r="S103" s="101">
        <v>-0.0002578790633657731</v>
      </c>
      <c r="T103" s="101">
        <v>-1.4062752146631484E-05</v>
      </c>
      <c r="U103" s="101">
        <v>6.138765658540906E-05</v>
      </c>
      <c r="V103" s="101">
        <v>-2.8843528612664794E-06</v>
      </c>
      <c r="W103" s="101">
        <v>-1.5541769741684972E-05</v>
      </c>
      <c r="X103" s="101">
        <v>67.5</v>
      </c>
    </row>
    <row r="104" spans="1:24" s="101" customFormat="1" ht="12.75" hidden="1">
      <c r="A104" s="101">
        <v>3335</v>
      </c>
      <c r="B104" s="101">
        <v>80.81999969482422</v>
      </c>
      <c r="C104" s="101">
        <v>79.31999969482422</v>
      </c>
      <c r="D104" s="101">
        <v>9.682047843933105</v>
      </c>
      <c r="E104" s="101">
        <v>9.933882713317871</v>
      </c>
      <c r="F104" s="101">
        <v>10.569896247201367</v>
      </c>
      <c r="G104" s="101" t="s">
        <v>58</v>
      </c>
      <c r="H104" s="101">
        <v>12.617515426015359</v>
      </c>
      <c r="I104" s="101">
        <v>25.937515120839574</v>
      </c>
      <c r="J104" s="101" t="s">
        <v>61</v>
      </c>
      <c r="K104" s="101">
        <v>0.4446324238726512</v>
      </c>
      <c r="L104" s="101">
        <v>-0.31741466953578923</v>
      </c>
      <c r="M104" s="101">
        <v>0.10383854095919498</v>
      </c>
      <c r="N104" s="101">
        <v>-0.043858921402738</v>
      </c>
      <c r="O104" s="101">
        <v>0.018084130360412877</v>
      </c>
      <c r="P104" s="101">
        <v>-0.009103585162565007</v>
      </c>
      <c r="Q104" s="101">
        <v>0.002075403112691403</v>
      </c>
      <c r="R104" s="101">
        <v>-0.0006741383611474831</v>
      </c>
      <c r="S104" s="101">
        <v>0.00025524661882858434</v>
      </c>
      <c r="T104" s="101">
        <v>-0.0001332612610657023</v>
      </c>
      <c r="U104" s="101">
        <v>4.065721100803403E-05</v>
      </c>
      <c r="V104" s="101">
        <v>-2.4886501789854228E-05</v>
      </c>
      <c r="W104" s="101">
        <v>1.644299387153584E-05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3337</v>
      </c>
      <c r="B106" s="101">
        <v>94.58</v>
      </c>
      <c r="C106" s="101">
        <v>110.48</v>
      </c>
      <c r="D106" s="101">
        <v>9.665386670864361</v>
      </c>
      <c r="E106" s="101">
        <v>10.18006330173155</v>
      </c>
      <c r="F106" s="101">
        <v>11.270088717021357</v>
      </c>
      <c r="G106" s="101" t="s">
        <v>59</v>
      </c>
      <c r="H106" s="101">
        <v>0.639437903101296</v>
      </c>
      <c r="I106" s="101">
        <v>27.71943790310129</v>
      </c>
      <c r="J106" s="101" t="s">
        <v>73</v>
      </c>
      <c r="K106" s="101">
        <v>0.1699824572677757</v>
      </c>
      <c r="M106" s="101" t="s">
        <v>68</v>
      </c>
      <c r="N106" s="101">
        <v>0.11876348439884829</v>
      </c>
      <c r="X106" s="101">
        <v>67.5</v>
      </c>
    </row>
    <row r="107" spans="1:24" s="101" customFormat="1" ht="12.75" hidden="1">
      <c r="A107" s="101">
        <v>3336</v>
      </c>
      <c r="B107" s="101">
        <v>92.44000244140625</v>
      </c>
      <c r="C107" s="101">
        <v>105.94000244140625</v>
      </c>
      <c r="D107" s="101">
        <v>9.134923934936523</v>
      </c>
      <c r="E107" s="101">
        <v>9.340239524841309</v>
      </c>
      <c r="F107" s="101">
        <v>13.751991876484722</v>
      </c>
      <c r="G107" s="101" t="s">
        <v>56</v>
      </c>
      <c r="H107" s="101">
        <v>10.844739735137466</v>
      </c>
      <c r="I107" s="101">
        <v>35.784742176543716</v>
      </c>
      <c r="J107" s="101" t="s">
        <v>62</v>
      </c>
      <c r="K107" s="101">
        <v>0.3406526180720179</v>
      </c>
      <c r="L107" s="101">
        <v>0.18522533945463643</v>
      </c>
      <c r="M107" s="101">
        <v>0.08064524827191563</v>
      </c>
      <c r="N107" s="101">
        <v>0.11359967265820692</v>
      </c>
      <c r="O107" s="101">
        <v>0.013681135277745296</v>
      </c>
      <c r="P107" s="101">
        <v>0.005313613482148002</v>
      </c>
      <c r="Q107" s="101">
        <v>0.0016653638323897958</v>
      </c>
      <c r="R107" s="101">
        <v>0.0017486041510773786</v>
      </c>
      <c r="S107" s="101">
        <v>0.00017947935622683188</v>
      </c>
      <c r="T107" s="101">
        <v>7.820841210611114E-05</v>
      </c>
      <c r="U107" s="101">
        <v>3.641814039393477E-05</v>
      </c>
      <c r="V107" s="101">
        <v>6.48901344873734E-05</v>
      </c>
      <c r="W107" s="101">
        <v>1.1188255413448802E-05</v>
      </c>
      <c r="X107" s="101">
        <v>67.5</v>
      </c>
    </row>
    <row r="108" spans="1:24" s="101" customFormat="1" ht="12.75" hidden="1">
      <c r="A108" s="101">
        <v>3334</v>
      </c>
      <c r="B108" s="101">
        <v>87.26000213623047</v>
      </c>
      <c r="C108" s="101">
        <v>99.16000366210938</v>
      </c>
      <c r="D108" s="101">
        <v>9.449260711669922</v>
      </c>
      <c r="E108" s="101">
        <v>9.53707218170166</v>
      </c>
      <c r="F108" s="101">
        <v>11.49871808219833</v>
      </c>
      <c r="G108" s="101" t="s">
        <v>57</v>
      </c>
      <c r="H108" s="101">
        <v>9.159723253208483</v>
      </c>
      <c r="I108" s="101">
        <v>28.91972538943895</v>
      </c>
      <c r="J108" s="101" t="s">
        <v>60</v>
      </c>
      <c r="K108" s="101">
        <v>-0.3280671034604506</v>
      </c>
      <c r="L108" s="101">
        <v>-0.001006625316124437</v>
      </c>
      <c r="M108" s="101">
        <v>0.07741386877783361</v>
      </c>
      <c r="N108" s="101">
        <v>-0.0011748522313323993</v>
      </c>
      <c r="O108" s="101">
        <v>-0.013214682980428468</v>
      </c>
      <c r="P108" s="101">
        <v>-0.00011520690972540927</v>
      </c>
      <c r="Q108" s="101">
        <v>0.0015858085533917454</v>
      </c>
      <c r="R108" s="101">
        <v>-9.445539345830054E-05</v>
      </c>
      <c r="S108" s="101">
        <v>-0.00017609838307955668</v>
      </c>
      <c r="T108" s="101">
        <v>-8.207855306146618E-06</v>
      </c>
      <c r="U108" s="101">
        <v>3.3683747154870094E-05</v>
      </c>
      <c r="V108" s="101">
        <v>-7.456162650493711E-06</v>
      </c>
      <c r="W108" s="101">
        <v>-1.1043860276802793E-05</v>
      </c>
      <c r="X108" s="101">
        <v>67.5</v>
      </c>
    </row>
    <row r="109" spans="1:24" s="101" customFormat="1" ht="12.75" hidden="1">
      <c r="A109" s="101">
        <v>3335</v>
      </c>
      <c r="B109" s="101">
        <v>82.54000091552734</v>
      </c>
      <c r="C109" s="101">
        <v>95.73999786376953</v>
      </c>
      <c r="D109" s="101">
        <v>9.435879707336426</v>
      </c>
      <c r="E109" s="101">
        <v>9.707489967346191</v>
      </c>
      <c r="F109" s="101">
        <v>9.319060320564352</v>
      </c>
      <c r="G109" s="101" t="s">
        <v>58</v>
      </c>
      <c r="H109" s="101">
        <v>8.426375552323833</v>
      </c>
      <c r="I109" s="101">
        <v>23.46637646785118</v>
      </c>
      <c r="J109" s="101" t="s">
        <v>61</v>
      </c>
      <c r="K109" s="101">
        <v>-0.09173975052500469</v>
      </c>
      <c r="L109" s="101">
        <v>-0.18522260413232028</v>
      </c>
      <c r="M109" s="101">
        <v>-0.022599756407697614</v>
      </c>
      <c r="N109" s="101">
        <v>-0.11359359731202413</v>
      </c>
      <c r="O109" s="101">
        <v>-0.003541979138100765</v>
      </c>
      <c r="P109" s="101">
        <v>-0.005312364408210014</v>
      </c>
      <c r="Q109" s="101">
        <v>-0.000508574405787007</v>
      </c>
      <c r="R109" s="101">
        <v>-0.0017460511607085508</v>
      </c>
      <c r="S109" s="101">
        <v>-3.467273840301235E-05</v>
      </c>
      <c r="T109" s="101">
        <v>-7.777651853504804E-05</v>
      </c>
      <c r="U109" s="101">
        <v>-1.3845075924642811E-05</v>
      </c>
      <c r="V109" s="101">
        <v>-6.446033813376089E-05</v>
      </c>
      <c r="W109" s="101">
        <v>-1.7917057188678517E-06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3337</v>
      </c>
      <c r="B111" s="101">
        <v>98.12</v>
      </c>
      <c r="C111" s="101">
        <v>101.42</v>
      </c>
      <c r="D111" s="101">
        <v>9.361501887618212</v>
      </c>
      <c r="E111" s="101">
        <v>10.02406683399359</v>
      </c>
      <c r="F111" s="101">
        <v>12.503731623177224</v>
      </c>
      <c r="G111" s="101" t="s">
        <v>59</v>
      </c>
      <c r="H111" s="101">
        <v>1.136680401214349</v>
      </c>
      <c r="I111" s="101">
        <v>31.756680401214354</v>
      </c>
      <c r="J111" s="101" t="s">
        <v>73</v>
      </c>
      <c r="K111" s="101">
        <v>0.2241335820484953</v>
      </c>
      <c r="M111" s="101" t="s">
        <v>68</v>
      </c>
      <c r="N111" s="101">
        <v>0.12905065721542228</v>
      </c>
      <c r="X111" s="101">
        <v>67.5</v>
      </c>
    </row>
    <row r="112" spans="1:24" s="101" customFormat="1" ht="12.75" hidden="1">
      <c r="A112" s="101">
        <v>3336</v>
      </c>
      <c r="B112" s="101">
        <v>88</v>
      </c>
      <c r="C112" s="101">
        <v>107.80000305175781</v>
      </c>
      <c r="D112" s="101">
        <v>9.206268310546875</v>
      </c>
      <c r="E112" s="101">
        <v>9.485250473022461</v>
      </c>
      <c r="F112" s="101">
        <v>10.985650707992605</v>
      </c>
      <c r="G112" s="101" t="s">
        <v>56</v>
      </c>
      <c r="H112" s="101">
        <v>7.859479206906059</v>
      </c>
      <c r="I112" s="101">
        <v>28.359479206906055</v>
      </c>
      <c r="J112" s="101" t="s">
        <v>62</v>
      </c>
      <c r="K112" s="101">
        <v>0.4491933934839899</v>
      </c>
      <c r="L112" s="101">
        <v>0.019193320148543032</v>
      </c>
      <c r="M112" s="101">
        <v>0.10634082945858923</v>
      </c>
      <c r="N112" s="101">
        <v>0.10173017228762551</v>
      </c>
      <c r="O112" s="101">
        <v>0.018040355518340375</v>
      </c>
      <c r="P112" s="101">
        <v>0.0005505245033948363</v>
      </c>
      <c r="Q112" s="101">
        <v>0.002195974888618484</v>
      </c>
      <c r="R112" s="101">
        <v>0.0015658896816281305</v>
      </c>
      <c r="S112" s="101">
        <v>0.0002366666004546832</v>
      </c>
      <c r="T112" s="101">
        <v>8.077433612794395E-06</v>
      </c>
      <c r="U112" s="101">
        <v>4.802007627810616E-05</v>
      </c>
      <c r="V112" s="101">
        <v>5.81062932190596E-05</v>
      </c>
      <c r="W112" s="101">
        <v>1.4752639003178896E-05</v>
      </c>
      <c r="X112" s="101">
        <v>67.5</v>
      </c>
    </row>
    <row r="113" spans="1:24" s="101" customFormat="1" ht="12.75" hidden="1">
      <c r="A113" s="101">
        <v>3334</v>
      </c>
      <c r="B113" s="101">
        <v>82.77999877929688</v>
      </c>
      <c r="C113" s="101">
        <v>108.27999877929688</v>
      </c>
      <c r="D113" s="101">
        <v>9.570877075195312</v>
      </c>
      <c r="E113" s="101">
        <v>9.356842041015625</v>
      </c>
      <c r="F113" s="101">
        <v>11.137664528940334</v>
      </c>
      <c r="G113" s="101" t="s">
        <v>57</v>
      </c>
      <c r="H113" s="101">
        <v>12.370507490209121</v>
      </c>
      <c r="I113" s="101">
        <v>27.650506269505993</v>
      </c>
      <c r="J113" s="101" t="s">
        <v>60</v>
      </c>
      <c r="K113" s="101">
        <v>-0.43255090415502523</v>
      </c>
      <c r="L113" s="101">
        <v>0.00010547268248115214</v>
      </c>
      <c r="M113" s="101">
        <v>0.10206829140381732</v>
      </c>
      <c r="N113" s="101">
        <v>-0.001052210659646903</v>
      </c>
      <c r="O113" s="101">
        <v>-0.017423470153161993</v>
      </c>
      <c r="P113" s="101">
        <v>1.2062119703641263E-05</v>
      </c>
      <c r="Q113" s="101">
        <v>0.0020908216562270363</v>
      </c>
      <c r="R113" s="101">
        <v>-8.459177774183911E-05</v>
      </c>
      <c r="S113" s="101">
        <v>-0.0002321930909017007</v>
      </c>
      <c r="T113" s="101">
        <v>8.571499725092642E-07</v>
      </c>
      <c r="U113" s="101">
        <v>4.4407914932138614E-05</v>
      </c>
      <c r="V113" s="101">
        <v>-6.678531820561177E-06</v>
      </c>
      <c r="W113" s="101">
        <v>-1.456125626860612E-05</v>
      </c>
      <c r="X113" s="101">
        <v>67.5</v>
      </c>
    </row>
    <row r="114" spans="1:24" s="101" customFormat="1" ht="12.75" hidden="1">
      <c r="A114" s="101">
        <v>3335</v>
      </c>
      <c r="B114" s="101">
        <v>99.72000122070312</v>
      </c>
      <c r="C114" s="101">
        <v>99.62000274658203</v>
      </c>
      <c r="D114" s="101">
        <v>9.157607078552246</v>
      </c>
      <c r="E114" s="101">
        <v>9.59577465057373</v>
      </c>
      <c r="F114" s="101">
        <v>14.206131659695597</v>
      </c>
      <c r="G114" s="101" t="s">
        <v>58</v>
      </c>
      <c r="H114" s="101">
        <v>4.666209118659985</v>
      </c>
      <c r="I114" s="101">
        <v>36.88621033936311</v>
      </c>
      <c r="J114" s="101" t="s">
        <v>61</v>
      </c>
      <c r="K114" s="101">
        <v>-0.12113802072154206</v>
      </c>
      <c r="L114" s="101">
        <v>0.01919303034535501</v>
      </c>
      <c r="M114" s="101">
        <v>-0.029840172584055042</v>
      </c>
      <c r="N114" s="101">
        <v>-0.10172473055455933</v>
      </c>
      <c r="O114" s="101">
        <v>-0.00467729783635671</v>
      </c>
      <c r="P114" s="101">
        <v>0.0005503923456102802</v>
      </c>
      <c r="Q114" s="101">
        <v>-0.0006713944543224907</v>
      </c>
      <c r="R114" s="101">
        <v>-0.001563603122972042</v>
      </c>
      <c r="S114" s="101">
        <v>-4.5797907247943176E-05</v>
      </c>
      <c r="T114" s="101">
        <v>8.031825925263077E-06</v>
      </c>
      <c r="U114" s="101">
        <v>-1.8271968069561483E-05</v>
      </c>
      <c r="V114" s="101">
        <v>-5.772121381590206E-05</v>
      </c>
      <c r="W114" s="101">
        <v>-2.368580468992808E-06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3337</v>
      </c>
      <c r="B116" s="101">
        <v>108.88</v>
      </c>
      <c r="C116" s="101">
        <v>106.48</v>
      </c>
      <c r="D116" s="101">
        <v>9.040477063901598</v>
      </c>
      <c r="E116" s="101">
        <v>9.932564773577173</v>
      </c>
      <c r="F116" s="101">
        <v>12.354111416127255</v>
      </c>
      <c r="G116" s="101" t="s">
        <v>59</v>
      </c>
      <c r="H116" s="101">
        <v>-8.87444042776815</v>
      </c>
      <c r="I116" s="101">
        <v>32.50555957223185</v>
      </c>
      <c r="J116" s="101" t="s">
        <v>73</v>
      </c>
      <c r="K116" s="101">
        <v>0.4528577074708145</v>
      </c>
      <c r="M116" s="101" t="s">
        <v>68</v>
      </c>
      <c r="N116" s="101">
        <v>0.24608662854216898</v>
      </c>
      <c r="X116" s="101">
        <v>67.5</v>
      </c>
    </row>
    <row r="117" spans="1:24" s="101" customFormat="1" ht="12.75" hidden="1">
      <c r="A117" s="101">
        <v>3336</v>
      </c>
      <c r="B117" s="101">
        <v>95.08000183105469</v>
      </c>
      <c r="C117" s="101">
        <v>101.18000030517578</v>
      </c>
      <c r="D117" s="101">
        <v>9.318307876586914</v>
      </c>
      <c r="E117" s="101">
        <v>9.640132904052734</v>
      </c>
      <c r="F117" s="101">
        <v>13.457832494105832</v>
      </c>
      <c r="G117" s="101" t="s">
        <v>56</v>
      </c>
      <c r="H117" s="101">
        <v>6.753927973677648</v>
      </c>
      <c r="I117" s="101">
        <v>34.333929804732335</v>
      </c>
      <c r="J117" s="101" t="s">
        <v>62</v>
      </c>
      <c r="K117" s="101">
        <v>0.6336067458477683</v>
      </c>
      <c r="L117" s="101">
        <v>0.16793081148049624</v>
      </c>
      <c r="M117" s="101">
        <v>0.14999806645076524</v>
      </c>
      <c r="N117" s="101">
        <v>0.004422425436791853</v>
      </c>
      <c r="O117" s="101">
        <v>0.025446724578745975</v>
      </c>
      <c r="P117" s="101">
        <v>0.004817428811965531</v>
      </c>
      <c r="Q117" s="101">
        <v>0.003097464673646362</v>
      </c>
      <c r="R117" s="101">
        <v>6.808435139894034E-05</v>
      </c>
      <c r="S117" s="101">
        <v>0.0003338637171303442</v>
      </c>
      <c r="T117" s="101">
        <v>7.090589190398868E-05</v>
      </c>
      <c r="U117" s="101">
        <v>6.774498585132085E-05</v>
      </c>
      <c r="V117" s="101">
        <v>2.5210846594892113E-06</v>
      </c>
      <c r="W117" s="101">
        <v>2.0818537216751576E-05</v>
      </c>
      <c r="X117" s="101">
        <v>67.5</v>
      </c>
    </row>
    <row r="118" spans="1:24" s="101" customFormat="1" ht="12.75" hidden="1">
      <c r="A118" s="101">
        <v>3334</v>
      </c>
      <c r="B118" s="101">
        <v>92.22000122070312</v>
      </c>
      <c r="C118" s="101">
        <v>105.12000274658203</v>
      </c>
      <c r="D118" s="101">
        <v>9.206428527832031</v>
      </c>
      <c r="E118" s="101">
        <v>9.360024452209473</v>
      </c>
      <c r="F118" s="101">
        <v>11.567560485592455</v>
      </c>
      <c r="G118" s="101" t="s">
        <v>57</v>
      </c>
      <c r="H118" s="101">
        <v>5.146461847870725</v>
      </c>
      <c r="I118" s="101">
        <v>29.86646306857385</v>
      </c>
      <c r="J118" s="101" t="s">
        <v>60</v>
      </c>
      <c r="K118" s="101">
        <v>-0.5405632311168824</v>
      </c>
      <c r="L118" s="101">
        <v>-0.000913639116207894</v>
      </c>
      <c r="M118" s="101">
        <v>0.12707337105294744</v>
      </c>
      <c r="N118" s="101">
        <v>-4.583654586135308E-05</v>
      </c>
      <c r="O118" s="101">
        <v>-0.021851816480379694</v>
      </c>
      <c r="P118" s="101">
        <v>-0.00010443959487447689</v>
      </c>
      <c r="Q118" s="101">
        <v>0.002579960578861605</v>
      </c>
      <c r="R118" s="101">
        <v>-3.696617360923453E-06</v>
      </c>
      <c r="S118" s="101">
        <v>-0.00029758977147106716</v>
      </c>
      <c r="T118" s="101">
        <v>-7.432971896336528E-06</v>
      </c>
      <c r="U118" s="101">
        <v>5.3277387260886714E-05</v>
      </c>
      <c r="V118" s="101">
        <v>-2.971994972066918E-07</v>
      </c>
      <c r="W118" s="101">
        <v>-1.8859614667563115E-05</v>
      </c>
      <c r="X118" s="101">
        <v>67.5</v>
      </c>
    </row>
    <row r="119" spans="1:24" s="101" customFormat="1" ht="12.75" hidden="1">
      <c r="A119" s="101">
        <v>3335</v>
      </c>
      <c r="B119" s="101">
        <v>109.22000122070312</v>
      </c>
      <c r="C119" s="101">
        <v>89.22000122070312</v>
      </c>
      <c r="D119" s="101">
        <v>9.28843879699707</v>
      </c>
      <c r="E119" s="101">
        <v>9.597262382507324</v>
      </c>
      <c r="F119" s="101">
        <v>15.551148639069037</v>
      </c>
      <c r="G119" s="101" t="s">
        <v>58</v>
      </c>
      <c r="H119" s="101">
        <v>-1.8942993956759722</v>
      </c>
      <c r="I119" s="101">
        <v>39.825701825027146</v>
      </c>
      <c r="J119" s="101" t="s">
        <v>61</v>
      </c>
      <c r="K119" s="101">
        <v>-0.33052821596389387</v>
      </c>
      <c r="L119" s="101">
        <v>-0.16792832610391645</v>
      </c>
      <c r="M119" s="101">
        <v>-0.07969804456953837</v>
      </c>
      <c r="N119" s="101">
        <v>-0.0044221878923274074</v>
      </c>
      <c r="O119" s="101">
        <v>-0.01303970506930126</v>
      </c>
      <c r="P119" s="101">
        <v>-0.004816296578220457</v>
      </c>
      <c r="Q119" s="101">
        <v>-0.0017140860001783045</v>
      </c>
      <c r="R119" s="101">
        <v>-6.79839240225313E-05</v>
      </c>
      <c r="S119" s="101">
        <v>-0.00015134500167461262</v>
      </c>
      <c r="T119" s="101">
        <v>-7.051522130354835E-05</v>
      </c>
      <c r="U119" s="101">
        <v>-4.184379421908543E-05</v>
      </c>
      <c r="V119" s="101">
        <v>-2.503505605979727E-06</v>
      </c>
      <c r="W119" s="101">
        <v>-8.816259208774928E-06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6.791763635786124</v>
      </c>
      <c r="G120" s="102"/>
      <c r="H120" s="102"/>
      <c r="I120" s="115"/>
      <c r="J120" s="115" t="s">
        <v>159</v>
      </c>
      <c r="K120" s="102">
        <f>AVERAGE(K118,K113,K108,K103,K98,K93)</f>
        <v>-0.3839010980244805</v>
      </c>
      <c r="L120" s="102">
        <f>AVERAGE(L118,L113,L108,L103,L98,L93)</f>
        <v>-0.0003065928206769375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17.78741401595062</v>
      </c>
      <c r="G121" s="102"/>
      <c r="H121" s="102"/>
      <c r="I121" s="115"/>
      <c r="J121" s="115" t="s">
        <v>160</v>
      </c>
      <c r="K121" s="102">
        <f>AVERAGE(K119,K114,K109,K104,K99,K94)</f>
        <v>0.2760480075914483</v>
      </c>
      <c r="L121" s="102">
        <f>AVERAGE(L119,L114,L109,L104,L99,L94)</f>
        <v>-0.05646616754079956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0.2399381862653003</v>
      </c>
      <c r="L122" s="102">
        <f>ABS(L120/$H$33)</f>
        <v>0.0008516467241026042</v>
      </c>
      <c r="M122" s="115" t="s">
        <v>111</v>
      </c>
      <c r="N122" s="102">
        <f>K122+L122+L123+K123</f>
        <v>0.4329266465611801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0.15684545885877746</v>
      </c>
      <c r="L123" s="102">
        <f>ABS(L121/$H$34)</f>
        <v>0.035291354712999726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3337</v>
      </c>
      <c r="B126" s="101">
        <v>92.76</v>
      </c>
      <c r="C126" s="101">
        <v>106.06</v>
      </c>
      <c r="D126" s="101">
        <v>9.621452302057367</v>
      </c>
      <c r="E126" s="101">
        <v>10.103074861687732</v>
      </c>
      <c r="F126" s="101">
        <v>13.759933770145064</v>
      </c>
      <c r="G126" s="101" t="s">
        <v>59</v>
      </c>
      <c r="H126" s="101">
        <v>8.735292290340887</v>
      </c>
      <c r="I126" s="101">
        <v>33.99529229034089</v>
      </c>
      <c r="J126" s="101" t="s">
        <v>73</v>
      </c>
      <c r="K126" s="101">
        <v>0.37452045168641773</v>
      </c>
      <c r="M126" s="101" t="s">
        <v>68</v>
      </c>
      <c r="N126" s="101">
        <v>0.2407609785066544</v>
      </c>
      <c r="X126" s="101">
        <v>67.5</v>
      </c>
    </row>
    <row r="127" spans="1:24" s="101" customFormat="1" ht="12.75" hidden="1">
      <c r="A127" s="101">
        <v>3335</v>
      </c>
      <c r="B127" s="101">
        <v>92.87999725341797</v>
      </c>
      <c r="C127" s="101">
        <v>107.18000030517578</v>
      </c>
      <c r="D127" s="101">
        <v>9.690936088562012</v>
      </c>
      <c r="E127" s="101">
        <v>9.717413902282715</v>
      </c>
      <c r="F127" s="101">
        <v>13.301327033055607</v>
      </c>
      <c r="G127" s="101" t="s">
        <v>56</v>
      </c>
      <c r="H127" s="101">
        <v>7.246804308112566</v>
      </c>
      <c r="I127" s="101">
        <v>32.626801561530534</v>
      </c>
      <c r="J127" s="101" t="s">
        <v>62</v>
      </c>
      <c r="K127" s="101">
        <v>0.5167236163988304</v>
      </c>
      <c r="L127" s="101">
        <v>0.28726520809552536</v>
      </c>
      <c r="M127" s="101">
        <v>0.12232727274686435</v>
      </c>
      <c r="N127" s="101">
        <v>0.09759396274471273</v>
      </c>
      <c r="O127" s="101">
        <v>0.020752575327472107</v>
      </c>
      <c r="P127" s="101">
        <v>0.008240800046105456</v>
      </c>
      <c r="Q127" s="101">
        <v>0.0025260142527351284</v>
      </c>
      <c r="R127" s="101">
        <v>0.0015022440126697507</v>
      </c>
      <c r="S127" s="101">
        <v>0.0002722744694007297</v>
      </c>
      <c r="T127" s="101">
        <v>0.0001212526463238578</v>
      </c>
      <c r="U127" s="101">
        <v>5.524510316727412E-05</v>
      </c>
      <c r="V127" s="101">
        <v>5.575834488158295E-05</v>
      </c>
      <c r="W127" s="101">
        <v>1.6978167497654217E-05</v>
      </c>
      <c r="X127" s="101">
        <v>67.5</v>
      </c>
    </row>
    <row r="128" spans="1:24" s="101" customFormat="1" ht="12.75" hidden="1">
      <c r="A128" s="101">
        <v>3336</v>
      </c>
      <c r="B128" s="101">
        <v>116.66000366210938</v>
      </c>
      <c r="C128" s="101">
        <v>121.45999908447266</v>
      </c>
      <c r="D128" s="101">
        <v>9.23190975189209</v>
      </c>
      <c r="E128" s="101">
        <v>9.298463821411133</v>
      </c>
      <c r="F128" s="101">
        <v>17.679171498207037</v>
      </c>
      <c r="G128" s="101" t="s">
        <v>57</v>
      </c>
      <c r="H128" s="101">
        <v>-3.5930639657964605</v>
      </c>
      <c r="I128" s="101">
        <v>45.56693969631292</v>
      </c>
      <c r="J128" s="101" t="s">
        <v>60</v>
      </c>
      <c r="K128" s="101">
        <v>0.47497007763454585</v>
      </c>
      <c r="L128" s="101">
        <v>-0.0015619477499557977</v>
      </c>
      <c r="M128" s="101">
        <v>-0.11188769518925604</v>
      </c>
      <c r="N128" s="101">
        <v>-0.001009020590163506</v>
      </c>
      <c r="O128" s="101">
        <v>0.019162700730819285</v>
      </c>
      <c r="P128" s="101">
        <v>-0.00017887397476135165</v>
      </c>
      <c r="Q128" s="101">
        <v>-0.0022828671361009877</v>
      </c>
      <c r="R128" s="101">
        <v>-8.111650803344179E-05</v>
      </c>
      <c r="S128" s="101">
        <v>0.000257902471098304</v>
      </c>
      <c r="T128" s="101">
        <v>-1.2748525659247593E-05</v>
      </c>
      <c r="U128" s="101">
        <v>-4.7897524605615587E-05</v>
      </c>
      <c r="V128" s="101">
        <v>-6.3962960869552385E-06</v>
      </c>
      <c r="W128" s="101">
        <v>1.6252938908938562E-05</v>
      </c>
      <c r="X128" s="101">
        <v>67.5</v>
      </c>
    </row>
    <row r="129" spans="1:24" s="101" customFormat="1" ht="12.75" hidden="1">
      <c r="A129" s="101">
        <v>3334</v>
      </c>
      <c r="B129" s="101">
        <v>95.66000366210938</v>
      </c>
      <c r="C129" s="101">
        <v>111.45999908447266</v>
      </c>
      <c r="D129" s="101">
        <v>9.4318208694458</v>
      </c>
      <c r="E129" s="101">
        <v>9.292948722839355</v>
      </c>
      <c r="F129" s="101">
        <v>16.16508565916501</v>
      </c>
      <c r="G129" s="101" t="s">
        <v>58</v>
      </c>
      <c r="H129" s="101">
        <v>12.585389588096007</v>
      </c>
      <c r="I129" s="101">
        <v>40.74539325020538</v>
      </c>
      <c r="J129" s="101" t="s">
        <v>61</v>
      </c>
      <c r="K129" s="101">
        <v>0.20348641501613593</v>
      </c>
      <c r="L129" s="101">
        <v>-0.28726096167316556</v>
      </c>
      <c r="M129" s="101">
        <v>0.0494480062583101</v>
      </c>
      <c r="N129" s="101">
        <v>-0.09758874649089926</v>
      </c>
      <c r="O129" s="101">
        <v>0.00796619629581534</v>
      </c>
      <c r="P129" s="101">
        <v>-0.008238858507162553</v>
      </c>
      <c r="Q129" s="101">
        <v>0.0010813258731442081</v>
      </c>
      <c r="R129" s="101">
        <v>-0.0015000523943271362</v>
      </c>
      <c r="S129" s="101">
        <v>8.729090496058196E-05</v>
      </c>
      <c r="T129" s="101">
        <v>-0.00012058059269241486</v>
      </c>
      <c r="U129" s="101">
        <v>2.7529049395451522E-05</v>
      </c>
      <c r="V129" s="101">
        <v>-5.539025564394471E-05</v>
      </c>
      <c r="W129" s="101">
        <v>4.909190198058441E-06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3337</v>
      </c>
      <c r="B131" s="101">
        <v>81.26</v>
      </c>
      <c r="C131" s="101">
        <v>91.56</v>
      </c>
      <c r="D131" s="101">
        <v>9.836847993234828</v>
      </c>
      <c r="E131" s="101">
        <v>10.203276116349086</v>
      </c>
      <c r="F131" s="101">
        <v>13.465398451633606</v>
      </c>
      <c r="G131" s="101" t="s">
        <v>59</v>
      </c>
      <c r="H131" s="101">
        <v>18.763416345966377</v>
      </c>
      <c r="I131" s="101">
        <v>32.52341634596638</v>
      </c>
      <c r="J131" s="101" t="s">
        <v>73</v>
      </c>
      <c r="K131" s="101">
        <v>1.8184909440476025</v>
      </c>
      <c r="M131" s="101" t="s">
        <v>68</v>
      </c>
      <c r="N131" s="101">
        <v>0.9859250512608906</v>
      </c>
      <c r="X131" s="101">
        <v>67.5</v>
      </c>
    </row>
    <row r="132" spans="1:24" s="101" customFormat="1" ht="12.75" hidden="1">
      <c r="A132" s="101">
        <v>3335</v>
      </c>
      <c r="B132" s="101">
        <v>73.9000015258789</v>
      </c>
      <c r="C132" s="101">
        <v>86.5999984741211</v>
      </c>
      <c r="D132" s="101">
        <v>9.834004402160645</v>
      </c>
      <c r="E132" s="101">
        <v>9.808408737182617</v>
      </c>
      <c r="F132" s="101">
        <v>6.419546889298298</v>
      </c>
      <c r="G132" s="101" t="s">
        <v>56</v>
      </c>
      <c r="H132" s="101">
        <v>9.10501855894217</v>
      </c>
      <c r="I132" s="101">
        <v>15.505020084821075</v>
      </c>
      <c r="J132" s="101" t="s">
        <v>62</v>
      </c>
      <c r="K132" s="101">
        <v>1.2776832402471028</v>
      </c>
      <c r="L132" s="101">
        <v>0.28881780246010547</v>
      </c>
      <c r="M132" s="101">
        <v>0.302473953091149</v>
      </c>
      <c r="N132" s="101">
        <v>0.09147133435243635</v>
      </c>
      <c r="O132" s="101">
        <v>0.05131400243643443</v>
      </c>
      <c r="P132" s="101">
        <v>0.008285382025324257</v>
      </c>
      <c r="Q132" s="101">
        <v>0.006246048561680781</v>
      </c>
      <c r="R132" s="101">
        <v>0.0014080260673182442</v>
      </c>
      <c r="S132" s="101">
        <v>0.0006732325416308838</v>
      </c>
      <c r="T132" s="101">
        <v>0.00012188662052393865</v>
      </c>
      <c r="U132" s="101">
        <v>0.00013660384379701455</v>
      </c>
      <c r="V132" s="101">
        <v>5.2270204513452606E-05</v>
      </c>
      <c r="W132" s="101">
        <v>4.197617602768964E-05</v>
      </c>
      <c r="X132" s="101">
        <v>67.5</v>
      </c>
    </row>
    <row r="133" spans="1:24" s="101" customFormat="1" ht="12.75" hidden="1">
      <c r="A133" s="101">
        <v>3336</v>
      </c>
      <c r="B133" s="101">
        <v>117.13999938964844</v>
      </c>
      <c r="C133" s="101">
        <v>119.33999633789062</v>
      </c>
      <c r="D133" s="101">
        <v>9.360172271728516</v>
      </c>
      <c r="E133" s="101">
        <v>9.553128242492676</v>
      </c>
      <c r="F133" s="101">
        <v>13.844776521301686</v>
      </c>
      <c r="G133" s="101" t="s">
        <v>57</v>
      </c>
      <c r="H133" s="101">
        <v>-14.444237386456166</v>
      </c>
      <c r="I133" s="101">
        <v>35.19576200319227</v>
      </c>
      <c r="J133" s="101" t="s">
        <v>60</v>
      </c>
      <c r="K133" s="101">
        <v>1.2773582624641167</v>
      </c>
      <c r="L133" s="101">
        <v>-0.0015702572004494936</v>
      </c>
      <c r="M133" s="101">
        <v>-0.30229991153638436</v>
      </c>
      <c r="N133" s="101">
        <v>-0.0009453482699801174</v>
      </c>
      <c r="O133" s="101">
        <v>0.05131045022273848</v>
      </c>
      <c r="P133" s="101">
        <v>-0.0001799534697483946</v>
      </c>
      <c r="Q133" s="101">
        <v>-0.006234747699576646</v>
      </c>
      <c r="R133" s="101">
        <v>-7.598607632501405E-05</v>
      </c>
      <c r="S133" s="101">
        <v>0.000672183963695804</v>
      </c>
      <c r="T133" s="101">
        <v>-1.2833986734052263E-05</v>
      </c>
      <c r="U133" s="101">
        <v>-0.00013527727983695943</v>
      </c>
      <c r="V133" s="101">
        <v>-5.984528249070127E-06</v>
      </c>
      <c r="W133" s="101">
        <v>4.181006407350064E-05</v>
      </c>
      <c r="X133" s="101">
        <v>67.5</v>
      </c>
    </row>
    <row r="134" spans="1:24" s="101" customFormat="1" ht="12.75" hidden="1">
      <c r="A134" s="101">
        <v>3334</v>
      </c>
      <c r="B134" s="101">
        <v>99.18000030517578</v>
      </c>
      <c r="C134" s="101">
        <v>120.4800033569336</v>
      </c>
      <c r="D134" s="101">
        <v>9.589265823364258</v>
      </c>
      <c r="E134" s="101">
        <v>9.365516662597656</v>
      </c>
      <c r="F134" s="101">
        <v>16.80275188678581</v>
      </c>
      <c r="G134" s="101" t="s">
        <v>58</v>
      </c>
      <c r="H134" s="101">
        <v>9.983466270037681</v>
      </c>
      <c r="I134" s="101">
        <v>41.66346657521346</v>
      </c>
      <c r="J134" s="101" t="s">
        <v>61</v>
      </c>
      <c r="K134" s="101">
        <v>0.028815477143174485</v>
      </c>
      <c r="L134" s="101">
        <v>-0.28881353380721086</v>
      </c>
      <c r="M134" s="101">
        <v>0.01025942413982294</v>
      </c>
      <c r="N134" s="101">
        <v>-0.09146644917598828</v>
      </c>
      <c r="O134" s="101">
        <v>0.0006037747810860586</v>
      </c>
      <c r="P134" s="101">
        <v>-0.008283427554719834</v>
      </c>
      <c r="Q134" s="101">
        <v>0.00037555792828572666</v>
      </c>
      <c r="R134" s="101">
        <v>-0.0014059742253869415</v>
      </c>
      <c r="S134" s="101">
        <v>-3.756027237624433E-05</v>
      </c>
      <c r="T134" s="101">
        <v>-0.00012120906338742492</v>
      </c>
      <c r="U134" s="101">
        <v>1.8991253250697284E-05</v>
      </c>
      <c r="V134" s="101">
        <v>-5.19264836236216E-05</v>
      </c>
      <c r="W134" s="101">
        <v>-3.7306696553511217E-06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3337</v>
      </c>
      <c r="B136" s="101">
        <v>96.22</v>
      </c>
      <c r="C136" s="101">
        <v>106.62</v>
      </c>
      <c r="D136" s="101">
        <v>9.613223081921912</v>
      </c>
      <c r="E136" s="101">
        <v>10.106291127326644</v>
      </c>
      <c r="F136" s="101">
        <v>13.607465242980775</v>
      </c>
      <c r="G136" s="101" t="s">
        <v>59</v>
      </c>
      <c r="H136" s="101">
        <v>4.932279737203572</v>
      </c>
      <c r="I136" s="101">
        <v>33.65227973720357</v>
      </c>
      <c r="J136" s="101" t="s">
        <v>73</v>
      </c>
      <c r="K136" s="101">
        <v>0.9115659613539545</v>
      </c>
      <c r="M136" s="101" t="s">
        <v>68</v>
      </c>
      <c r="N136" s="101">
        <v>0.5965396215666543</v>
      </c>
      <c r="X136" s="101">
        <v>67.5</v>
      </c>
    </row>
    <row r="137" spans="1:24" s="101" customFormat="1" ht="12.75" hidden="1">
      <c r="A137" s="101">
        <v>3335</v>
      </c>
      <c r="B137" s="101">
        <v>80.81999969482422</v>
      </c>
      <c r="C137" s="101">
        <v>79.31999969482422</v>
      </c>
      <c r="D137" s="101">
        <v>9.682047843933105</v>
      </c>
      <c r="E137" s="101">
        <v>9.933882713317871</v>
      </c>
      <c r="F137" s="101">
        <v>10.908293505007215</v>
      </c>
      <c r="G137" s="101" t="s">
        <v>56</v>
      </c>
      <c r="H137" s="101">
        <v>13.447909952689521</v>
      </c>
      <c r="I137" s="101">
        <v>26.76790964751374</v>
      </c>
      <c r="J137" s="101" t="s">
        <v>62</v>
      </c>
      <c r="K137" s="101">
        <v>0.7659483883563933</v>
      </c>
      <c r="L137" s="101">
        <v>0.5376712289318172</v>
      </c>
      <c r="M137" s="101">
        <v>0.18132759386667174</v>
      </c>
      <c r="N137" s="101">
        <v>0.04147436530144461</v>
      </c>
      <c r="O137" s="101">
        <v>0.03076202148215314</v>
      </c>
      <c r="P137" s="101">
        <v>0.015424186497571707</v>
      </c>
      <c r="Q137" s="101">
        <v>0.0037444115550440693</v>
      </c>
      <c r="R137" s="101">
        <v>0.0006384564759051825</v>
      </c>
      <c r="S137" s="101">
        <v>0.0004035942646391233</v>
      </c>
      <c r="T137" s="101">
        <v>0.00022694645529779326</v>
      </c>
      <c r="U137" s="101">
        <v>8.18844561919415E-05</v>
      </c>
      <c r="V137" s="101">
        <v>2.3705470381536697E-05</v>
      </c>
      <c r="W137" s="101">
        <v>2.5162076043466087E-05</v>
      </c>
      <c r="X137" s="101">
        <v>67.5</v>
      </c>
    </row>
    <row r="138" spans="1:24" s="101" customFormat="1" ht="12.75" hidden="1">
      <c r="A138" s="101">
        <v>3336</v>
      </c>
      <c r="B138" s="101">
        <v>108.04000091552734</v>
      </c>
      <c r="C138" s="101">
        <v>107.73999786376953</v>
      </c>
      <c r="D138" s="101">
        <v>9.22333812713623</v>
      </c>
      <c r="E138" s="101">
        <v>9.450810432434082</v>
      </c>
      <c r="F138" s="101">
        <v>10.534275922785836</v>
      </c>
      <c r="G138" s="101" t="s">
        <v>57</v>
      </c>
      <c r="H138" s="101">
        <v>-13.373187227665213</v>
      </c>
      <c r="I138" s="101">
        <v>27.166813687862135</v>
      </c>
      <c r="J138" s="101" t="s">
        <v>60</v>
      </c>
      <c r="K138" s="101">
        <v>0.7028883963500264</v>
      </c>
      <c r="L138" s="101">
        <v>-0.002924774238374799</v>
      </c>
      <c r="M138" s="101">
        <v>-0.16720737747679093</v>
      </c>
      <c r="N138" s="101">
        <v>-0.00042838734598118176</v>
      </c>
      <c r="O138" s="101">
        <v>0.028095854108056262</v>
      </c>
      <c r="P138" s="101">
        <v>-0.00033478679270003637</v>
      </c>
      <c r="Q138" s="101">
        <v>-0.003489645510642827</v>
      </c>
      <c r="R138" s="101">
        <v>-3.444266482012951E-05</v>
      </c>
      <c r="S138" s="101">
        <v>0.0003566631807091326</v>
      </c>
      <c r="T138" s="101">
        <v>-2.385207416543634E-05</v>
      </c>
      <c r="U138" s="101">
        <v>-7.842538565821676E-05</v>
      </c>
      <c r="V138" s="101">
        <v>-2.712595375935374E-06</v>
      </c>
      <c r="W138" s="101">
        <v>2.1830929578819504E-05</v>
      </c>
      <c r="X138" s="101">
        <v>67.5</v>
      </c>
    </row>
    <row r="139" spans="1:24" s="101" customFormat="1" ht="12.75" hidden="1">
      <c r="A139" s="101">
        <v>3334</v>
      </c>
      <c r="B139" s="101">
        <v>96.05999755859375</v>
      </c>
      <c r="C139" s="101">
        <v>106.86000061035156</v>
      </c>
      <c r="D139" s="101">
        <v>9.575395584106445</v>
      </c>
      <c r="E139" s="101">
        <v>9.40090274810791</v>
      </c>
      <c r="F139" s="101">
        <v>13.761040368438806</v>
      </c>
      <c r="G139" s="101" t="s">
        <v>58</v>
      </c>
      <c r="H139" s="101">
        <v>5.6062983896502985</v>
      </c>
      <c r="I139" s="101">
        <v>34.16629594824405</v>
      </c>
      <c r="J139" s="101" t="s">
        <v>61</v>
      </c>
      <c r="K139" s="101">
        <v>-0.3043432862775924</v>
      </c>
      <c r="L139" s="101">
        <v>-0.5376632739147291</v>
      </c>
      <c r="M139" s="101">
        <v>-0.07015261374183152</v>
      </c>
      <c r="N139" s="101">
        <v>-0.04147215284307623</v>
      </c>
      <c r="O139" s="101">
        <v>-0.01252696881161877</v>
      </c>
      <c r="P139" s="101">
        <v>-0.015420552743507834</v>
      </c>
      <c r="Q139" s="101">
        <v>-0.0013575684526379898</v>
      </c>
      <c r="R139" s="101">
        <v>-0.0006375267637247499</v>
      </c>
      <c r="S139" s="101">
        <v>-0.0001888907249603307</v>
      </c>
      <c r="T139" s="101">
        <v>-0.0002256895481191803</v>
      </c>
      <c r="U139" s="101">
        <v>-2.3548313107523353E-05</v>
      </c>
      <c r="V139" s="101">
        <v>-2.3549759071726564E-05</v>
      </c>
      <c r="W139" s="101">
        <v>-1.2511617982570984E-05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3337</v>
      </c>
      <c r="B141" s="101">
        <v>94.58</v>
      </c>
      <c r="C141" s="101">
        <v>110.48</v>
      </c>
      <c r="D141" s="101">
        <v>9.665386670864361</v>
      </c>
      <c r="E141" s="101">
        <v>10.18006330173155</v>
      </c>
      <c r="F141" s="101">
        <v>11.860226915216748</v>
      </c>
      <c r="G141" s="101" t="s">
        <v>59</v>
      </c>
      <c r="H141" s="101">
        <v>2.0909170839545084</v>
      </c>
      <c r="I141" s="101">
        <v>29.17091708395451</v>
      </c>
      <c r="J141" s="101" t="s">
        <v>73</v>
      </c>
      <c r="K141" s="101">
        <v>0.21521529618912594</v>
      </c>
      <c r="M141" s="101" t="s">
        <v>68</v>
      </c>
      <c r="N141" s="101">
        <v>0.1902304217604066</v>
      </c>
      <c r="X141" s="101">
        <v>67.5</v>
      </c>
    </row>
    <row r="142" spans="1:24" s="101" customFormat="1" ht="12.75" hidden="1">
      <c r="A142" s="101">
        <v>3335</v>
      </c>
      <c r="B142" s="101">
        <v>82.54000091552734</v>
      </c>
      <c r="C142" s="101">
        <v>95.73999786376953</v>
      </c>
      <c r="D142" s="101">
        <v>9.435879707336426</v>
      </c>
      <c r="E142" s="101">
        <v>9.707489967346191</v>
      </c>
      <c r="F142" s="101">
        <v>11.950869973207766</v>
      </c>
      <c r="G142" s="101" t="s">
        <v>56</v>
      </c>
      <c r="H142" s="101">
        <v>15.053549749744946</v>
      </c>
      <c r="I142" s="101">
        <v>30.09355066527229</v>
      </c>
      <c r="J142" s="101" t="s">
        <v>62</v>
      </c>
      <c r="K142" s="101">
        <v>0.22712441603438174</v>
      </c>
      <c r="L142" s="101">
        <v>0.3845755419311613</v>
      </c>
      <c r="M142" s="101">
        <v>0.05376865636167922</v>
      </c>
      <c r="N142" s="101">
        <v>0.11238856652856782</v>
      </c>
      <c r="O142" s="101">
        <v>0.009121709031390568</v>
      </c>
      <c r="P142" s="101">
        <v>0.011032369553708623</v>
      </c>
      <c r="Q142" s="101">
        <v>0.0011104187254138713</v>
      </c>
      <c r="R142" s="101">
        <v>0.0017299852931110021</v>
      </c>
      <c r="S142" s="101">
        <v>0.00011969725656444943</v>
      </c>
      <c r="T142" s="101">
        <v>0.00016234949679472797</v>
      </c>
      <c r="U142" s="101">
        <v>2.429280249729049E-05</v>
      </c>
      <c r="V142" s="101">
        <v>6.420402911748354E-05</v>
      </c>
      <c r="W142" s="101">
        <v>7.460623927776008E-06</v>
      </c>
      <c r="X142" s="101">
        <v>67.5</v>
      </c>
    </row>
    <row r="143" spans="1:24" s="101" customFormat="1" ht="12.75" hidden="1">
      <c r="A143" s="101">
        <v>3336</v>
      </c>
      <c r="B143" s="101">
        <v>92.44000244140625</v>
      </c>
      <c r="C143" s="101">
        <v>105.94000244140625</v>
      </c>
      <c r="D143" s="101">
        <v>9.134923934936523</v>
      </c>
      <c r="E143" s="101">
        <v>9.340239524841309</v>
      </c>
      <c r="F143" s="101">
        <v>10.528275283455418</v>
      </c>
      <c r="G143" s="101" t="s">
        <v>57</v>
      </c>
      <c r="H143" s="101">
        <v>2.4561464194986087</v>
      </c>
      <c r="I143" s="101">
        <v>27.396148860904862</v>
      </c>
      <c r="J143" s="101" t="s">
        <v>60</v>
      </c>
      <c r="K143" s="101">
        <v>-0.014928833759638122</v>
      </c>
      <c r="L143" s="101">
        <v>-0.002091190950890105</v>
      </c>
      <c r="M143" s="101">
        <v>0.002924439301423945</v>
      </c>
      <c r="N143" s="101">
        <v>-0.0011621084481027496</v>
      </c>
      <c r="O143" s="101">
        <v>-0.0006976272324879809</v>
      </c>
      <c r="P143" s="101">
        <v>-0.00023934788415637216</v>
      </c>
      <c r="Q143" s="101">
        <v>3.1287556435089046E-05</v>
      </c>
      <c r="R143" s="101">
        <v>-9.343195008188317E-05</v>
      </c>
      <c r="S143" s="101">
        <v>-1.7178317299376678E-05</v>
      </c>
      <c r="T143" s="101">
        <v>-1.7051973878161887E-05</v>
      </c>
      <c r="U143" s="101">
        <v>-1.245305188604968E-06</v>
      </c>
      <c r="V143" s="101">
        <v>-7.37310144866777E-06</v>
      </c>
      <c r="W143" s="101">
        <v>-1.3160056294848056E-06</v>
      </c>
      <c r="X143" s="101">
        <v>67.5</v>
      </c>
    </row>
    <row r="144" spans="1:24" s="101" customFormat="1" ht="12.75" hidden="1">
      <c r="A144" s="101">
        <v>3334</v>
      </c>
      <c r="B144" s="101">
        <v>87.26000213623047</v>
      </c>
      <c r="C144" s="101">
        <v>99.16000366210938</v>
      </c>
      <c r="D144" s="101">
        <v>9.449260711669922</v>
      </c>
      <c r="E144" s="101">
        <v>9.53707218170166</v>
      </c>
      <c r="F144" s="101">
        <v>11.49871808219833</v>
      </c>
      <c r="G144" s="101" t="s">
        <v>58</v>
      </c>
      <c r="H144" s="101">
        <v>9.159723253208483</v>
      </c>
      <c r="I144" s="101">
        <v>28.91972538943895</v>
      </c>
      <c r="J144" s="101" t="s">
        <v>61</v>
      </c>
      <c r="K144" s="101">
        <v>-0.22663325060885486</v>
      </c>
      <c r="L144" s="101">
        <v>-0.38456985629668544</v>
      </c>
      <c r="M144" s="101">
        <v>-0.05368906836323978</v>
      </c>
      <c r="N144" s="101">
        <v>-0.11238255821212277</v>
      </c>
      <c r="O144" s="101">
        <v>-0.00909499268267124</v>
      </c>
      <c r="P144" s="101">
        <v>-0.01102977291515772</v>
      </c>
      <c r="Q144" s="101">
        <v>-0.0011099778531854082</v>
      </c>
      <c r="R144" s="101">
        <v>-0.0017274604438551572</v>
      </c>
      <c r="S144" s="101">
        <v>-0.00011845817254971296</v>
      </c>
      <c r="T144" s="101">
        <v>-0.00016145150756917653</v>
      </c>
      <c r="U144" s="101">
        <v>-2.4260862889839607E-05</v>
      </c>
      <c r="V144" s="101">
        <v>-6.377926567424815E-05</v>
      </c>
      <c r="W144" s="101">
        <v>-7.343639327667733E-06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3337</v>
      </c>
      <c r="B146" s="101">
        <v>98.12</v>
      </c>
      <c r="C146" s="101">
        <v>101.42</v>
      </c>
      <c r="D146" s="101">
        <v>9.361501887618212</v>
      </c>
      <c r="E146" s="101">
        <v>10.02406683399359</v>
      </c>
      <c r="F146" s="101">
        <v>14.049854294459834</v>
      </c>
      <c r="G146" s="101" t="s">
        <v>59</v>
      </c>
      <c r="H146" s="101">
        <v>5.063486015146523</v>
      </c>
      <c r="I146" s="101">
        <v>35.68348601514653</v>
      </c>
      <c r="J146" s="101" t="s">
        <v>73</v>
      </c>
      <c r="K146" s="101">
        <v>0.17451997897614333</v>
      </c>
      <c r="M146" s="101" t="s">
        <v>68</v>
      </c>
      <c r="N146" s="101">
        <v>0.1051230783133391</v>
      </c>
      <c r="X146" s="101">
        <v>67.5</v>
      </c>
    </row>
    <row r="147" spans="1:24" s="101" customFormat="1" ht="12.75" hidden="1">
      <c r="A147" s="101">
        <v>3335</v>
      </c>
      <c r="B147" s="101">
        <v>99.72000122070312</v>
      </c>
      <c r="C147" s="101">
        <v>99.62000274658203</v>
      </c>
      <c r="D147" s="101">
        <v>9.157607078552246</v>
      </c>
      <c r="E147" s="101">
        <v>9.59577465057373</v>
      </c>
      <c r="F147" s="101">
        <v>13.31124331136671</v>
      </c>
      <c r="G147" s="101" t="s">
        <v>56</v>
      </c>
      <c r="H147" s="101">
        <v>2.342632184598841</v>
      </c>
      <c r="I147" s="101">
        <v>34.56263340530196</v>
      </c>
      <c r="J147" s="101" t="s">
        <v>62</v>
      </c>
      <c r="K147" s="101">
        <v>0.3888480993602249</v>
      </c>
      <c r="L147" s="101">
        <v>0.06455277558256196</v>
      </c>
      <c r="M147" s="101">
        <v>0.09205455572201666</v>
      </c>
      <c r="N147" s="101">
        <v>0.1020910401890787</v>
      </c>
      <c r="O147" s="101">
        <v>0.01561704224016057</v>
      </c>
      <c r="P147" s="101">
        <v>0.0018518447731938272</v>
      </c>
      <c r="Q147" s="101">
        <v>0.0019008652326948264</v>
      </c>
      <c r="R147" s="101">
        <v>0.0015714346870445495</v>
      </c>
      <c r="S147" s="101">
        <v>0.00020489133803747384</v>
      </c>
      <c r="T147" s="101">
        <v>2.7255784123302576E-05</v>
      </c>
      <c r="U147" s="101">
        <v>4.156712181357196E-05</v>
      </c>
      <c r="V147" s="101">
        <v>5.831882606799056E-05</v>
      </c>
      <c r="W147" s="101">
        <v>1.2780950285350241E-05</v>
      </c>
      <c r="X147" s="101">
        <v>67.5</v>
      </c>
    </row>
    <row r="148" spans="1:24" s="101" customFormat="1" ht="12.75" hidden="1">
      <c r="A148" s="101">
        <v>3336</v>
      </c>
      <c r="B148" s="101">
        <v>88</v>
      </c>
      <c r="C148" s="101">
        <v>107.80000305175781</v>
      </c>
      <c r="D148" s="101">
        <v>9.206268310546875</v>
      </c>
      <c r="E148" s="101">
        <v>9.485250473022461</v>
      </c>
      <c r="F148" s="101">
        <v>10.40038562891172</v>
      </c>
      <c r="G148" s="101" t="s">
        <v>57</v>
      </c>
      <c r="H148" s="101">
        <v>6.348616238302213</v>
      </c>
      <c r="I148" s="101">
        <v>26.848616238302213</v>
      </c>
      <c r="J148" s="101" t="s">
        <v>60</v>
      </c>
      <c r="K148" s="101">
        <v>-0.04792768474222303</v>
      </c>
      <c r="L148" s="101">
        <v>-0.00035028821434536647</v>
      </c>
      <c r="M148" s="101">
        <v>0.012384062134996463</v>
      </c>
      <c r="N148" s="101">
        <v>-0.0010558475114954896</v>
      </c>
      <c r="O148" s="101">
        <v>-0.001757595095332058</v>
      </c>
      <c r="P148" s="101">
        <v>-4.015922534314889E-05</v>
      </c>
      <c r="Q148" s="101">
        <v>0.0003050895134883623</v>
      </c>
      <c r="R148" s="101">
        <v>-8.488230380064304E-05</v>
      </c>
      <c r="S148" s="101">
        <v>-9.241890406301067E-06</v>
      </c>
      <c r="T148" s="101">
        <v>-2.8644083120753357E-06</v>
      </c>
      <c r="U148" s="101">
        <v>9.896554734407056E-06</v>
      </c>
      <c r="V148" s="101">
        <v>-6.697517032243002E-06</v>
      </c>
      <c r="W148" s="101">
        <v>-1.4901617567151273E-07</v>
      </c>
      <c r="X148" s="101">
        <v>67.5</v>
      </c>
    </row>
    <row r="149" spans="1:24" s="101" customFormat="1" ht="12.75" hidden="1">
      <c r="A149" s="101">
        <v>3334</v>
      </c>
      <c r="B149" s="101">
        <v>82.77999877929688</v>
      </c>
      <c r="C149" s="101">
        <v>108.27999877929688</v>
      </c>
      <c r="D149" s="101">
        <v>9.570877075195312</v>
      </c>
      <c r="E149" s="101">
        <v>9.356842041015625</v>
      </c>
      <c r="F149" s="101">
        <v>11.137664528940334</v>
      </c>
      <c r="G149" s="101" t="s">
        <v>58</v>
      </c>
      <c r="H149" s="101">
        <v>12.370507490209121</v>
      </c>
      <c r="I149" s="101">
        <v>27.650506269505993</v>
      </c>
      <c r="J149" s="101" t="s">
        <v>61</v>
      </c>
      <c r="K149" s="101">
        <v>0.38588311884728704</v>
      </c>
      <c r="L149" s="101">
        <v>-0.06455182517620628</v>
      </c>
      <c r="M149" s="101">
        <v>0.09121774078661682</v>
      </c>
      <c r="N149" s="101">
        <v>-0.10208558014196008</v>
      </c>
      <c r="O149" s="101">
        <v>0.01551782419709104</v>
      </c>
      <c r="P149" s="101">
        <v>-0.0018514092742084704</v>
      </c>
      <c r="Q149" s="101">
        <v>0.0018762220075533146</v>
      </c>
      <c r="R149" s="101">
        <v>-0.0015691405195674148</v>
      </c>
      <c r="S149" s="101">
        <v>0.000204682798164634</v>
      </c>
      <c r="T149" s="101">
        <v>-2.7104850731885362E-05</v>
      </c>
      <c r="U149" s="101">
        <v>4.037181963019769E-05</v>
      </c>
      <c r="V149" s="101">
        <v>-5.793296763977615E-05</v>
      </c>
      <c r="W149" s="101">
        <v>1.2780081548095953E-05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3337</v>
      </c>
      <c r="B151" s="101">
        <v>108.88</v>
      </c>
      <c r="C151" s="101">
        <v>106.48</v>
      </c>
      <c r="D151" s="101">
        <v>9.040477063901598</v>
      </c>
      <c r="E151" s="101">
        <v>9.932564773577173</v>
      </c>
      <c r="F151" s="101">
        <v>15.274324974471025</v>
      </c>
      <c r="G151" s="101" t="s">
        <v>59</v>
      </c>
      <c r="H151" s="101">
        <v>-1.1909112295072077</v>
      </c>
      <c r="I151" s="101">
        <v>40.189088770492795</v>
      </c>
      <c r="J151" s="101" t="s">
        <v>73</v>
      </c>
      <c r="K151" s="101">
        <v>0.07488350096901136</v>
      </c>
      <c r="M151" s="101" t="s">
        <v>68</v>
      </c>
      <c r="N151" s="101">
        <v>0.051609796371800694</v>
      </c>
      <c r="X151" s="101">
        <v>67.5</v>
      </c>
    </row>
    <row r="152" spans="1:24" s="101" customFormat="1" ht="12.75" hidden="1">
      <c r="A152" s="101">
        <v>3335</v>
      </c>
      <c r="B152" s="101">
        <v>109.22000122070312</v>
      </c>
      <c r="C152" s="101">
        <v>89.22000122070312</v>
      </c>
      <c r="D152" s="101">
        <v>9.28843879699707</v>
      </c>
      <c r="E152" s="101">
        <v>9.597262382507324</v>
      </c>
      <c r="F152" s="101">
        <v>16.28478756526941</v>
      </c>
      <c r="G152" s="101" t="s">
        <v>56</v>
      </c>
      <c r="H152" s="101">
        <v>-0.015487367046404188</v>
      </c>
      <c r="I152" s="101">
        <v>41.704513853656714</v>
      </c>
      <c r="J152" s="101" t="s">
        <v>62</v>
      </c>
      <c r="K152" s="101">
        <v>0.20543838367003792</v>
      </c>
      <c r="L152" s="101">
        <v>0.17375365949638272</v>
      </c>
      <c r="M152" s="101">
        <v>0.048634806632970644</v>
      </c>
      <c r="N152" s="101">
        <v>0.005379565641372909</v>
      </c>
      <c r="O152" s="101">
        <v>0.008250785843686657</v>
      </c>
      <c r="P152" s="101">
        <v>0.004984430149557766</v>
      </c>
      <c r="Q152" s="101">
        <v>0.0010043165369466387</v>
      </c>
      <c r="R152" s="101">
        <v>8.280710235609807E-05</v>
      </c>
      <c r="S152" s="101">
        <v>0.00010824445093602409</v>
      </c>
      <c r="T152" s="101">
        <v>7.334042555010152E-05</v>
      </c>
      <c r="U152" s="101">
        <v>2.1967828878753345E-05</v>
      </c>
      <c r="V152" s="101">
        <v>3.0758998736875772E-06</v>
      </c>
      <c r="W152" s="101">
        <v>6.7490619352054554E-06</v>
      </c>
      <c r="X152" s="101">
        <v>67.5</v>
      </c>
    </row>
    <row r="153" spans="1:24" s="101" customFormat="1" ht="12.75" hidden="1">
      <c r="A153" s="101">
        <v>3336</v>
      </c>
      <c r="B153" s="101">
        <v>95.08000183105469</v>
      </c>
      <c r="C153" s="101">
        <v>101.18000030517578</v>
      </c>
      <c r="D153" s="101">
        <v>9.318307876586914</v>
      </c>
      <c r="E153" s="101">
        <v>9.640132904052734</v>
      </c>
      <c r="F153" s="101">
        <v>9.805713934701872</v>
      </c>
      <c r="G153" s="101" t="s">
        <v>57</v>
      </c>
      <c r="H153" s="101">
        <v>-2.563440355290169</v>
      </c>
      <c r="I153" s="101">
        <v>25.01656147576451</v>
      </c>
      <c r="J153" s="101" t="s">
        <v>60</v>
      </c>
      <c r="K153" s="101">
        <v>0.05356243545584821</v>
      </c>
      <c r="L153" s="101">
        <v>-0.0009453872160184294</v>
      </c>
      <c r="M153" s="101">
        <v>-0.012145729064130027</v>
      </c>
      <c r="N153" s="101">
        <v>-5.55861928980269E-05</v>
      </c>
      <c r="O153" s="101">
        <v>0.002236987556063185</v>
      </c>
      <c r="P153" s="101">
        <v>-0.00010818397405990388</v>
      </c>
      <c r="Q153" s="101">
        <v>-0.00022520215163423404</v>
      </c>
      <c r="R153" s="101">
        <v>-4.473322399704818E-06</v>
      </c>
      <c r="S153" s="101">
        <v>3.6313928689156565E-05</v>
      </c>
      <c r="T153" s="101">
        <v>-7.704503340783913E-06</v>
      </c>
      <c r="U153" s="101">
        <v>-3.2089449690097916E-06</v>
      </c>
      <c r="V153" s="101">
        <v>-3.5251572142911634E-07</v>
      </c>
      <c r="W153" s="101">
        <v>2.473219723750959E-06</v>
      </c>
      <c r="X153" s="101">
        <v>67.5</v>
      </c>
    </row>
    <row r="154" spans="1:24" s="101" customFormat="1" ht="12.75" hidden="1">
      <c r="A154" s="101">
        <v>3334</v>
      </c>
      <c r="B154" s="101">
        <v>92.22000122070312</v>
      </c>
      <c r="C154" s="101">
        <v>105.12000274658203</v>
      </c>
      <c r="D154" s="101">
        <v>9.206428527832031</v>
      </c>
      <c r="E154" s="101">
        <v>9.360024452209473</v>
      </c>
      <c r="F154" s="101">
        <v>11.567560485592455</v>
      </c>
      <c r="G154" s="101" t="s">
        <v>58</v>
      </c>
      <c r="H154" s="101">
        <v>5.146461847870725</v>
      </c>
      <c r="I154" s="101">
        <v>29.86646306857385</v>
      </c>
      <c r="J154" s="101" t="s">
        <v>61</v>
      </c>
      <c r="K154" s="101">
        <v>0.1983330405983728</v>
      </c>
      <c r="L154" s="101">
        <v>-0.17375108756896085</v>
      </c>
      <c r="M154" s="101">
        <v>0.047093796637425536</v>
      </c>
      <c r="N154" s="101">
        <v>-0.005379278452078775</v>
      </c>
      <c r="O154" s="101">
        <v>0.007941747522579562</v>
      </c>
      <c r="P154" s="101">
        <v>-0.00498325597813087</v>
      </c>
      <c r="Q154" s="101">
        <v>0.0009787418951305808</v>
      </c>
      <c r="R154" s="101">
        <v>-8.268618740346903E-05</v>
      </c>
      <c r="S154" s="101">
        <v>0.00010197136726356167</v>
      </c>
      <c r="T154" s="101">
        <v>-7.29346189963438E-05</v>
      </c>
      <c r="U154" s="101">
        <v>2.173219220032936E-05</v>
      </c>
      <c r="V154" s="101">
        <v>-3.0556329457407943E-06</v>
      </c>
      <c r="W154" s="101">
        <v>6.2795717372515496E-06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6.419546889298298</v>
      </c>
      <c r="G155" s="102"/>
      <c r="H155" s="102"/>
      <c r="I155" s="115"/>
      <c r="J155" s="115" t="s">
        <v>159</v>
      </c>
      <c r="K155" s="102">
        <f>AVERAGE(K153,K148,K143,K138,K133,K128)</f>
        <v>0.40765377556711263</v>
      </c>
      <c r="L155" s="102">
        <f>AVERAGE(L153,L148,L143,L138,L133,L128)</f>
        <v>-0.001573974261672332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17.679171498207037</v>
      </c>
      <c r="G156" s="102"/>
      <c r="H156" s="102"/>
      <c r="I156" s="115"/>
      <c r="J156" s="115" t="s">
        <v>160</v>
      </c>
      <c r="K156" s="102">
        <f>AVERAGE(K154,K149,K144,K139,K134,K129)</f>
        <v>0.04759025245308717</v>
      </c>
      <c r="L156" s="102">
        <f>AVERAGE(L154,L149,L144,L139,L134,L129)</f>
        <v>-0.289435089739493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0.25478360972944536</v>
      </c>
      <c r="L157" s="102">
        <f>ABS(L155/$H$33)</f>
        <v>0.004372150726867589</v>
      </c>
      <c r="M157" s="115" t="s">
        <v>111</v>
      </c>
      <c r="N157" s="102">
        <f>K157+L157+L158+K158</f>
        <v>0.4670926077100228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0.027039916166526803</v>
      </c>
      <c r="L158" s="102">
        <f>ABS(L156/$H$34)</f>
        <v>0.1808969310871831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3337</v>
      </c>
      <c r="B161" s="101">
        <v>92.76</v>
      </c>
      <c r="C161" s="101">
        <v>106.06</v>
      </c>
      <c r="D161" s="101">
        <v>9.621452302057367</v>
      </c>
      <c r="E161" s="101">
        <v>10.103074861687732</v>
      </c>
      <c r="F161" s="101">
        <v>15.749175622475086</v>
      </c>
      <c r="G161" s="101" t="s">
        <v>59</v>
      </c>
      <c r="H161" s="101">
        <v>13.649913198826944</v>
      </c>
      <c r="I161" s="101">
        <v>38.90991319882695</v>
      </c>
      <c r="J161" s="101" t="s">
        <v>73</v>
      </c>
      <c r="K161" s="101">
        <v>0.32898476612127053</v>
      </c>
      <c r="M161" s="101" t="s">
        <v>68</v>
      </c>
      <c r="N161" s="101">
        <v>0.21897976502872954</v>
      </c>
      <c r="X161" s="101">
        <v>67.5</v>
      </c>
    </row>
    <row r="162" spans="1:24" s="101" customFormat="1" ht="12.75" hidden="1">
      <c r="A162" s="101">
        <v>3335</v>
      </c>
      <c r="B162" s="101">
        <v>92.87999725341797</v>
      </c>
      <c r="C162" s="101">
        <v>107.18000030517578</v>
      </c>
      <c r="D162" s="101">
        <v>9.690936088562012</v>
      </c>
      <c r="E162" s="101">
        <v>9.717413902282715</v>
      </c>
      <c r="F162" s="101">
        <v>13.301327033055607</v>
      </c>
      <c r="G162" s="101" t="s">
        <v>56</v>
      </c>
      <c r="H162" s="101">
        <v>7.246804308112566</v>
      </c>
      <c r="I162" s="101">
        <v>32.626801561530534</v>
      </c>
      <c r="J162" s="101" t="s">
        <v>62</v>
      </c>
      <c r="K162" s="101">
        <v>0.4687165239165396</v>
      </c>
      <c r="L162" s="101">
        <v>0.29532573270631385</v>
      </c>
      <c r="M162" s="101">
        <v>0.11096182387815849</v>
      </c>
      <c r="N162" s="101">
        <v>0.09657173376799914</v>
      </c>
      <c r="O162" s="101">
        <v>0.018824372672848907</v>
      </c>
      <c r="P162" s="101">
        <v>0.008471846570613692</v>
      </c>
      <c r="Q162" s="101">
        <v>0.0022914192356340195</v>
      </c>
      <c r="R162" s="101">
        <v>0.0014865002071583174</v>
      </c>
      <c r="S162" s="101">
        <v>0.0002469825718203152</v>
      </c>
      <c r="T162" s="101">
        <v>0.00012465462368240263</v>
      </c>
      <c r="U162" s="101">
        <v>5.0137576534748E-05</v>
      </c>
      <c r="V162" s="101">
        <v>5.516468465714617E-05</v>
      </c>
      <c r="W162" s="101">
        <v>1.539850265770264E-05</v>
      </c>
      <c r="X162" s="101">
        <v>67.5</v>
      </c>
    </row>
    <row r="163" spans="1:24" s="101" customFormat="1" ht="12.75" hidden="1">
      <c r="A163" s="101">
        <v>3334</v>
      </c>
      <c r="B163" s="101">
        <v>95.66000366210938</v>
      </c>
      <c r="C163" s="101">
        <v>111.45999908447266</v>
      </c>
      <c r="D163" s="101">
        <v>9.4318208694458</v>
      </c>
      <c r="E163" s="101">
        <v>9.292948722839355</v>
      </c>
      <c r="F163" s="101">
        <v>13.654663361875388</v>
      </c>
      <c r="G163" s="101" t="s">
        <v>57</v>
      </c>
      <c r="H163" s="101">
        <v>6.257669099392253</v>
      </c>
      <c r="I163" s="101">
        <v>34.41767276150163</v>
      </c>
      <c r="J163" s="101" t="s">
        <v>60</v>
      </c>
      <c r="K163" s="101">
        <v>0.28286950769652924</v>
      </c>
      <c r="L163" s="101">
        <v>0.001608055791561727</v>
      </c>
      <c r="M163" s="101">
        <v>-0.06796644385707058</v>
      </c>
      <c r="N163" s="101">
        <v>-0.0009986272490334883</v>
      </c>
      <c r="O163" s="101">
        <v>0.011197882746078388</v>
      </c>
      <c r="P163" s="101">
        <v>0.00018386750412811785</v>
      </c>
      <c r="Q163" s="101">
        <v>-0.0014505311518483801</v>
      </c>
      <c r="R163" s="101">
        <v>-8.026532665093631E-05</v>
      </c>
      <c r="S163" s="101">
        <v>0.0001331968425301305</v>
      </c>
      <c r="T163" s="101">
        <v>1.3084074970546E-05</v>
      </c>
      <c r="U163" s="101">
        <v>-3.471610019260448E-05</v>
      </c>
      <c r="V163" s="101">
        <v>-6.330621822375579E-06</v>
      </c>
      <c r="W163" s="101">
        <v>7.873907330009957E-06</v>
      </c>
      <c r="X163" s="101">
        <v>67.5</v>
      </c>
    </row>
    <row r="164" spans="1:24" s="101" customFormat="1" ht="12.75" hidden="1">
      <c r="A164" s="101">
        <v>3336</v>
      </c>
      <c r="B164" s="101">
        <v>116.66000366210938</v>
      </c>
      <c r="C164" s="101">
        <v>121.45999908447266</v>
      </c>
      <c r="D164" s="101">
        <v>9.23190975189209</v>
      </c>
      <c r="E164" s="101">
        <v>9.298463821411133</v>
      </c>
      <c r="F164" s="101">
        <v>18.12595801217852</v>
      </c>
      <c r="G164" s="101" t="s">
        <v>58</v>
      </c>
      <c r="H164" s="101">
        <v>-2.441500152903444</v>
      </c>
      <c r="I164" s="101">
        <v>46.718503509205924</v>
      </c>
      <c r="J164" s="101" t="s">
        <v>61</v>
      </c>
      <c r="K164" s="101">
        <v>-0.373737904697834</v>
      </c>
      <c r="L164" s="101">
        <v>0.29532135472243176</v>
      </c>
      <c r="M164" s="101">
        <v>-0.08771025520308977</v>
      </c>
      <c r="N164" s="101">
        <v>-0.09656657033660662</v>
      </c>
      <c r="O164" s="101">
        <v>-0.015131570590371004</v>
      </c>
      <c r="P164" s="101">
        <v>0.008469851064625911</v>
      </c>
      <c r="Q164" s="101">
        <v>-0.0017738549802481052</v>
      </c>
      <c r="R164" s="101">
        <v>-0.0014843316149767002</v>
      </c>
      <c r="S164" s="101">
        <v>-0.0002079879610049119</v>
      </c>
      <c r="T164" s="101">
        <v>0.00012396605256104006</v>
      </c>
      <c r="U164" s="101">
        <v>-3.6174147788092544E-05</v>
      </c>
      <c r="V164" s="101">
        <v>-5.4800234129649855E-05</v>
      </c>
      <c r="W164" s="101">
        <v>-1.3233120095339975E-05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3337</v>
      </c>
      <c r="B166" s="101">
        <v>81.26</v>
      </c>
      <c r="C166" s="101">
        <v>91.56</v>
      </c>
      <c r="D166" s="101">
        <v>9.836847993234828</v>
      </c>
      <c r="E166" s="101">
        <v>10.203276116349086</v>
      </c>
      <c r="F166" s="101">
        <v>13.370332760642796</v>
      </c>
      <c r="G166" s="101" t="s">
        <v>59</v>
      </c>
      <c r="H166" s="101">
        <v>18.533801079888903</v>
      </c>
      <c r="I166" s="101">
        <v>32.29380107988891</v>
      </c>
      <c r="J166" s="101" t="s">
        <v>73</v>
      </c>
      <c r="K166" s="101">
        <v>1.037230545848</v>
      </c>
      <c r="M166" s="101" t="s">
        <v>68</v>
      </c>
      <c r="N166" s="101">
        <v>0.5470243671777129</v>
      </c>
      <c r="X166" s="101">
        <v>67.5</v>
      </c>
    </row>
    <row r="167" spans="1:24" s="101" customFormat="1" ht="12.75" hidden="1">
      <c r="A167" s="101">
        <v>3335</v>
      </c>
      <c r="B167" s="101">
        <v>73.9000015258789</v>
      </c>
      <c r="C167" s="101">
        <v>86.5999984741211</v>
      </c>
      <c r="D167" s="101">
        <v>9.834004402160645</v>
      </c>
      <c r="E167" s="101">
        <v>9.808408737182617</v>
      </c>
      <c r="F167" s="101">
        <v>6.419546889298298</v>
      </c>
      <c r="G167" s="101" t="s">
        <v>56</v>
      </c>
      <c r="H167" s="101">
        <v>9.10501855894217</v>
      </c>
      <c r="I167" s="101">
        <v>15.505020084821075</v>
      </c>
      <c r="J167" s="101" t="s">
        <v>62</v>
      </c>
      <c r="K167" s="101">
        <v>0.9857481469170912</v>
      </c>
      <c r="L167" s="101">
        <v>0.034244864945648545</v>
      </c>
      <c r="M167" s="101">
        <v>0.23336193979009398</v>
      </c>
      <c r="N167" s="101">
        <v>0.0911420604788602</v>
      </c>
      <c r="O167" s="101">
        <v>0.03958934133853351</v>
      </c>
      <c r="P167" s="101">
        <v>0.0009822472212610708</v>
      </c>
      <c r="Q167" s="101">
        <v>0.004818910557177469</v>
      </c>
      <c r="R167" s="101">
        <v>0.0014029475838564403</v>
      </c>
      <c r="S167" s="101">
        <v>0.0005194165559056662</v>
      </c>
      <c r="T167" s="101">
        <v>1.4469209795558916E-05</v>
      </c>
      <c r="U167" s="101">
        <v>0.00010540311536221243</v>
      </c>
      <c r="V167" s="101">
        <v>5.2073986584482276E-05</v>
      </c>
      <c r="W167" s="101">
        <v>3.238688839087955E-05</v>
      </c>
      <c r="X167" s="101">
        <v>67.5</v>
      </c>
    </row>
    <row r="168" spans="1:24" s="101" customFormat="1" ht="12.75" hidden="1">
      <c r="A168" s="101">
        <v>3334</v>
      </c>
      <c r="B168" s="101">
        <v>99.18000030517578</v>
      </c>
      <c r="C168" s="101">
        <v>120.4800033569336</v>
      </c>
      <c r="D168" s="101">
        <v>9.589265823364258</v>
      </c>
      <c r="E168" s="101">
        <v>9.365516662597656</v>
      </c>
      <c r="F168" s="101">
        <v>10.358102159837165</v>
      </c>
      <c r="G168" s="101" t="s">
        <v>57</v>
      </c>
      <c r="H168" s="101">
        <v>-5.99644287203833</v>
      </c>
      <c r="I168" s="101">
        <v>25.68355743313746</v>
      </c>
      <c r="J168" s="101" t="s">
        <v>60</v>
      </c>
      <c r="K168" s="101">
        <v>0.9423669255330779</v>
      </c>
      <c r="L168" s="101">
        <v>0.0001875579056737902</v>
      </c>
      <c r="M168" s="101">
        <v>-0.22385603773416837</v>
      </c>
      <c r="N168" s="101">
        <v>-0.0009421342928544885</v>
      </c>
      <c r="O168" s="101">
        <v>0.037719567392252615</v>
      </c>
      <c r="P168" s="101">
        <v>2.1230942363131307E-05</v>
      </c>
      <c r="Q168" s="101">
        <v>-0.00465672860842425</v>
      </c>
      <c r="R168" s="101">
        <v>-7.572229391843705E-05</v>
      </c>
      <c r="S168" s="101">
        <v>0.0004831048708462136</v>
      </c>
      <c r="T168" s="101">
        <v>1.4957463921227025E-06</v>
      </c>
      <c r="U168" s="101">
        <v>-0.00010368276120595673</v>
      </c>
      <c r="V168" s="101">
        <v>-5.966581725945172E-06</v>
      </c>
      <c r="W168" s="101">
        <v>2.9712151307668597E-05</v>
      </c>
      <c r="X168" s="101">
        <v>67.5</v>
      </c>
    </row>
    <row r="169" spans="1:24" s="101" customFormat="1" ht="12.75" hidden="1">
      <c r="A169" s="101">
        <v>3336</v>
      </c>
      <c r="B169" s="101">
        <v>117.13999938964844</v>
      </c>
      <c r="C169" s="101">
        <v>119.33999633789062</v>
      </c>
      <c r="D169" s="101">
        <v>9.360172271728516</v>
      </c>
      <c r="E169" s="101">
        <v>9.553128242492676</v>
      </c>
      <c r="F169" s="101">
        <v>20.18789631595658</v>
      </c>
      <c r="G169" s="101" t="s">
        <v>58</v>
      </c>
      <c r="H169" s="101">
        <v>1.6810452648683736</v>
      </c>
      <c r="I169" s="101">
        <v>51.32104465451682</v>
      </c>
      <c r="J169" s="101" t="s">
        <v>61</v>
      </c>
      <c r="K169" s="101">
        <v>-0.289212701677872</v>
      </c>
      <c r="L169" s="101">
        <v>0.034244351317811936</v>
      </c>
      <c r="M169" s="101">
        <v>-0.06592624145629751</v>
      </c>
      <c r="N169" s="101">
        <v>-0.09113719093381382</v>
      </c>
      <c r="O169" s="101">
        <v>-0.012022902451580943</v>
      </c>
      <c r="P169" s="101">
        <v>0.0009820177446265767</v>
      </c>
      <c r="Q169" s="101">
        <v>-0.0012396683530523844</v>
      </c>
      <c r="R169" s="101">
        <v>-0.0014009025866391829</v>
      </c>
      <c r="S169" s="101">
        <v>-0.00019079633726454856</v>
      </c>
      <c r="T169" s="101">
        <v>1.4391691173672051E-05</v>
      </c>
      <c r="U169" s="101">
        <v>-1.8965804933311298E-05</v>
      </c>
      <c r="V169" s="101">
        <v>-5.173103499166103E-05</v>
      </c>
      <c r="W169" s="101">
        <v>-1.288792474813132E-05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3337</v>
      </c>
      <c r="B171" s="101">
        <v>96.22</v>
      </c>
      <c r="C171" s="101">
        <v>106.62</v>
      </c>
      <c r="D171" s="101">
        <v>9.613223081921912</v>
      </c>
      <c r="E171" s="101">
        <v>10.106291127326644</v>
      </c>
      <c r="F171" s="101">
        <v>13.820003019507777</v>
      </c>
      <c r="G171" s="101" t="s">
        <v>59</v>
      </c>
      <c r="H171" s="101">
        <v>5.457901561892733</v>
      </c>
      <c r="I171" s="101">
        <v>34.17790156189273</v>
      </c>
      <c r="J171" s="101" t="s">
        <v>73</v>
      </c>
      <c r="K171" s="101">
        <v>0.6718109277766487</v>
      </c>
      <c r="M171" s="101" t="s">
        <v>68</v>
      </c>
      <c r="N171" s="101">
        <v>0.38997261763647184</v>
      </c>
      <c r="X171" s="101">
        <v>67.5</v>
      </c>
    </row>
    <row r="172" spans="1:24" s="101" customFormat="1" ht="12.75" hidden="1">
      <c r="A172" s="101">
        <v>3335</v>
      </c>
      <c r="B172" s="101">
        <v>80.81999969482422</v>
      </c>
      <c r="C172" s="101">
        <v>79.31999969482422</v>
      </c>
      <c r="D172" s="101">
        <v>9.682047843933105</v>
      </c>
      <c r="E172" s="101">
        <v>9.933882713317871</v>
      </c>
      <c r="F172" s="101">
        <v>10.908293505007215</v>
      </c>
      <c r="G172" s="101" t="s">
        <v>56</v>
      </c>
      <c r="H172" s="101">
        <v>13.447909952689521</v>
      </c>
      <c r="I172" s="101">
        <v>26.76790964751374</v>
      </c>
      <c r="J172" s="101" t="s">
        <v>62</v>
      </c>
      <c r="K172" s="101">
        <v>0.7372151593275968</v>
      </c>
      <c r="L172" s="101">
        <v>0.30845892933106545</v>
      </c>
      <c r="M172" s="101">
        <v>0.1745252982473674</v>
      </c>
      <c r="N172" s="101">
        <v>0.041835736756948176</v>
      </c>
      <c r="O172" s="101">
        <v>0.029608051069897744</v>
      </c>
      <c r="P172" s="101">
        <v>0.00884882442157502</v>
      </c>
      <c r="Q172" s="101">
        <v>0.003603968487546049</v>
      </c>
      <c r="R172" s="101">
        <v>0.0006440127462313235</v>
      </c>
      <c r="S172" s="101">
        <v>0.00038846532469397825</v>
      </c>
      <c r="T172" s="101">
        <v>0.0001302008891126602</v>
      </c>
      <c r="U172" s="101">
        <v>7.882249656582572E-05</v>
      </c>
      <c r="V172" s="101">
        <v>2.3906737445671505E-05</v>
      </c>
      <c r="W172" s="101">
        <v>2.4221111635108822E-05</v>
      </c>
      <c r="X172" s="101">
        <v>67.5</v>
      </c>
    </row>
    <row r="173" spans="1:24" s="101" customFormat="1" ht="12.75" hidden="1">
      <c r="A173" s="101">
        <v>3334</v>
      </c>
      <c r="B173" s="101">
        <v>96.05999755859375</v>
      </c>
      <c r="C173" s="101">
        <v>106.86000061035156</v>
      </c>
      <c r="D173" s="101">
        <v>9.575395584106445</v>
      </c>
      <c r="E173" s="101">
        <v>9.40090274810791</v>
      </c>
      <c r="F173" s="101">
        <v>8.28414316457392</v>
      </c>
      <c r="G173" s="101" t="s">
        <v>57</v>
      </c>
      <c r="H173" s="101">
        <v>-7.991895186943907</v>
      </c>
      <c r="I173" s="101">
        <v>20.56810237164985</v>
      </c>
      <c r="J173" s="101" t="s">
        <v>60</v>
      </c>
      <c r="K173" s="101">
        <v>0.515260407479924</v>
      </c>
      <c r="L173" s="101">
        <v>-0.001677593753797607</v>
      </c>
      <c r="M173" s="101">
        <v>-0.12339159538344928</v>
      </c>
      <c r="N173" s="101">
        <v>-0.00043224048410547903</v>
      </c>
      <c r="O173" s="101">
        <v>0.0204642180689874</v>
      </c>
      <c r="P173" s="101">
        <v>-0.0001920542990616109</v>
      </c>
      <c r="Q173" s="101">
        <v>-0.0026140310125891183</v>
      </c>
      <c r="R173" s="101">
        <v>-3.474786528682209E-05</v>
      </c>
      <c r="S173" s="101">
        <v>0.00024891441260156694</v>
      </c>
      <c r="T173" s="101">
        <v>-1.3686243819315971E-05</v>
      </c>
      <c r="U173" s="101">
        <v>-6.128933129532074E-05</v>
      </c>
      <c r="V173" s="101">
        <v>-2.7382591191864757E-06</v>
      </c>
      <c r="W173" s="101">
        <v>1.4891487875174395E-05</v>
      </c>
      <c r="X173" s="101">
        <v>67.5</v>
      </c>
    </row>
    <row r="174" spans="1:24" s="101" customFormat="1" ht="12.75" hidden="1">
      <c r="A174" s="101">
        <v>3336</v>
      </c>
      <c r="B174" s="101">
        <v>108.04000091552734</v>
      </c>
      <c r="C174" s="101">
        <v>107.73999786376953</v>
      </c>
      <c r="D174" s="101">
        <v>9.22333812713623</v>
      </c>
      <c r="E174" s="101">
        <v>9.450810432434082</v>
      </c>
      <c r="F174" s="101">
        <v>15.639196008169755</v>
      </c>
      <c r="G174" s="101" t="s">
        <v>58</v>
      </c>
      <c r="H174" s="101">
        <v>-0.2081235946657074</v>
      </c>
      <c r="I174" s="101">
        <v>40.331877320861636</v>
      </c>
      <c r="J174" s="101" t="s">
        <v>61</v>
      </c>
      <c r="K174" s="101">
        <v>-0.5272503234954311</v>
      </c>
      <c r="L174" s="101">
        <v>-0.30845436739210624</v>
      </c>
      <c r="M174" s="101">
        <v>-0.12342444618899323</v>
      </c>
      <c r="N174" s="101">
        <v>-0.04183350377580827</v>
      </c>
      <c r="O174" s="101">
        <v>-0.02139748739881864</v>
      </c>
      <c r="P174" s="101">
        <v>-0.00884674000918273</v>
      </c>
      <c r="Q174" s="101">
        <v>-0.002481014051642446</v>
      </c>
      <c r="R174" s="101">
        <v>-0.0006430746482068935</v>
      </c>
      <c r="S174" s="101">
        <v>-0.0002982397084373824</v>
      </c>
      <c r="T174" s="101">
        <v>-0.00012947956694338097</v>
      </c>
      <c r="U174" s="101">
        <v>-4.956413859073942E-05</v>
      </c>
      <c r="V174" s="101">
        <v>-2.3749400672279378E-05</v>
      </c>
      <c r="W174" s="101">
        <v>-1.910250867566713E-05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3337</v>
      </c>
      <c r="B176" s="101">
        <v>94.58</v>
      </c>
      <c r="C176" s="101">
        <v>110.48</v>
      </c>
      <c r="D176" s="101">
        <v>9.665386670864361</v>
      </c>
      <c r="E176" s="101">
        <v>10.18006330173155</v>
      </c>
      <c r="F176" s="101">
        <v>13.088416959927327</v>
      </c>
      <c r="G176" s="101" t="s">
        <v>59</v>
      </c>
      <c r="H176" s="101">
        <v>5.111721847109912</v>
      </c>
      <c r="I176" s="101">
        <v>32.19172184710991</v>
      </c>
      <c r="J176" s="101" t="s">
        <v>73</v>
      </c>
      <c r="K176" s="101">
        <v>0.23886288756346155</v>
      </c>
      <c r="M176" s="101" t="s">
        <v>68</v>
      </c>
      <c r="N176" s="101">
        <v>0.15355761849441893</v>
      </c>
      <c r="X176" s="101">
        <v>67.5</v>
      </c>
    </row>
    <row r="177" spans="1:24" s="101" customFormat="1" ht="12.75" hidden="1">
      <c r="A177" s="101">
        <v>3335</v>
      </c>
      <c r="B177" s="101">
        <v>82.54000091552734</v>
      </c>
      <c r="C177" s="101">
        <v>95.73999786376953</v>
      </c>
      <c r="D177" s="101">
        <v>9.435879707336426</v>
      </c>
      <c r="E177" s="101">
        <v>9.707489967346191</v>
      </c>
      <c r="F177" s="101">
        <v>11.950869973207766</v>
      </c>
      <c r="G177" s="101" t="s">
        <v>56</v>
      </c>
      <c r="H177" s="101">
        <v>15.053549749744946</v>
      </c>
      <c r="I177" s="101">
        <v>30.09355066527229</v>
      </c>
      <c r="J177" s="101" t="s">
        <v>62</v>
      </c>
      <c r="K177" s="101">
        <v>0.4269996168080899</v>
      </c>
      <c r="L177" s="101">
        <v>0.18280398636582598</v>
      </c>
      <c r="M177" s="101">
        <v>0.10108633246317923</v>
      </c>
      <c r="N177" s="101">
        <v>0.11211369102233658</v>
      </c>
      <c r="O177" s="101">
        <v>0.017149064124196867</v>
      </c>
      <c r="P177" s="101">
        <v>0.005244200879501145</v>
      </c>
      <c r="Q177" s="101">
        <v>0.0020875377207917375</v>
      </c>
      <c r="R177" s="101">
        <v>0.0017257533273100705</v>
      </c>
      <c r="S177" s="101">
        <v>0.00022501127819136497</v>
      </c>
      <c r="T177" s="101">
        <v>7.718035787202915E-05</v>
      </c>
      <c r="U177" s="101">
        <v>4.566833771361742E-05</v>
      </c>
      <c r="V177" s="101">
        <v>6.404485088062312E-05</v>
      </c>
      <c r="W177" s="101">
        <v>1.4026929908484512E-05</v>
      </c>
      <c r="X177" s="101">
        <v>67.5</v>
      </c>
    </row>
    <row r="178" spans="1:24" s="101" customFormat="1" ht="12.75" hidden="1">
      <c r="A178" s="101">
        <v>3334</v>
      </c>
      <c r="B178" s="101">
        <v>87.26000213623047</v>
      </c>
      <c r="C178" s="101">
        <v>99.16000366210938</v>
      </c>
      <c r="D178" s="101">
        <v>9.449260711669922</v>
      </c>
      <c r="E178" s="101">
        <v>9.53707218170166</v>
      </c>
      <c r="F178" s="101">
        <v>9.669525662917362</v>
      </c>
      <c r="G178" s="101" t="s">
        <v>57</v>
      </c>
      <c r="H178" s="101">
        <v>4.559232827067376</v>
      </c>
      <c r="I178" s="101">
        <v>24.31923496329784</v>
      </c>
      <c r="J178" s="101" t="s">
        <v>60</v>
      </c>
      <c r="K178" s="101">
        <v>0.01959096604726317</v>
      </c>
      <c r="L178" s="101">
        <v>-0.0009932893675245649</v>
      </c>
      <c r="M178" s="101">
        <v>-0.005784996741134547</v>
      </c>
      <c r="N178" s="101">
        <v>-0.0011592867543631798</v>
      </c>
      <c r="O178" s="101">
        <v>0.0006020191740348891</v>
      </c>
      <c r="P178" s="101">
        <v>-0.00011373301294920183</v>
      </c>
      <c r="Q178" s="101">
        <v>-0.00017409301806854964</v>
      </c>
      <c r="R178" s="101">
        <v>-9.319824318363886E-05</v>
      </c>
      <c r="S178" s="101">
        <v>-7.28719738552925E-06</v>
      </c>
      <c r="T178" s="101">
        <v>-8.107394309783003E-06</v>
      </c>
      <c r="U178" s="101">
        <v>-7.410131142143208E-06</v>
      </c>
      <c r="V178" s="101">
        <v>-7.354271606884474E-06</v>
      </c>
      <c r="W178" s="101">
        <v>-9.188187141053247E-07</v>
      </c>
      <c r="X178" s="101">
        <v>67.5</v>
      </c>
    </row>
    <row r="179" spans="1:24" s="101" customFormat="1" ht="12.75" hidden="1">
      <c r="A179" s="101">
        <v>3336</v>
      </c>
      <c r="B179" s="101">
        <v>92.44000244140625</v>
      </c>
      <c r="C179" s="101">
        <v>105.94000244140625</v>
      </c>
      <c r="D179" s="101">
        <v>9.134923934936523</v>
      </c>
      <c r="E179" s="101">
        <v>9.340239524841309</v>
      </c>
      <c r="F179" s="101">
        <v>11.108321781949606</v>
      </c>
      <c r="G179" s="101" t="s">
        <v>58</v>
      </c>
      <c r="H179" s="101">
        <v>3.965514268567418</v>
      </c>
      <c r="I179" s="101">
        <v>28.905516709973664</v>
      </c>
      <c r="J179" s="101" t="s">
        <v>61</v>
      </c>
      <c r="K179" s="101">
        <v>-0.42654995815682667</v>
      </c>
      <c r="L179" s="101">
        <v>-0.18280128776206545</v>
      </c>
      <c r="M179" s="101">
        <v>-0.1009206640067408</v>
      </c>
      <c r="N179" s="101">
        <v>-0.11210769718834257</v>
      </c>
      <c r="O179" s="101">
        <v>-0.017138493902613218</v>
      </c>
      <c r="P179" s="101">
        <v>-0.005242967448528178</v>
      </c>
      <c r="Q179" s="101">
        <v>-0.0020802656937968637</v>
      </c>
      <c r="R179" s="101">
        <v>-0.0017232349329645285</v>
      </c>
      <c r="S179" s="101">
        <v>-0.00022489324593587994</v>
      </c>
      <c r="T179" s="101">
        <v>-7.675335692176721E-05</v>
      </c>
      <c r="U179" s="101">
        <v>-4.506314487451192E-05</v>
      </c>
      <c r="V179" s="101">
        <v>-6.362120411822951E-05</v>
      </c>
      <c r="W179" s="101">
        <v>-1.3996804450593256E-05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3337</v>
      </c>
      <c r="B181" s="101">
        <v>98.12</v>
      </c>
      <c r="C181" s="101">
        <v>101.42</v>
      </c>
      <c r="D181" s="101">
        <v>9.361501887618212</v>
      </c>
      <c r="E181" s="101">
        <v>10.02406683399359</v>
      </c>
      <c r="F181" s="101">
        <v>14.050693240692658</v>
      </c>
      <c r="G181" s="101" t="s">
        <v>59</v>
      </c>
      <c r="H181" s="101">
        <v>5.065616750849479</v>
      </c>
      <c r="I181" s="101">
        <v>35.68561675084948</v>
      </c>
      <c r="J181" s="101" t="s">
        <v>73</v>
      </c>
      <c r="K181" s="101">
        <v>0.12954815460626873</v>
      </c>
      <c r="M181" s="101" t="s">
        <v>68</v>
      </c>
      <c r="N181" s="101">
        <v>0.080308245654737</v>
      </c>
      <c r="X181" s="101">
        <v>67.5</v>
      </c>
    </row>
    <row r="182" spans="1:24" s="101" customFormat="1" ht="12.75" hidden="1">
      <c r="A182" s="101">
        <v>3335</v>
      </c>
      <c r="B182" s="101">
        <v>99.72000122070312</v>
      </c>
      <c r="C182" s="101">
        <v>99.62000274658203</v>
      </c>
      <c r="D182" s="101">
        <v>9.157607078552246</v>
      </c>
      <c r="E182" s="101">
        <v>9.59577465057373</v>
      </c>
      <c r="F182" s="101">
        <v>13.31124331136671</v>
      </c>
      <c r="G182" s="101" t="s">
        <v>56</v>
      </c>
      <c r="H182" s="101">
        <v>2.342632184598841</v>
      </c>
      <c r="I182" s="101">
        <v>34.56263340530196</v>
      </c>
      <c r="J182" s="101" t="s">
        <v>62</v>
      </c>
      <c r="K182" s="101">
        <v>0.3351486569598452</v>
      </c>
      <c r="L182" s="101">
        <v>0.015446267037557233</v>
      </c>
      <c r="M182" s="101">
        <v>0.07934194883169124</v>
      </c>
      <c r="N182" s="101">
        <v>0.10248518637354212</v>
      </c>
      <c r="O182" s="101">
        <v>0.013460380193609374</v>
      </c>
      <c r="P182" s="101">
        <v>0.00044307039741467473</v>
      </c>
      <c r="Q182" s="101">
        <v>0.0016383527970177066</v>
      </c>
      <c r="R182" s="101">
        <v>0.0015774990786074383</v>
      </c>
      <c r="S182" s="101">
        <v>0.00017659221405461344</v>
      </c>
      <c r="T182" s="101">
        <v>6.509639145093464E-06</v>
      </c>
      <c r="U182" s="101">
        <v>3.5821799886682594E-05</v>
      </c>
      <c r="V182" s="101">
        <v>5.85419951268442E-05</v>
      </c>
      <c r="W182" s="101">
        <v>1.1015385235194363E-05</v>
      </c>
      <c r="X182" s="101">
        <v>67.5</v>
      </c>
    </row>
    <row r="183" spans="1:24" s="101" customFormat="1" ht="12.75" hidden="1">
      <c r="A183" s="101">
        <v>3334</v>
      </c>
      <c r="B183" s="101">
        <v>82.77999877929688</v>
      </c>
      <c r="C183" s="101">
        <v>108.27999877929688</v>
      </c>
      <c r="D183" s="101">
        <v>9.570877075195312</v>
      </c>
      <c r="E183" s="101">
        <v>9.356842041015625</v>
      </c>
      <c r="F183" s="101">
        <v>9.555414213121031</v>
      </c>
      <c r="G183" s="101" t="s">
        <v>57</v>
      </c>
      <c r="H183" s="101">
        <v>8.442392923298925</v>
      </c>
      <c r="I183" s="101">
        <v>23.722391702595797</v>
      </c>
      <c r="J183" s="101" t="s">
        <v>60</v>
      </c>
      <c r="K183" s="101">
        <v>-0.12867472993605086</v>
      </c>
      <c r="L183" s="101">
        <v>8.499891571251111E-05</v>
      </c>
      <c r="M183" s="101">
        <v>0.03129298798348676</v>
      </c>
      <c r="N183" s="101">
        <v>-0.0010599704817434027</v>
      </c>
      <c r="O183" s="101">
        <v>-0.005033468655637867</v>
      </c>
      <c r="P183" s="101">
        <v>9.659197868853521E-06</v>
      </c>
      <c r="Q183" s="101">
        <v>0.0006855026174625439</v>
      </c>
      <c r="R183" s="101">
        <v>-8.521237992871254E-05</v>
      </c>
      <c r="S183" s="101">
        <v>-5.4807969551452706E-05</v>
      </c>
      <c r="T183" s="101">
        <v>6.839560531058932E-07</v>
      </c>
      <c r="U183" s="101">
        <v>1.7515047076759823E-05</v>
      </c>
      <c r="V183" s="101">
        <v>-6.7242482260482565E-06</v>
      </c>
      <c r="W183" s="101">
        <v>-3.0642132469722983E-06</v>
      </c>
      <c r="X183" s="101">
        <v>67.5</v>
      </c>
    </row>
    <row r="184" spans="1:24" s="101" customFormat="1" ht="12.75" hidden="1">
      <c r="A184" s="101">
        <v>3336</v>
      </c>
      <c r="B184" s="101">
        <v>88</v>
      </c>
      <c r="C184" s="101">
        <v>107.80000305175781</v>
      </c>
      <c r="D184" s="101">
        <v>9.206268310546875</v>
      </c>
      <c r="E184" s="101">
        <v>9.485250473022461</v>
      </c>
      <c r="F184" s="101">
        <v>11.960272662231555</v>
      </c>
      <c r="G184" s="101" t="s">
        <v>58</v>
      </c>
      <c r="H184" s="101">
        <v>10.375467725066784</v>
      </c>
      <c r="I184" s="101">
        <v>30.875467725066784</v>
      </c>
      <c r="J184" s="101" t="s">
        <v>61</v>
      </c>
      <c r="K184" s="101">
        <v>0.3094631418083135</v>
      </c>
      <c r="L184" s="101">
        <v>0.015446033166475295</v>
      </c>
      <c r="M184" s="101">
        <v>0.07291017588427602</v>
      </c>
      <c r="N184" s="101">
        <v>-0.10247970476439466</v>
      </c>
      <c r="O184" s="101">
        <v>0.012483830672082294</v>
      </c>
      <c r="P184" s="101">
        <v>0.0004429650967759516</v>
      </c>
      <c r="Q184" s="101">
        <v>0.001488047730735726</v>
      </c>
      <c r="R184" s="101">
        <v>-0.001575195922199585</v>
      </c>
      <c r="S184" s="101">
        <v>0.00016787166687192166</v>
      </c>
      <c r="T184" s="101">
        <v>6.473608415462969E-06</v>
      </c>
      <c r="U184" s="101">
        <v>3.124779149028648E-05</v>
      </c>
      <c r="V184" s="101">
        <v>-5.8154532748754304E-05</v>
      </c>
      <c r="W184" s="101">
        <v>1.0580610051259685E-05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3337</v>
      </c>
      <c r="B186" s="101">
        <v>108.88</v>
      </c>
      <c r="C186" s="101">
        <v>106.48</v>
      </c>
      <c r="D186" s="101">
        <v>9.040477063901598</v>
      </c>
      <c r="E186" s="101">
        <v>9.932564773577173</v>
      </c>
      <c r="F186" s="101">
        <v>14.723885738067562</v>
      </c>
      <c r="G186" s="101" t="s">
        <v>59</v>
      </c>
      <c r="H186" s="101">
        <v>-2.639201178264642</v>
      </c>
      <c r="I186" s="101">
        <v>38.74079882173536</v>
      </c>
      <c r="J186" s="101" t="s">
        <v>73</v>
      </c>
      <c r="K186" s="101">
        <v>0.0740115899444921</v>
      </c>
      <c r="M186" s="101" t="s">
        <v>68</v>
      </c>
      <c r="N186" s="101">
        <v>0.05070242039921005</v>
      </c>
      <c r="X186" s="101">
        <v>67.5</v>
      </c>
    </row>
    <row r="187" spans="1:24" s="101" customFormat="1" ht="12.75" hidden="1">
      <c r="A187" s="101">
        <v>3335</v>
      </c>
      <c r="B187" s="101">
        <v>109.22000122070312</v>
      </c>
      <c r="C187" s="101">
        <v>89.22000122070312</v>
      </c>
      <c r="D187" s="101">
        <v>9.28843879699707</v>
      </c>
      <c r="E187" s="101">
        <v>9.597262382507324</v>
      </c>
      <c r="F187" s="101">
        <v>16.28478756526941</v>
      </c>
      <c r="G187" s="101" t="s">
        <v>56</v>
      </c>
      <c r="H187" s="101">
        <v>-0.015487367046404188</v>
      </c>
      <c r="I187" s="101">
        <v>41.704513853656714</v>
      </c>
      <c r="J187" s="101" t="s">
        <v>62</v>
      </c>
      <c r="K187" s="101">
        <v>0.20590588126292692</v>
      </c>
      <c r="L187" s="101">
        <v>0.17062905616533489</v>
      </c>
      <c r="M187" s="101">
        <v>0.048745363592773705</v>
      </c>
      <c r="N187" s="101">
        <v>0.005530843624407152</v>
      </c>
      <c r="O187" s="101">
        <v>0.008269554344887011</v>
      </c>
      <c r="P187" s="101">
        <v>0.004894791424931355</v>
      </c>
      <c r="Q187" s="101">
        <v>0.0010065964913858895</v>
      </c>
      <c r="R187" s="101">
        <v>8.513306552588796E-05</v>
      </c>
      <c r="S187" s="101">
        <v>0.00010849184480387001</v>
      </c>
      <c r="T187" s="101">
        <v>7.202481679696378E-05</v>
      </c>
      <c r="U187" s="101">
        <v>2.2019599429231248E-05</v>
      </c>
      <c r="V187" s="101">
        <v>3.1608987804333902E-06</v>
      </c>
      <c r="W187" s="101">
        <v>6.765101228824337E-06</v>
      </c>
      <c r="X187" s="101">
        <v>67.5</v>
      </c>
    </row>
    <row r="188" spans="1:24" s="101" customFormat="1" ht="12.75" hidden="1">
      <c r="A188" s="101">
        <v>3334</v>
      </c>
      <c r="B188" s="101">
        <v>92.22000122070312</v>
      </c>
      <c r="C188" s="101">
        <v>105.12000274658203</v>
      </c>
      <c r="D188" s="101">
        <v>9.206428527832031</v>
      </c>
      <c r="E188" s="101">
        <v>9.360024452209473</v>
      </c>
      <c r="F188" s="101">
        <v>9.180816774357895</v>
      </c>
      <c r="G188" s="101" t="s">
        <v>57</v>
      </c>
      <c r="H188" s="101">
        <v>-1.0159086013283627</v>
      </c>
      <c r="I188" s="101">
        <v>23.70409261937477</v>
      </c>
      <c r="J188" s="101" t="s">
        <v>60</v>
      </c>
      <c r="K188" s="101">
        <v>-0.061671348578325666</v>
      </c>
      <c r="L188" s="101">
        <v>-0.0009284046622358294</v>
      </c>
      <c r="M188" s="101">
        <v>0.01512748290324669</v>
      </c>
      <c r="N188" s="101">
        <v>-5.719785329706844E-05</v>
      </c>
      <c r="O188" s="101">
        <v>-0.0023915445349410513</v>
      </c>
      <c r="P188" s="101">
        <v>-0.00010622133368047242</v>
      </c>
      <c r="Q188" s="101">
        <v>0.0003373843422172866</v>
      </c>
      <c r="R188" s="101">
        <v>-4.604436269705839E-06</v>
      </c>
      <c r="S188" s="101">
        <v>-2.4294815165866304E-05</v>
      </c>
      <c r="T188" s="101">
        <v>-7.5635341773316256E-06</v>
      </c>
      <c r="U188" s="101">
        <v>9.003457289989966E-06</v>
      </c>
      <c r="V188" s="101">
        <v>-3.6388966904237894E-07</v>
      </c>
      <c r="W188" s="101">
        <v>-1.2958211222059653E-06</v>
      </c>
      <c r="X188" s="101">
        <v>67.5</v>
      </c>
    </row>
    <row r="189" spans="1:24" s="101" customFormat="1" ht="12.75" hidden="1">
      <c r="A189" s="101">
        <v>3336</v>
      </c>
      <c r="B189" s="101">
        <v>95.08000183105469</v>
      </c>
      <c r="C189" s="101">
        <v>101.18000030517578</v>
      </c>
      <c r="D189" s="101">
        <v>9.318307876586914</v>
      </c>
      <c r="E189" s="101">
        <v>9.640132904052734</v>
      </c>
      <c r="F189" s="101">
        <v>12.80402820997529</v>
      </c>
      <c r="G189" s="101" t="s">
        <v>58</v>
      </c>
      <c r="H189" s="101">
        <v>5.085927542909701</v>
      </c>
      <c r="I189" s="101">
        <v>32.66592937396439</v>
      </c>
      <c r="J189" s="101" t="s">
        <v>61</v>
      </c>
      <c r="K189" s="101">
        <v>0.19645324304575174</v>
      </c>
      <c r="L189" s="101">
        <v>-0.1706265303891987</v>
      </c>
      <c r="M189" s="101">
        <v>0.0463386418964096</v>
      </c>
      <c r="N189" s="101">
        <v>-0.00553054785742095</v>
      </c>
      <c r="O189" s="101">
        <v>0.007916188716827892</v>
      </c>
      <c r="P189" s="101">
        <v>-0.004893638740431568</v>
      </c>
      <c r="Q189" s="101">
        <v>0.0009483713946007609</v>
      </c>
      <c r="R189" s="101">
        <v>-8.500845847604432E-05</v>
      </c>
      <c r="S189" s="101">
        <v>0.00010573666509306697</v>
      </c>
      <c r="T189" s="101">
        <v>-7.162658155590376E-05</v>
      </c>
      <c r="U189" s="101">
        <v>2.0094788275847236E-05</v>
      </c>
      <c r="V189" s="101">
        <v>-3.139883024717565E-06</v>
      </c>
      <c r="W189" s="101">
        <v>6.63983751725036E-06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6.419546889298298</v>
      </c>
      <c r="G190" s="102"/>
      <c r="H190" s="102"/>
      <c r="I190" s="115"/>
      <c r="J190" s="115" t="s">
        <v>159</v>
      </c>
      <c r="K190" s="102">
        <f>AVERAGE(K188,K183,K178,K173,K168,K163)</f>
        <v>0.2616236213737363</v>
      </c>
      <c r="L190" s="102">
        <f>AVERAGE(L188,L183,L178,L173,L168,L163)</f>
        <v>-0.0002864458617683288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20.18789631595658</v>
      </c>
      <c r="G191" s="102"/>
      <c r="H191" s="102"/>
      <c r="I191" s="115"/>
      <c r="J191" s="115" t="s">
        <v>160</v>
      </c>
      <c r="K191" s="102">
        <f>AVERAGE(K189,K184,K179,K174,K169,K164)</f>
        <v>-0.1851390838623164</v>
      </c>
      <c r="L191" s="102">
        <f>AVERAGE(L189,L184,L179,L174,L169,L164)</f>
        <v>-0.05281174105610858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0.16351476335858517</v>
      </c>
      <c r="L192" s="102">
        <f>ABS(L190/$H$33)</f>
        <v>0.000795682949356469</v>
      </c>
      <c r="M192" s="115" t="s">
        <v>111</v>
      </c>
      <c r="N192" s="102">
        <f>K192+L192+L193+K193</f>
        <v>0.30251044575341657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0.10519266128540704</v>
      </c>
      <c r="L193" s="102">
        <f>ABS(L191/$H$34)</f>
        <v>0.03300733816006786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3337</v>
      </c>
      <c r="B196" s="101">
        <v>92.76</v>
      </c>
      <c r="C196" s="101">
        <v>106.06</v>
      </c>
      <c r="D196" s="101">
        <v>9.621452302057367</v>
      </c>
      <c r="E196" s="101">
        <v>10.103074861687732</v>
      </c>
      <c r="F196" s="101">
        <v>13.20378636343426</v>
      </c>
      <c r="G196" s="101" t="s">
        <v>59</v>
      </c>
      <c r="H196" s="101">
        <v>7.361274510642694</v>
      </c>
      <c r="I196" s="101">
        <v>32.6212745106427</v>
      </c>
      <c r="J196" s="101" t="s">
        <v>73</v>
      </c>
      <c r="K196" s="101">
        <v>0.3232890089876593</v>
      </c>
      <c r="M196" s="101" t="s">
        <v>68</v>
      </c>
      <c r="N196" s="101">
        <v>0.21487276387091267</v>
      </c>
      <c r="X196" s="101">
        <v>67.5</v>
      </c>
    </row>
    <row r="197" spans="1:24" s="101" customFormat="1" ht="12.75" hidden="1">
      <c r="A197" s="101">
        <v>3334</v>
      </c>
      <c r="B197" s="101">
        <v>95.66000366210938</v>
      </c>
      <c r="C197" s="101">
        <v>111.45999908447266</v>
      </c>
      <c r="D197" s="101">
        <v>9.4318208694458</v>
      </c>
      <c r="E197" s="101">
        <v>9.292948722839355</v>
      </c>
      <c r="F197" s="101">
        <v>13.68693839305118</v>
      </c>
      <c r="G197" s="101" t="s">
        <v>56</v>
      </c>
      <c r="H197" s="101">
        <v>6.33902090074659</v>
      </c>
      <c r="I197" s="101">
        <v>34.499024562855965</v>
      </c>
      <c r="J197" s="101" t="s">
        <v>62</v>
      </c>
      <c r="K197" s="101">
        <v>0.46570542240822277</v>
      </c>
      <c r="L197" s="101">
        <v>0.29069817989771646</v>
      </c>
      <c r="M197" s="101">
        <v>0.1102494791960938</v>
      </c>
      <c r="N197" s="101">
        <v>0.09654143140163766</v>
      </c>
      <c r="O197" s="101">
        <v>0.018703620498501716</v>
      </c>
      <c r="P197" s="101">
        <v>0.008339269462985442</v>
      </c>
      <c r="Q197" s="101">
        <v>0.002276602708644014</v>
      </c>
      <c r="R197" s="101">
        <v>0.0014860378115991394</v>
      </c>
      <c r="S197" s="101">
        <v>0.0002453905620560298</v>
      </c>
      <c r="T197" s="101">
        <v>0.0001227035686069984</v>
      </c>
      <c r="U197" s="101">
        <v>4.9789974849471804E-05</v>
      </c>
      <c r="V197" s="101">
        <v>5.5156096983803365E-05</v>
      </c>
      <c r="W197" s="101">
        <v>1.5302839069503683E-05</v>
      </c>
      <c r="X197" s="101">
        <v>67.5</v>
      </c>
    </row>
    <row r="198" spans="1:24" s="101" customFormat="1" ht="12.75" hidden="1">
      <c r="A198" s="101">
        <v>3336</v>
      </c>
      <c r="B198" s="101">
        <v>116.66000366210938</v>
      </c>
      <c r="C198" s="101">
        <v>121.45999908447266</v>
      </c>
      <c r="D198" s="101">
        <v>9.23190975189209</v>
      </c>
      <c r="E198" s="101">
        <v>9.298463821411133</v>
      </c>
      <c r="F198" s="101">
        <v>18.12595801217852</v>
      </c>
      <c r="G198" s="101" t="s">
        <v>57</v>
      </c>
      <c r="H198" s="101">
        <v>-2.441500152903444</v>
      </c>
      <c r="I198" s="101">
        <v>46.718503509205924</v>
      </c>
      <c r="J198" s="101" t="s">
        <v>60</v>
      </c>
      <c r="K198" s="101">
        <v>0.378096285452932</v>
      </c>
      <c r="L198" s="101">
        <v>-0.001580678350899297</v>
      </c>
      <c r="M198" s="101">
        <v>-0.08877157441032477</v>
      </c>
      <c r="N198" s="101">
        <v>-0.0009981856195341113</v>
      </c>
      <c r="O198" s="101">
        <v>0.015301941281223575</v>
      </c>
      <c r="P198" s="101">
        <v>-0.0001810009342985513</v>
      </c>
      <c r="Q198" s="101">
        <v>-0.001797051892864707</v>
      </c>
      <c r="R198" s="101">
        <v>-8.02471444110602E-05</v>
      </c>
      <c r="S198" s="101">
        <v>0.00020983682084681397</v>
      </c>
      <c r="T198" s="101">
        <v>-1.2898720603617718E-05</v>
      </c>
      <c r="U198" s="101">
        <v>-3.675725829490241E-05</v>
      </c>
      <c r="V198" s="101">
        <v>-6.3284881341900945E-06</v>
      </c>
      <c r="W198" s="101">
        <v>1.3340452178760512E-05</v>
      </c>
      <c r="X198" s="101">
        <v>67.5</v>
      </c>
    </row>
    <row r="199" spans="1:24" s="101" customFormat="1" ht="12.75" hidden="1">
      <c r="A199" s="101">
        <v>3335</v>
      </c>
      <c r="B199" s="101">
        <v>92.87999725341797</v>
      </c>
      <c r="C199" s="101">
        <v>107.18000030517578</v>
      </c>
      <c r="D199" s="101">
        <v>9.690936088562012</v>
      </c>
      <c r="E199" s="101">
        <v>9.717413902282715</v>
      </c>
      <c r="F199" s="101">
        <v>15.828735353608455</v>
      </c>
      <c r="G199" s="101" t="s">
        <v>58</v>
      </c>
      <c r="H199" s="101">
        <v>13.446279708928706</v>
      </c>
      <c r="I199" s="101">
        <v>38.826276962346675</v>
      </c>
      <c r="J199" s="101" t="s">
        <v>61</v>
      </c>
      <c r="K199" s="101">
        <v>0.27189104322709146</v>
      </c>
      <c r="L199" s="101">
        <v>-0.2906938823776588</v>
      </c>
      <c r="M199" s="101">
        <v>0.06538008289779156</v>
      </c>
      <c r="N199" s="101">
        <v>-0.09653627091692565</v>
      </c>
      <c r="O199" s="101">
        <v>0.010755278368222711</v>
      </c>
      <c r="P199" s="101">
        <v>-0.008337304950525952</v>
      </c>
      <c r="Q199" s="101">
        <v>0.0013976853677980022</v>
      </c>
      <c r="R199" s="101">
        <v>-0.001483869527052911</v>
      </c>
      <c r="S199" s="101">
        <v>0.00012722042510177493</v>
      </c>
      <c r="T199" s="101">
        <v>-0.00012202372210222965</v>
      </c>
      <c r="U199" s="101">
        <v>3.358490074650903E-05</v>
      </c>
      <c r="V199" s="101">
        <v>-5.4791835819053716E-05</v>
      </c>
      <c r="W199" s="101">
        <v>7.4972807906155035E-06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3337</v>
      </c>
      <c r="B201" s="101">
        <v>81.26</v>
      </c>
      <c r="C201" s="101">
        <v>91.56</v>
      </c>
      <c r="D201" s="101">
        <v>9.836847993234828</v>
      </c>
      <c r="E201" s="101">
        <v>10.203276116349086</v>
      </c>
      <c r="F201" s="101">
        <v>6.791763635786124</v>
      </c>
      <c r="G201" s="101" t="s">
        <v>59</v>
      </c>
      <c r="H201" s="101">
        <v>2.6443683700476157</v>
      </c>
      <c r="I201" s="101">
        <v>16.404368370047617</v>
      </c>
      <c r="J201" s="101" t="s">
        <v>73</v>
      </c>
      <c r="K201" s="101">
        <v>1.0906699307194798</v>
      </c>
      <c r="M201" s="101" t="s">
        <v>68</v>
      </c>
      <c r="N201" s="101">
        <v>0.6111505474333763</v>
      </c>
      <c r="X201" s="101">
        <v>67.5</v>
      </c>
    </row>
    <row r="202" spans="1:24" s="101" customFormat="1" ht="12.75" hidden="1">
      <c r="A202" s="101">
        <v>3334</v>
      </c>
      <c r="B202" s="101">
        <v>99.18000030517578</v>
      </c>
      <c r="C202" s="101">
        <v>120.4800033569336</v>
      </c>
      <c r="D202" s="101">
        <v>9.589265823364258</v>
      </c>
      <c r="E202" s="101">
        <v>9.365516662597656</v>
      </c>
      <c r="F202" s="101">
        <v>11.590374836237036</v>
      </c>
      <c r="G202" s="101" t="s">
        <v>56</v>
      </c>
      <c r="H202" s="101">
        <v>-2.9409462598964353</v>
      </c>
      <c r="I202" s="101">
        <v>28.739054045279353</v>
      </c>
      <c r="J202" s="101" t="s">
        <v>62</v>
      </c>
      <c r="K202" s="101">
        <v>0.9703868603770327</v>
      </c>
      <c r="L202" s="101">
        <v>0.2934042968574901</v>
      </c>
      <c r="M202" s="101">
        <v>0.22972602649737991</v>
      </c>
      <c r="N202" s="101">
        <v>0.0924370438893474</v>
      </c>
      <c r="O202" s="101">
        <v>0.03897273363200244</v>
      </c>
      <c r="P202" s="101">
        <v>0.008416806822827281</v>
      </c>
      <c r="Q202" s="101">
        <v>0.004743816801921275</v>
      </c>
      <c r="R202" s="101">
        <v>0.0014228223034445054</v>
      </c>
      <c r="S202" s="101">
        <v>0.0005113176419030509</v>
      </c>
      <c r="T202" s="101">
        <v>0.0001238464918409788</v>
      </c>
      <c r="U202" s="101">
        <v>0.00010375491517673227</v>
      </c>
      <c r="V202" s="101">
        <v>5.280870876440843E-05</v>
      </c>
      <c r="W202" s="101">
        <v>3.188797729842503E-05</v>
      </c>
      <c r="X202" s="101">
        <v>67.5</v>
      </c>
    </row>
    <row r="203" spans="1:24" s="101" customFormat="1" ht="12.75" hidden="1">
      <c r="A203" s="101">
        <v>3336</v>
      </c>
      <c r="B203" s="101">
        <v>117.13999938964844</v>
      </c>
      <c r="C203" s="101">
        <v>119.33999633789062</v>
      </c>
      <c r="D203" s="101">
        <v>9.360172271728516</v>
      </c>
      <c r="E203" s="101">
        <v>9.553128242492676</v>
      </c>
      <c r="F203" s="101">
        <v>20.18789631595658</v>
      </c>
      <c r="G203" s="101" t="s">
        <v>57</v>
      </c>
      <c r="H203" s="101">
        <v>1.6810452648683736</v>
      </c>
      <c r="I203" s="101">
        <v>51.32104465451682</v>
      </c>
      <c r="J203" s="101" t="s">
        <v>60</v>
      </c>
      <c r="K203" s="101">
        <v>0.0408238836145472</v>
      </c>
      <c r="L203" s="101">
        <v>-0.00159574606052637</v>
      </c>
      <c r="M203" s="101">
        <v>-0.007054991217969683</v>
      </c>
      <c r="N203" s="101">
        <v>-0.0009559972359791971</v>
      </c>
      <c r="O203" s="101">
        <v>0.0020594869950324598</v>
      </c>
      <c r="P203" s="101">
        <v>-0.00018267696013073108</v>
      </c>
      <c r="Q203" s="101">
        <v>-2.1190233743981092E-05</v>
      </c>
      <c r="R203" s="101">
        <v>-7.686223720575953E-05</v>
      </c>
      <c r="S203" s="101">
        <v>6.144609041121051E-05</v>
      </c>
      <c r="T203" s="101">
        <v>-1.3012357264305608E-05</v>
      </c>
      <c r="U203" s="101">
        <v>7.762367059083245E-06</v>
      </c>
      <c r="V203" s="101">
        <v>-6.06356210806115E-06</v>
      </c>
      <c r="W203" s="101">
        <v>4.882194675445023E-06</v>
      </c>
      <c r="X203" s="101">
        <v>67.5</v>
      </c>
    </row>
    <row r="204" spans="1:24" s="101" customFormat="1" ht="12.75" hidden="1">
      <c r="A204" s="101">
        <v>3335</v>
      </c>
      <c r="B204" s="101">
        <v>73.9000015258789</v>
      </c>
      <c r="C204" s="101">
        <v>86.5999984741211</v>
      </c>
      <c r="D204" s="101">
        <v>9.834004402160645</v>
      </c>
      <c r="E204" s="101">
        <v>9.808408737182617</v>
      </c>
      <c r="F204" s="101">
        <v>11.870367861534575</v>
      </c>
      <c r="G204" s="101" t="s">
        <v>58</v>
      </c>
      <c r="H204" s="101">
        <v>22.270291764466734</v>
      </c>
      <c r="I204" s="101">
        <v>28.670293290345636</v>
      </c>
      <c r="J204" s="101" t="s">
        <v>61</v>
      </c>
      <c r="K204" s="101">
        <v>0.9695277558270422</v>
      </c>
      <c r="L204" s="101">
        <v>-0.2933999574112929</v>
      </c>
      <c r="M204" s="101">
        <v>0.22961766994112032</v>
      </c>
      <c r="N204" s="101">
        <v>-0.0924321002265227</v>
      </c>
      <c r="O204" s="101">
        <v>0.038918279510640065</v>
      </c>
      <c r="P204" s="101">
        <v>-0.008414824194303127</v>
      </c>
      <c r="Q204" s="101">
        <v>0.004743769474182369</v>
      </c>
      <c r="R204" s="101">
        <v>-0.0014207447003845744</v>
      </c>
      <c r="S204" s="101">
        <v>0.0005076121638559047</v>
      </c>
      <c r="T204" s="101">
        <v>-0.00012316100072565057</v>
      </c>
      <c r="U204" s="101">
        <v>0.00010346413910612202</v>
      </c>
      <c r="V204" s="101">
        <v>-5.245944086554672E-05</v>
      </c>
      <c r="W204" s="101">
        <v>3.151201788740172E-05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3337</v>
      </c>
      <c r="B206" s="101">
        <v>96.22</v>
      </c>
      <c r="C206" s="101">
        <v>106.62</v>
      </c>
      <c r="D206" s="101">
        <v>9.613223081921912</v>
      </c>
      <c r="E206" s="101">
        <v>10.106291127326644</v>
      </c>
      <c r="F206" s="101">
        <v>8.3336432168828</v>
      </c>
      <c r="G206" s="101" t="s">
        <v>59</v>
      </c>
      <c r="H206" s="101">
        <v>-8.110276752001752</v>
      </c>
      <c r="I206" s="101">
        <v>20.609723247998247</v>
      </c>
      <c r="J206" s="101" t="s">
        <v>73</v>
      </c>
      <c r="K206" s="101">
        <v>0.4668831847456024</v>
      </c>
      <c r="M206" s="101" t="s">
        <v>68</v>
      </c>
      <c r="N206" s="101">
        <v>0.3680489479141289</v>
      </c>
      <c r="X206" s="101">
        <v>67.5</v>
      </c>
    </row>
    <row r="207" spans="1:24" s="101" customFormat="1" ht="12.75" hidden="1">
      <c r="A207" s="101">
        <v>3334</v>
      </c>
      <c r="B207" s="101">
        <v>96.05999755859375</v>
      </c>
      <c r="C207" s="101">
        <v>106.86000061035156</v>
      </c>
      <c r="D207" s="101">
        <v>9.575395584106445</v>
      </c>
      <c r="E207" s="101">
        <v>9.40090274810791</v>
      </c>
      <c r="F207" s="101">
        <v>13.994241165619774</v>
      </c>
      <c r="G207" s="101" t="s">
        <v>56</v>
      </c>
      <c r="H207" s="101">
        <v>6.185295851944296</v>
      </c>
      <c r="I207" s="101">
        <v>34.745293410538046</v>
      </c>
      <c r="J207" s="101" t="s">
        <v>62</v>
      </c>
      <c r="K207" s="101">
        <v>0.4044027457250154</v>
      </c>
      <c r="L207" s="101">
        <v>0.5402073232901572</v>
      </c>
      <c r="M207" s="101">
        <v>0.09573667898440699</v>
      </c>
      <c r="N207" s="101">
        <v>0.04293900500663588</v>
      </c>
      <c r="O207" s="101">
        <v>0.01624144971466712</v>
      </c>
      <c r="P207" s="101">
        <v>0.015496841306038253</v>
      </c>
      <c r="Q207" s="101">
        <v>0.0019769460631104932</v>
      </c>
      <c r="R207" s="101">
        <v>0.0006609538498176921</v>
      </c>
      <c r="S207" s="101">
        <v>0.00021307292690636546</v>
      </c>
      <c r="T207" s="101">
        <v>0.00022803881756286744</v>
      </c>
      <c r="U207" s="101">
        <v>4.324687346482881E-05</v>
      </c>
      <c r="V207" s="101">
        <v>2.453109289819893E-05</v>
      </c>
      <c r="W207" s="101">
        <v>1.3287726090429176E-05</v>
      </c>
      <c r="X207" s="101">
        <v>67.5</v>
      </c>
    </row>
    <row r="208" spans="1:24" s="101" customFormat="1" ht="12.75" hidden="1">
      <c r="A208" s="101">
        <v>3336</v>
      </c>
      <c r="B208" s="101">
        <v>108.04000091552734</v>
      </c>
      <c r="C208" s="101">
        <v>107.73999786376953</v>
      </c>
      <c r="D208" s="101">
        <v>9.22333812713623</v>
      </c>
      <c r="E208" s="101">
        <v>9.450810432434082</v>
      </c>
      <c r="F208" s="101">
        <v>15.639196008169755</v>
      </c>
      <c r="G208" s="101" t="s">
        <v>57</v>
      </c>
      <c r="H208" s="101">
        <v>-0.2081235946657074</v>
      </c>
      <c r="I208" s="101">
        <v>40.331877320861636</v>
      </c>
      <c r="J208" s="101" t="s">
        <v>60</v>
      </c>
      <c r="K208" s="101">
        <v>-0.3028929364064682</v>
      </c>
      <c r="L208" s="101">
        <v>-0.0029389336902006452</v>
      </c>
      <c r="M208" s="101">
        <v>0.07242214117694028</v>
      </c>
      <c r="N208" s="101">
        <v>-0.00044403906214472136</v>
      </c>
      <c r="O208" s="101">
        <v>-0.012047798226666235</v>
      </c>
      <c r="P208" s="101">
        <v>-0.00033624699061664216</v>
      </c>
      <c r="Q208" s="101">
        <v>0.001528928948907915</v>
      </c>
      <c r="R208" s="101">
        <v>-3.571674345532408E-05</v>
      </c>
      <c r="S208" s="101">
        <v>-0.00014805863035048842</v>
      </c>
      <c r="T208" s="101">
        <v>-2.3943957685544444E-05</v>
      </c>
      <c r="U208" s="101">
        <v>3.5514181184293486E-05</v>
      </c>
      <c r="V208" s="101">
        <v>-2.8214168638452657E-06</v>
      </c>
      <c r="W208" s="101">
        <v>-8.911587724032082E-06</v>
      </c>
      <c r="X208" s="101">
        <v>67.5</v>
      </c>
    </row>
    <row r="209" spans="1:24" s="101" customFormat="1" ht="12.75" hidden="1">
      <c r="A209" s="101">
        <v>3335</v>
      </c>
      <c r="B209" s="101">
        <v>80.81999969482422</v>
      </c>
      <c r="C209" s="101">
        <v>79.31999969482422</v>
      </c>
      <c r="D209" s="101">
        <v>9.682047843933105</v>
      </c>
      <c r="E209" s="101">
        <v>9.933882713317871</v>
      </c>
      <c r="F209" s="101">
        <v>10.77514595439968</v>
      </c>
      <c r="G209" s="101" t="s">
        <v>58</v>
      </c>
      <c r="H209" s="101">
        <v>13.121178589730292</v>
      </c>
      <c r="I209" s="101">
        <v>26.441178284554514</v>
      </c>
      <c r="J209" s="101" t="s">
        <v>61</v>
      </c>
      <c r="K209" s="101">
        <v>0.2679504615129421</v>
      </c>
      <c r="L209" s="101">
        <v>-0.5401993287714092</v>
      </c>
      <c r="M209" s="101">
        <v>0.06261425692532593</v>
      </c>
      <c r="N209" s="101">
        <v>-0.04293670900606136</v>
      </c>
      <c r="O209" s="101">
        <v>0.010891980844804978</v>
      </c>
      <c r="P209" s="101">
        <v>-0.015493192970651165</v>
      </c>
      <c r="Q209" s="101">
        <v>0.0012532725185048208</v>
      </c>
      <c r="R209" s="101">
        <v>-0.0006599881103669784</v>
      </c>
      <c r="S209" s="101">
        <v>0.00015322765468146662</v>
      </c>
      <c r="T209" s="101">
        <v>-0.00022677828204178545</v>
      </c>
      <c r="U209" s="101">
        <v>2.467863446976126E-05</v>
      </c>
      <c r="V209" s="101">
        <v>-2.436830165728575E-05</v>
      </c>
      <c r="W209" s="101">
        <v>9.856331411389986E-06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3337</v>
      </c>
      <c r="B211" s="101">
        <v>94.58</v>
      </c>
      <c r="C211" s="101">
        <v>110.48</v>
      </c>
      <c r="D211" s="101">
        <v>9.665386670864361</v>
      </c>
      <c r="E211" s="101">
        <v>10.18006330173155</v>
      </c>
      <c r="F211" s="101">
        <v>11.270088717021357</v>
      </c>
      <c r="G211" s="101" t="s">
        <v>59</v>
      </c>
      <c r="H211" s="101">
        <v>0.639437903101296</v>
      </c>
      <c r="I211" s="101">
        <v>27.71943790310129</v>
      </c>
      <c r="J211" s="101" t="s">
        <v>73</v>
      </c>
      <c r="K211" s="101">
        <v>0.18103518164919907</v>
      </c>
      <c r="M211" s="101" t="s">
        <v>68</v>
      </c>
      <c r="N211" s="101">
        <v>0.1730117475424302</v>
      </c>
      <c r="X211" s="101">
        <v>67.5</v>
      </c>
    </row>
    <row r="212" spans="1:24" s="101" customFormat="1" ht="12.75" hidden="1">
      <c r="A212" s="101">
        <v>3334</v>
      </c>
      <c r="B212" s="101">
        <v>87.26000213623047</v>
      </c>
      <c r="C212" s="101">
        <v>99.16000366210938</v>
      </c>
      <c r="D212" s="101">
        <v>9.449260711669922</v>
      </c>
      <c r="E212" s="101">
        <v>9.53707218170166</v>
      </c>
      <c r="F212" s="101">
        <v>12.93125593620755</v>
      </c>
      <c r="G212" s="101" t="s">
        <v>56</v>
      </c>
      <c r="H212" s="101">
        <v>12.762611944954067</v>
      </c>
      <c r="I212" s="101">
        <v>32.522614081184535</v>
      </c>
      <c r="J212" s="101" t="s">
        <v>62</v>
      </c>
      <c r="K212" s="101">
        <v>0.13615582952168168</v>
      </c>
      <c r="L212" s="101">
        <v>0.3853983805522992</v>
      </c>
      <c r="M212" s="101">
        <v>0.032233328464241276</v>
      </c>
      <c r="N212" s="101">
        <v>0.1130054549494383</v>
      </c>
      <c r="O212" s="101">
        <v>0.0054681596353002545</v>
      </c>
      <c r="P212" s="101">
        <v>0.011055950546863001</v>
      </c>
      <c r="Q212" s="101">
        <v>0.0006656624194851299</v>
      </c>
      <c r="R212" s="101">
        <v>0.0017394703836704599</v>
      </c>
      <c r="S212" s="101">
        <v>7.173565752727109E-05</v>
      </c>
      <c r="T212" s="101">
        <v>0.00016269790566921294</v>
      </c>
      <c r="U212" s="101">
        <v>1.455823844725502E-05</v>
      </c>
      <c r="V212" s="101">
        <v>6.455538041945987E-05</v>
      </c>
      <c r="W212" s="101">
        <v>4.471810110150856E-06</v>
      </c>
      <c r="X212" s="101">
        <v>67.5</v>
      </c>
    </row>
    <row r="213" spans="1:24" s="101" customFormat="1" ht="12.75" hidden="1">
      <c r="A213" s="101">
        <v>3336</v>
      </c>
      <c r="B213" s="101">
        <v>92.44000244140625</v>
      </c>
      <c r="C213" s="101">
        <v>105.94000244140625</v>
      </c>
      <c r="D213" s="101">
        <v>9.134923934936523</v>
      </c>
      <c r="E213" s="101">
        <v>9.340239524841309</v>
      </c>
      <c r="F213" s="101">
        <v>11.108321781949606</v>
      </c>
      <c r="G213" s="101" t="s">
        <v>57</v>
      </c>
      <c r="H213" s="101">
        <v>3.965514268567418</v>
      </c>
      <c r="I213" s="101">
        <v>28.905516709973664</v>
      </c>
      <c r="J213" s="101" t="s">
        <v>60</v>
      </c>
      <c r="K213" s="101">
        <v>-0.1281078189946996</v>
      </c>
      <c r="L213" s="101">
        <v>-0.002095743772179462</v>
      </c>
      <c r="M213" s="101">
        <v>0.030202001962229327</v>
      </c>
      <c r="N213" s="101">
        <v>-0.001168565074691853</v>
      </c>
      <c r="O213" s="101">
        <v>-0.005164630910985509</v>
      </c>
      <c r="P213" s="101">
        <v>-0.00023985331568410366</v>
      </c>
      <c r="Q213" s="101">
        <v>0.0006173650890909247</v>
      </c>
      <c r="R213" s="101">
        <v>-9.395307208898765E-05</v>
      </c>
      <c r="S213" s="101">
        <v>-6.918417850015695E-05</v>
      </c>
      <c r="T213" s="101">
        <v>-1.7086314226853683E-05</v>
      </c>
      <c r="U213" s="101">
        <v>1.3025214329091201E-05</v>
      </c>
      <c r="V213" s="101">
        <v>-7.415008742565325E-06</v>
      </c>
      <c r="W213" s="101">
        <v>-4.350416659734913E-06</v>
      </c>
      <c r="X213" s="101">
        <v>67.5</v>
      </c>
    </row>
    <row r="214" spans="1:24" s="101" customFormat="1" ht="12.75" hidden="1">
      <c r="A214" s="101">
        <v>3335</v>
      </c>
      <c r="B214" s="101">
        <v>82.54000091552734</v>
      </c>
      <c r="C214" s="101">
        <v>95.73999786376953</v>
      </c>
      <c r="D214" s="101">
        <v>9.435879707336426</v>
      </c>
      <c r="E214" s="101">
        <v>9.707489967346191</v>
      </c>
      <c r="F214" s="101">
        <v>10.559778429336141</v>
      </c>
      <c r="G214" s="101" t="s">
        <v>58</v>
      </c>
      <c r="H214" s="101">
        <v>11.55063456872604</v>
      </c>
      <c r="I214" s="101">
        <v>26.59063548425338</v>
      </c>
      <c r="J214" s="101" t="s">
        <v>61</v>
      </c>
      <c r="K214" s="101">
        <v>-0.046117205305162674</v>
      </c>
      <c r="L214" s="101">
        <v>-0.3853926823259313</v>
      </c>
      <c r="M214" s="101">
        <v>-0.011261729057172471</v>
      </c>
      <c r="N214" s="101">
        <v>-0.11299941284801324</v>
      </c>
      <c r="O214" s="101">
        <v>-0.0017964847203413672</v>
      </c>
      <c r="P214" s="101">
        <v>-0.011053348491820731</v>
      </c>
      <c r="Q214" s="101">
        <v>-0.0002489313228313218</v>
      </c>
      <c r="R214" s="101">
        <v>-0.0017369312121991757</v>
      </c>
      <c r="S214" s="101">
        <v>-1.896190934817343E-05</v>
      </c>
      <c r="T214" s="101">
        <v>-0.00016179822735521343</v>
      </c>
      <c r="U214" s="101">
        <v>-6.502776204696847E-06</v>
      </c>
      <c r="V214" s="101">
        <v>-6.412811229444434E-05</v>
      </c>
      <c r="W214" s="101">
        <v>-1.0348722375000372E-06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3337</v>
      </c>
      <c r="B216" s="101">
        <v>98.12</v>
      </c>
      <c r="C216" s="101">
        <v>101.42</v>
      </c>
      <c r="D216" s="101">
        <v>9.361501887618212</v>
      </c>
      <c r="E216" s="101">
        <v>10.02406683399359</v>
      </c>
      <c r="F216" s="101">
        <v>12.503731623177224</v>
      </c>
      <c r="G216" s="101" t="s">
        <v>59</v>
      </c>
      <c r="H216" s="101">
        <v>1.136680401214349</v>
      </c>
      <c r="I216" s="101">
        <v>31.756680401214354</v>
      </c>
      <c r="J216" s="101" t="s">
        <v>73</v>
      </c>
      <c r="K216" s="101">
        <v>0.18990217232676979</v>
      </c>
      <c r="M216" s="101" t="s">
        <v>68</v>
      </c>
      <c r="N216" s="101">
        <v>0.11273782104918953</v>
      </c>
      <c r="X216" s="101">
        <v>67.5</v>
      </c>
    </row>
    <row r="217" spans="1:24" s="101" customFormat="1" ht="12.75" hidden="1">
      <c r="A217" s="101">
        <v>3334</v>
      </c>
      <c r="B217" s="101">
        <v>82.77999877929688</v>
      </c>
      <c r="C217" s="101">
        <v>108.27999877929688</v>
      </c>
      <c r="D217" s="101">
        <v>9.570877075195312</v>
      </c>
      <c r="E217" s="101">
        <v>9.356842041015625</v>
      </c>
      <c r="F217" s="101">
        <v>10.134205084295077</v>
      </c>
      <c r="G217" s="101" t="s">
        <v>56</v>
      </c>
      <c r="H217" s="101">
        <v>9.879306431561446</v>
      </c>
      <c r="I217" s="101">
        <v>25.159305210858324</v>
      </c>
      <c r="J217" s="101" t="s">
        <v>62</v>
      </c>
      <c r="K217" s="101">
        <v>0.40791684759874175</v>
      </c>
      <c r="L217" s="101">
        <v>0.05941364715874724</v>
      </c>
      <c r="M217" s="101">
        <v>0.09656918464758779</v>
      </c>
      <c r="N217" s="101">
        <v>0.10184619589653289</v>
      </c>
      <c r="O217" s="101">
        <v>0.016382589161009806</v>
      </c>
      <c r="P217" s="101">
        <v>0.0017044738742058652</v>
      </c>
      <c r="Q217" s="101">
        <v>0.0019942111865691287</v>
      </c>
      <c r="R217" s="101">
        <v>0.0015676848190257938</v>
      </c>
      <c r="S217" s="101">
        <v>0.0002149243024531844</v>
      </c>
      <c r="T217" s="101">
        <v>2.5102452585376953E-05</v>
      </c>
      <c r="U217" s="101">
        <v>4.361202704828092E-05</v>
      </c>
      <c r="V217" s="101">
        <v>5.817422123807353E-05</v>
      </c>
      <c r="W217" s="101">
        <v>1.3397130647707729E-05</v>
      </c>
      <c r="X217" s="101">
        <v>67.5</v>
      </c>
    </row>
    <row r="218" spans="1:24" s="101" customFormat="1" ht="12.75" hidden="1">
      <c r="A218" s="101">
        <v>3336</v>
      </c>
      <c r="B218" s="101">
        <v>88</v>
      </c>
      <c r="C218" s="101">
        <v>107.80000305175781</v>
      </c>
      <c r="D218" s="101">
        <v>9.206268310546875</v>
      </c>
      <c r="E218" s="101">
        <v>9.485250473022461</v>
      </c>
      <c r="F218" s="101">
        <v>11.960272662231555</v>
      </c>
      <c r="G218" s="101" t="s">
        <v>57</v>
      </c>
      <c r="H218" s="101">
        <v>10.375467725066784</v>
      </c>
      <c r="I218" s="101">
        <v>30.875467725066784</v>
      </c>
      <c r="J218" s="101" t="s">
        <v>60</v>
      </c>
      <c r="K218" s="101">
        <v>-0.3561195225738494</v>
      </c>
      <c r="L218" s="101">
        <v>-0.0003221824706742832</v>
      </c>
      <c r="M218" s="101">
        <v>0.08376603198999419</v>
      </c>
      <c r="N218" s="101">
        <v>-0.001053338805765064</v>
      </c>
      <c r="O218" s="101">
        <v>-0.014387713164515668</v>
      </c>
      <c r="P218" s="101">
        <v>-3.6879912103708944E-05</v>
      </c>
      <c r="Q218" s="101">
        <v>0.0017031423416408562</v>
      </c>
      <c r="R218" s="101">
        <v>-8.468348496919626E-05</v>
      </c>
      <c r="S218" s="101">
        <v>-0.0001952550456358285</v>
      </c>
      <c r="T218" s="101">
        <v>-2.6292111436013426E-06</v>
      </c>
      <c r="U218" s="101">
        <v>3.5323005172352686E-05</v>
      </c>
      <c r="V218" s="101">
        <v>-6.685309288061964E-06</v>
      </c>
      <c r="W218" s="101">
        <v>-1.2351353218494525E-05</v>
      </c>
      <c r="X218" s="101">
        <v>67.5</v>
      </c>
    </row>
    <row r="219" spans="1:24" s="101" customFormat="1" ht="12.75" hidden="1">
      <c r="A219" s="101">
        <v>3335</v>
      </c>
      <c r="B219" s="101">
        <v>99.72000122070312</v>
      </c>
      <c r="C219" s="101">
        <v>99.62000274658203</v>
      </c>
      <c r="D219" s="101">
        <v>9.157607078552246</v>
      </c>
      <c r="E219" s="101">
        <v>9.59577465057373</v>
      </c>
      <c r="F219" s="101">
        <v>14.208016524023959</v>
      </c>
      <c r="G219" s="101" t="s">
        <v>58</v>
      </c>
      <c r="H219" s="101">
        <v>4.671103167493442</v>
      </c>
      <c r="I219" s="101">
        <v>36.89110438819657</v>
      </c>
      <c r="J219" s="101" t="s">
        <v>61</v>
      </c>
      <c r="K219" s="101">
        <v>-0.1989347636705779</v>
      </c>
      <c r="L219" s="101">
        <v>-0.059412773602649654</v>
      </c>
      <c r="M219" s="101">
        <v>-0.048050591132172096</v>
      </c>
      <c r="N219" s="101">
        <v>-0.1018407487008772</v>
      </c>
      <c r="O219" s="101">
        <v>-0.007834726384122073</v>
      </c>
      <c r="P219" s="101">
        <v>-0.0017040748398863162</v>
      </c>
      <c r="Q219" s="101">
        <v>-0.0010373930888277368</v>
      </c>
      <c r="R219" s="101">
        <v>-0.0015653959240963316</v>
      </c>
      <c r="S219" s="101">
        <v>-8.982161732421886E-05</v>
      </c>
      <c r="T219" s="101">
        <v>-2.4964382118599702E-05</v>
      </c>
      <c r="U219" s="101">
        <v>-2.5579175296594925E-05</v>
      </c>
      <c r="V219" s="101">
        <v>-5.778881082337028E-05</v>
      </c>
      <c r="W219" s="101">
        <v>-5.18914089842766E-06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3337</v>
      </c>
      <c r="B221" s="101">
        <v>108.88</v>
      </c>
      <c r="C221" s="101">
        <v>106.48</v>
      </c>
      <c r="D221" s="101">
        <v>9.040477063901598</v>
      </c>
      <c r="E221" s="101">
        <v>9.932564773577173</v>
      </c>
      <c r="F221" s="101">
        <v>12.354111416127255</v>
      </c>
      <c r="G221" s="101" t="s">
        <v>59</v>
      </c>
      <c r="H221" s="101">
        <v>-8.87444042776815</v>
      </c>
      <c r="I221" s="101">
        <v>32.50555957223185</v>
      </c>
      <c r="J221" s="101" t="s">
        <v>73</v>
      </c>
      <c r="K221" s="101">
        <v>0.5466978639224365</v>
      </c>
      <c r="M221" s="101" t="s">
        <v>68</v>
      </c>
      <c r="N221" s="101">
        <v>0.2952018658681874</v>
      </c>
      <c r="X221" s="101">
        <v>67.5</v>
      </c>
    </row>
    <row r="222" spans="1:24" s="101" customFormat="1" ht="12.75" hidden="1">
      <c r="A222" s="101">
        <v>3334</v>
      </c>
      <c r="B222" s="101">
        <v>92.22000122070312</v>
      </c>
      <c r="C222" s="101">
        <v>105.12000274658203</v>
      </c>
      <c r="D222" s="101">
        <v>9.206428527832031</v>
      </c>
      <c r="E222" s="101">
        <v>9.360024452209473</v>
      </c>
      <c r="F222" s="101">
        <v>12.800131533273625</v>
      </c>
      <c r="G222" s="101" t="s">
        <v>56</v>
      </c>
      <c r="H222" s="101">
        <v>8.328856071857139</v>
      </c>
      <c r="I222" s="101">
        <v>33.048857292560264</v>
      </c>
      <c r="J222" s="101" t="s">
        <v>62</v>
      </c>
      <c r="K222" s="101">
        <v>0.6991521028017014</v>
      </c>
      <c r="L222" s="101">
        <v>0.1721664373064526</v>
      </c>
      <c r="M222" s="101">
        <v>0.16551511149918635</v>
      </c>
      <c r="N222" s="101">
        <v>0.004795751969090986</v>
      </c>
      <c r="O222" s="101">
        <v>0.02807916901527246</v>
      </c>
      <c r="P222" s="101">
        <v>0.004938948819800872</v>
      </c>
      <c r="Q222" s="101">
        <v>0.0034178991710500767</v>
      </c>
      <c r="R222" s="101">
        <v>7.383619863467275E-05</v>
      </c>
      <c r="S222" s="101">
        <v>0.00036840410111080004</v>
      </c>
      <c r="T222" s="101">
        <v>7.269520880125838E-05</v>
      </c>
      <c r="U222" s="101">
        <v>7.475365096619514E-05</v>
      </c>
      <c r="V222" s="101">
        <v>2.734214104521263E-06</v>
      </c>
      <c r="W222" s="101">
        <v>2.2972634365456682E-05</v>
      </c>
      <c r="X222" s="101">
        <v>67.5</v>
      </c>
    </row>
    <row r="223" spans="1:24" s="101" customFormat="1" ht="12.75" hidden="1">
      <c r="A223" s="101">
        <v>3336</v>
      </c>
      <c r="B223" s="101">
        <v>95.08000183105469</v>
      </c>
      <c r="C223" s="101">
        <v>101.18000030517578</v>
      </c>
      <c r="D223" s="101">
        <v>9.318307876586914</v>
      </c>
      <c r="E223" s="101">
        <v>9.640132904052734</v>
      </c>
      <c r="F223" s="101">
        <v>12.80402820997529</v>
      </c>
      <c r="G223" s="101" t="s">
        <v>57</v>
      </c>
      <c r="H223" s="101">
        <v>5.085927542909701</v>
      </c>
      <c r="I223" s="101">
        <v>32.66592937396439</v>
      </c>
      <c r="J223" s="101" t="s">
        <v>60</v>
      </c>
      <c r="K223" s="101">
        <v>-0.5386829325877762</v>
      </c>
      <c r="L223" s="101">
        <v>-0.0009366409971837745</v>
      </c>
      <c r="M223" s="101">
        <v>0.1263184201442292</v>
      </c>
      <c r="N223" s="101">
        <v>-4.9674893542981555E-05</v>
      </c>
      <c r="O223" s="101">
        <v>-0.021826185768624183</v>
      </c>
      <c r="P223" s="101">
        <v>-0.00010706985744394187</v>
      </c>
      <c r="Q223" s="101">
        <v>0.0025496065357066442</v>
      </c>
      <c r="R223" s="101">
        <v>-4.004999083859846E-06</v>
      </c>
      <c r="S223" s="101">
        <v>-0.0003013520784124879</v>
      </c>
      <c r="T223" s="101">
        <v>-7.620639957490224E-06</v>
      </c>
      <c r="U223" s="101">
        <v>5.1640668357302405E-05</v>
      </c>
      <c r="V223" s="101">
        <v>-3.2166546023888917E-07</v>
      </c>
      <c r="W223" s="101">
        <v>-1.9219717084476088E-05</v>
      </c>
      <c r="X223" s="101">
        <v>67.5</v>
      </c>
    </row>
    <row r="224" spans="1:24" s="101" customFormat="1" ht="12.75" hidden="1">
      <c r="A224" s="101">
        <v>3335</v>
      </c>
      <c r="B224" s="101">
        <v>109.22000122070312</v>
      </c>
      <c r="C224" s="101">
        <v>89.22000122070312</v>
      </c>
      <c r="D224" s="101">
        <v>9.28843879699707</v>
      </c>
      <c r="E224" s="101">
        <v>9.597262382507324</v>
      </c>
      <c r="F224" s="101">
        <v>14.99711091405041</v>
      </c>
      <c r="G224" s="101" t="s">
        <v>58</v>
      </c>
      <c r="H224" s="101">
        <v>-3.3131618699870273</v>
      </c>
      <c r="I224" s="101">
        <v>38.4068393507161</v>
      </c>
      <c r="J224" s="101" t="s">
        <v>61</v>
      </c>
      <c r="K224" s="101">
        <v>-0.4456841493599185</v>
      </c>
      <c r="L224" s="101">
        <v>-0.1721638894729062</v>
      </c>
      <c r="M224" s="101">
        <v>-0.1069528347770833</v>
      </c>
      <c r="N224" s="101">
        <v>-0.004795494693354541</v>
      </c>
      <c r="O224" s="101">
        <v>-0.017665144986151238</v>
      </c>
      <c r="P224" s="101">
        <v>-0.00493778811718763</v>
      </c>
      <c r="Q224" s="101">
        <v>-0.0022762999047899572</v>
      </c>
      <c r="R224" s="101">
        <v>-7.372749969419234E-05</v>
      </c>
      <c r="S224" s="101">
        <v>-0.0002119162725033883</v>
      </c>
      <c r="T224" s="101">
        <v>-7.229466943901782E-05</v>
      </c>
      <c r="U224" s="101">
        <v>-5.404951160174192E-05</v>
      </c>
      <c r="V224" s="101">
        <v>-2.715227080936752E-06</v>
      </c>
      <c r="W224" s="101">
        <v>-1.2583497323147458E-05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6.791763635786124</v>
      </c>
      <c r="G225" s="102"/>
      <c r="H225" s="102"/>
      <c r="I225" s="115"/>
      <c r="J225" s="115" t="s">
        <v>159</v>
      </c>
      <c r="K225" s="102">
        <f>AVERAGE(K223,K218,K213,K208,K203,K198)</f>
        <v>-0.1511471735825524</v>
      </c>
      <c r="L225" s="102">
        <f>AVERAGE(L223,L218,L213,L208,L203,L198)</f>
        <v>-0.0015783208902773055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20.18789631595658</v>
      </c>
      <c r="G226" s="102"/>
      <c r="H226" s="102"/>
      <c r="I226" s="115"/>
      <c r="J226" s="115" t="s">
        <v>160</v>
      </c>
      <c r="K226" s="102">
        <f>AVERAGE(K224,K219,K214,K209,K204,K199)</f>
        <v>0.13643885703856942</v>
      </c>
      <c r="L226" s="102">
        <f>AVERAGE(L224,L219,L214,L209,L204,L199)</f>
        <v>-0.29021041899364136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0.09446698348909524</v>
      </c>
      <c r="L227" s="102">
        <f>ABS(L225/$H$33)</f>
        <v>0.004384224695214737</v>
      </c>
      <c r="M227" s="115" t="s">
        <v>111</v>
      </c>
      <c r="N227" s="102">
        <f>K227+L227+L228+K228</f>
        <v>0.35775479791815934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0.07752207786282353</v>
      </c>
      <c r="L228" s="102">
        <f>ABS(L226/$H$34)</f>
        <v>0.18138151187102583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3337</v>
      </c>
      <c r="B231" s="101">
        <v>92.76</v>
      </c>
      <c r="C231" s="101">
        <v>106.06</v>
      </c>
      <c r="D231" s="101">
        <v>9.621452302057367</v>
      </c>
      <c r="E231" s="101">
        <v>10.103074861687732</v>
      </c>
      <c r="F231" s="101">
        <v>15.749175622475086</v>
      </c>
      <c r="G231" s="101" t="s">
        <v>59</v>
      </c>
      <c r="H231" s="101">
        <v>13.649913198826944</v>
      </c>
      <c r="I231" s="101">
        <v>38.90991319882695</v>
      </c>
      <c r="J231" s="101" t="s">
        <v>73</v>
      </c>
      <c r="K231" s="101">
        <v>0.34939153591196476</v>
      </c>
      <c r="M231" s="101" t="s">
        <v>68</v>
      </c>
      <c r="N231" s="101">
        <v>0.25426680663874324</v>
      </c>
      <c r="X231" s="101">
        <v>67.5</v>
      </c>
    </row>
    <row r="232" spans="1:24" s="101" customFormat="1" ht="12.75" hidden="1">
      <c r="A232" s="101">
        <v>3334</v>
      </c>
      <c r="B232" s="101">
        <v>95.66000366210938</v>
      </c>
      <c r="C232" s="101">
        <v>111.45999908447266</v>
      </c>
      <c r="D232" s="101">
        <v>9.4318208694458</v>
      </c>
      <c r="E232" s="101">
        <v>9.292948722839355</v>
      </c>
      <c r="F232" s="101">
        <v>13.68693839305118</v>
      </c>
      <c r="G232" s="101" t="s">
        <v>56</v>
      </c>
      <c r="H232" s="101">
        <v>6.33902090074659</v>
      </c>
      <c r="I232" s="101">
        <v>34.499024562855965</v>
      </c>
      <c r="J232" s="101" t="s">
        <v>62</v>
      </c>
      <c r="K232" s="101">
        <v>0.42943468383897804</v>
      </c>
      <c r="L232" s="101">
        <v>0.38041604512812716</v>
      </c>
      <c r="M232" s="101">
        <v>0.10166246875588424</v>
      </c>
      <c r="N232" s="101">
        <v>0.09748067979991296</v>
      </c>
      <c r="O232" s="101">
        <v>0.017246719217656924</v>
      </c>
      <c r="P232" s="101">
        <v>0.01091282169888714</v>
      </c>
      <c r="Q232" s="101">
        <v>0.0020994040458148597</v>
      </c>
      <c r="R232" s="101">
        <v>0.0015004853031927309</v>
      </c>
      <c r="S232" s="101">
        <v>0.00022627884514126272</v>
      </c>
      <c r="T232" s="101">
        <v>0.00016056970522091595</v>
      </c>
      <c r="U232" s="101">
        <v>4.5939659731682304E-05</v>
      </c>
      <c r="V232" s="101">
        <v>5.568189509700639E-05</v>
      </c>
      <c r="W232" s="101">
        <v>1.410650177775085E-05</v>
      </c>
      <c r="X232" s="101">
        <v>67.5</v>
      </c>
    </row>
    <row r="233" spans="1:24" s="101" customFormat="1" ht="12.75" hidden="1">
      <c r="A233" s="101">
        <v>3335</v>
      </c>
      <c r="B233" s="101">
        <v>92.87999725341797</v>
      </c>
      <c r="C233" s="101">
        <v>107.18000030517578</v>
      </c>
      <c r="D233" s="101">
        <v>9.690936088562012</v>
      </c>
      <c r="E233" s="101">
        <v>9.717413902282715</v>
      </c>
      <c r="F233" s="101">
        <v>13.832461901622915</v>
      </c>
      <c r="G233" s="101" t="s">
        <v>57</v>
      </c>
      <c r="H233" s="101">
        <v>8.549624088130734</v>
      </c>
      <c r="I233" s="101">
        <v>33.9296213415487</v>
      </c>
      <c r="J233" s="101" t="s">
        <v>60</v>
      </c>
      <c r="K233" s="101">
        <v>0.19468025544202539</v>
      </c>
      <c r="L233" s="101">
        <v>0.0020710251973711704</v>
      </c>
      <c r="M233" s="101">
        <v>-0.04711447359927882</v>
      </c>
      <c r="N233" s="101">
        <v>-0.0010080906573754894</v>
      </c>
      <c r="O233" s="101">
        <v>0.00765232323379649</v>
      </c>
      <c r="P233" s="101">
        <v>0.00023685281796372067</v>
      </c>
      <c r="Q233" s="101">
        <v>-0.001021374334164157</v>
      </c>
      <c r="R233" s="101">
        <v>-8.102483652749644E-05</v>
      </c>
      <c r="S233" s="101">
        <v>8.650123045853782E-05</v>
      </c>
      <c r="T233" s="101">
        <v>1.6858197332611887E-05</v>
      </c>
      <c r="U233" s="101">
        <v>-2.5466558023862727E-05</v>
      </c>
      <c r="V233" s="101">
        <v>-6.391210835547288E-06</v>
      </c>
      <c r="W233" s="101">
        <v>4.962434826184054E-06</v>
      </c>
      <c r="X233" s="101">
        <v>67.5</v>
      </c>
    </row>
    <row r="234" spans="1:24" s="101" customFormat="1" ht="12.75" hidden="1">
      <c r="A234" s="101">
        <v>3336</v>
      </c>
      <c r="B234" s="101">
        <v>116.66000366210938</v>
      </c>
      <c r="C234" s="101">
        <v>121.45999908447266</v>
      </c>
      <c r="D234" s="101">
        <v>9.23190975189209</v>
      </c>
      <c r="E234" s="101">
        <v>9.298463821411133</v>
      </c>
      <c r="F234" s="101">
        <v>17.679171498207037</v>
      </c>
      <c r="G234" s="101" t="s">
        <v>58</v>
      </c>
      <c r="H234" s="101">
        <v>-3.5930639657964605</v>
      </c>
      <c r="I234" s="101">
        <v>45.56693969631292</v>
      </c>
      <c r="J234" s="101" t="s">
        <v>61</v>
      </c>
      <c r="K234" s="101">
        <v>-0.38277114027171744</v>
      </c>
      <c r="L234" s="101">
        <v>0.3804104076462119</v>
      </c>
      <c r="M234" s="101">
        <v>-0.09008598076839702</v>
      </c>
      <c r="N234" s="101">
        <v>-0.09747546710572702</v>
      </c>
      <c r="O234" s="101">
        <v>-0.015456107947934212</v>
      </c>
      <c r="P234" s="101">
        <v>0.010910251059179374</v>
      </c>
      <c r="Q234" s="101">
        <v>-0.0018342005934724062</v>
      </c>
      <c r="R234" s="101">
        <v>-0.0014982960725314185</v>
      </c>
      <c r="S234" s="101">
        <v>-0.00020909245057539137</v>
      </c>
      <c r="T234" s="101">
        <v>0.00015968228272863135</v>
      </c>
      <c r="U234" s="101">
        <v>-3.823488928557248E-05</v>
      </c>
      <c r="V234" s="101">
        <v>-5.5313884926387224E-05</v>
      </c>
      <c r="W234" s="101">
        <v>-1.3204833698368319E-05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3337</v>
      </c>
      <c r="B236" s="101">
        <v>81.26</v>
      </c>
      <c r="C236" s="101">
        <v>91.56</v>
      </c>
      <c r="D236" s="101">
        <v>9.836847993234828</v>
      </c>
      <c r="E236" s="101">
        <v>10.203276116349086</v>
      </c>
      <c r="F236" s="101">
        <v>13.370332760642796</v>
      </c>
      <c r="G236" s="101" t="s">
        <v>59</v>
      </c>
      <c r="H236" s="101">
        <v>18.533801079888903</v>
      </c>
      <c r="I236" s="101">
        <v>32.29380107988891</v>
      </c>
      <c r="J236" s="101" t="s">
        <v>73</v>
      </c>
      <c r="K236" s="101">
        <v>1.5484426527370738</v>
      </c>
      <c r="M236" s="101" t="s">
        <v>68</v>
      </c>
      <c r="N236" s="101">
        <v>1.368230005573931</v>
      </c>
      <c r="X236" s="101">
        <v>67.5</v>
      </c>
    </row>
    <row r="237" spans="1:24" s="101" customFormat="1" ht="12.75" hidden="1">
      <c r="A237" s="101">
        <v>3334</v>
      </c>
      <c r="B237" s="101">
        <v>99.18000030517578</v>
      </c>
      <c r="C237" s="101">
        <v>120.4800033569336</v>
      </c>
      <c r="D237" s="101">
        <v>9.589265823364258</v>
      </c>
      <c r="E237" s="101">
        <v>9.365516662597656</v>
      </c>
      <c r="F237" s="101">
        <v>11.590374836237036</v>
      </c>
      <c r="G237" s="101" t="s">
        <v>56</v>
      </c>
      <c r="H237" s="101">
        <v>-2.9409462598964353</v>
      </c>
      <c r="I237" s="101">
        <v>28.739054045279353</v>
      </c>
      <c r="J237" s="101" t="s">
        <v>62</v>
      </c>
      <c r="K237" s="101">
        <v>0.46846213800118747</v>
      </c>
      <c r="L237" s="101">
        <v>1.14310248202857</v>
      </c>
      <c r="M237" s="101">
        <v>0.11090227870241177</v>
      </c>
      <c r="N237" s="101">
        <v>0.09255498398055062</v>
      </c>
      <c r="O237" s="101">
        <v>0.018814085229850504</v>
      </c>
      <c r="P237" s="101">
        <v>0.032791908517127114</v>
      </c>
      <c r="Q237" s="101">
        <v>0.00229024700531493</v>
      </c>
      <c r="R237" s="101">
        <v>0.001424621025320837</v>
      </c>
      <c r="S237" s="101">
        <v>0.00024678905521925834</v>
      </c>
      <c r="T237" s="101">
        <v>0.00048250004164867124</v>
      </c>
      <c r="U237" s="101">
        <v>5.0106113728626415E-05</v>
      </c>
      <c r="V237" s="101">
        <v>5.285543410829183E-05</v>
      </c>
      <c r="W237" s="101">
        <v>1.537645260927205E-05</v>
      </c>
      <c r="X237" s="101">
        <v>67.5</v>
      </c>
    </row>
    <row r="238" spans="1:24" s="101" customFormat="1" ht="12.75" hidden="1">
      <c r="A238" s="101">
        <v>3335</v>
      </c>
      <c r="B238" s="101">
        <v>73.9000015258789</v>
      </c>
      <c r="C238" s="101">
        <v>86.5999984741211</v>
      </c>
      <c r="D238" s="101">
        <v>9.834004402160645</v>
      </c>
      <c r="E238" s="101">
        <v>9.808408737182617</v>
      </c>
      <c r="F238" s="101">
        <v>11.980573165414661</v>
      </c>
      <c r="G238" s="101" t="s">
        <v>57</v>
      </c>
      <c r="H238" s="101">
        <v>22.536468720501297</v>
      </c>
      <c r="I238" s="101">
        <v>28.936470246380203</v>
      </c>
      <c r="J238" s="101" t="s">
        <v>60</v>
      </c>
      <c r="K238" s="101">
        <v>-0.15567140882766123</v>
      </c>
      <c r="L238" s="101">
        <v>0.0062206717823262625</v>
      </c>
      <c r="M238" s="101">
        <v>0.03566234898614509</v>
      </c>
      <c r="N238" s="101">
        <v>-0.0009575464815943724</v>
      </c>
      <c r="O238" s="101">
        <v>-0.006443355751996214</v>
      </c>
      <c r="P238" s="101">
        <v>0.0007117011079402286</v>
      </c>
      <c r="Q238" s="101">
        <v>0.0006792903991646499</v>
      </c>
      <c r="R238" s="101">
        <v>-7.694420714462882E-05</v>
      </c>
      <c r="S238" s="101">
        <v>-9.995605894749213E-05</v>
      </c>
      <c r="T238" s="101">
        <v>5.067764191971929E-05</v>
      </c>
      <c r="U238" s="101">
        <v>1.0981364515881731E-05</v>
      </c>
      <c r="V238" s="101">
        <v>-6.071199181493808E-06</v>
      </c>
      <c r="W238" s="101">
        <v>-6.68529449137566E-06</v>
      </c>
      <c r="X238" s="101">
        <v>67.5</v>
      </c>
    </row>
    <row r="239" spans="1:24" s="101" customFormat="1" ht="12.75" hidden="1">
      <c r="A239" s="101">
        <v>3336</v>
      </c>
      <c r="B239" s="101">
        <v>117.13999938964844</v>
      </c>
      <c r="C239" s="101">
        <v>119.33999633789062</v>
      </c>
      <c r="D239" s="101">
        <v>9.360172271728516</v>
      </c>
      <c r="E239" s="101">
        <v>9.553128242492676</v>
      </c>
      <c r="F239" s="101">
        <v>13.844776521301686</v>
      </c>
      <c r="G239" s="101" t="s">
        <v>58</v>
      </c>
      <c r="H239" s="101">
        <v>-14.444237386456166</v>
      </c>
      <c r="I239" s="101">
        <v>35.19576200319227</v>
      </c>
      <c r="J239" s="101" t="s">
        <v>61</v>
      </c>
      <c r="K239" s="101">
        <v>-0.44184068080503264</v>
      </c>
      <c r="L239" s="101">
        <v>1.1430855557054571</v>
      </c>
      <c r="M239" s="101">
        <v>-0.10501196258606832</v>
      </c>
      <c r="N239" s="101">
        <v>-0.0925500306016998</v>
      </c>
      <c r="O239" s="101">
        <v>-0.01767633926154667</v>
      </c>
      <c r="P239" s="101">
        <v>0.03278418438406834</v>
      </c>
      <c r="Q239" s="101">
        <v>-0.002187189040516785</v>
      </c>
      <c r="R239" s="101">
        <v>-0.001422541617940606</v>
      </c>
      <c r="S239" s="101">
        <v>-0.00022564047521599407</v>
      </c>
      <c r="T239" s="101">
        <v>0.00047983128993472923</v>
      </c>
      <c r="U239" s="101">
        <v>-4.8887956250546806E-05</v>
      </c>
      <c r="V239" s="101">
        <v>-5.250559451405734E-05</v>
      </c>
      <c r="W239" s="101">
        <v>-1.384709833895793E-05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3337</v>
      </c>
      <c r="B241" s="101">
        <v>96.22</v>
      </c>
      <c r="C241" s="101">
        <v>106.62</v>
      </c>
      <c r="D241" s="101">
        <v>9.613223081921912</v>
      </c>
      <c r="E241" s="101">
        <v>10.106291127326644</v>
      </c>
      <c r="F241" s="101">
        <v>13.820003019507777</v>
      </c>
      <c r="G241" s="101" t="s">
        <v>59</v>
      </c>
      <c r="H241" s="101">
        <v>5.457901561892733</v>
      </c>
      <c r="I241" s="101">
        <v>34.17790156189273</v>
      </c>
      <c r="J241" s="101" t="s">
        <v>73</v>
      </c>
      <c r="K241" s="101">
        <v>0.9248193181881564</v>
      </c>
      <c r="M241" s="101" t="s">
        <v>68</v>
      </c>
      <c r="N241" s="101">
        <v>0.5843020090962658</v>
      </c>
      <c r="X241" s="101">
        <v>67.5</v>
      </c>
    </row>
    <row r="242" spans="1:24" s="101" customFormat="1" ht="12.75" hidden="1">
      <c r="A242" s="101">
        <v>3334</v>
      </c>
      <c r="B242" s="101">
        <v>96.05999755859375</v>
      </c>
      <c r="C242" s="101">
        <v>106.86000061035156</v>
      </c>
      <c r="D242" s="101">
        <v>9.575395584106445</v>
      </c>
      <c r="E242" s="101">
        <v>9.40090274810791</v>
      </c>
      <c r="F242" s="101">
        <v>13.994241165619774</v>
      </c>
      <c r="G242" s="101" t="s">
        <v>56</v>
      </c>
      <c r="H242" s="101">
        <v>6.185295851944296</v>
      </c>
      <c r="I242" s="101">
        <v>34.745293410538046</v>
      </c>
      <c r="J242" s="101" t="s">
        <v>62</v>
      </c>
      <c r="K242" s="101">
        <v>0.801080086958052</v>
      </c>
      <c r="L242" s="101">
        <v>0.4940269832632956</v>
      </c>
      <c r="M242" s="101">
        <v>0.1896451675936764</v>
      </c>
      <c r="N242" s="101">
        <v>0.04254564697831091</v>
      </c>
      <c r="O242" s="101">
        <v>0.03217280698695509</v>
      </c>
      <c r="P242" s="101">
        <v>0.014171977185498003</v>
      </c>
      <c r="Q242" s="101">
        <v>0.003916250708770947</v>
      </c>
      <c r="R242" s="101">
        <v>0.0006548907913136301</v>
      </c>
      <c r="S242" s="101">
        <v>0.00042208957830838117</v>
      </c>
      <c r="T242" s="101">
        <v>0.00020851409471048167</v>
      </c>
      <c r="U242" s="101">
        <v>8.566244885933706E-05</v>
      </c>
      <c r="V242" s="101">
        <v>2.4293509932118144E-05</v>
      </c>
      <c r="W242" s="101">
        <v>2.631480598867918E-05</v>
      </c>
      <c r="X242" s="101">
        <v>67.5</v>
      </c>
    </row>
    <row r="243" spans="1:24" s="101" customFormat="1" ht="12.75" hidden="1">
      <c r="A243" s="101">
        <v>3335</v>
      </c>
      <c r="B243" s="101">
        <v>80.81999969482422</v>
      </c>
      <c r="C243" s="101">
        <v>79.31999969482422</v>
      </c>
      <c r="D243" s="101">
        <v>9.682047843933105</v>
      </c>
      <c r="E243" s="101">
        <v>9.933882713317871</v>
      </c>
      <c r="F243" s="101">
        <v>10.569896247201367</v>
      </c>
      <c r="G243" s="101" t="s">
        <v>57</v>
      </c>
      <c r="H243" s="101">
        <v>12.617515426015359</v>
      </c>
      <c r="I243" s="101">
        <v>25.937515120839574</v>
      </c>
      <c r="J243" s="101" t="s">
        <v>60</v>
      </c>
      <c r="K243" s="101">
        <v>-0.27829839184244</v>
      </c>
      <c r="L243" s="101">
        <v>0.0026886374992483985</v>
      </c>
      <c r="M243" s="101">
        <v>0.06385813847887646</v>
      </c>
      <c r="N243" s="101">
        <v>-0.0004401409176336847</v>
      </c>
      <c r="O243" s="101">
        <v>-0.01150180875558383</v>
      </c>
      <c r="P243" s="101">
        <v>0.00030764875665844927</v>
      </c>
      <c r="Q243" s="101">
        <v>0.0012214534140817907</v>
      </c>
      <c r="R243" s="101">
        <v>-3.537033921963709E-05</v>
      </c>
      <c r="S243" s="101">
        <v>-0.0001771542377968956</v>
      </c>
      <c r="T243" s="101">
        <v>2.1907087678233013E-05</v>
      </c>
      <c r="U243" s="101">
        <v>2.0161040805169186E-05</v>
      </c>
      <c r="V243" s="101">
        <v>-2.7934438003431977E-06</v>
      </c>
      <c r="W243" s="101">
        <v>-1.1829044485213288E-05</v>
      </c>
      <c r="X243" s="101">
        <v>67.5</v>
      </c>
    </row>
    <row r="244" spans="1:24" s="101" customFormat="1" ht="12.75" hidden="1">
      <c r="A244" s="101">
        <v>3336</v>
      </c>
      <c r="B244" s="101">
        <v>108.04000091552734</v>
      </c>
      <c r="C244" s="101">
        <v>107.73999786376953</v>
      </c>
      <c r="D244" s="101">
        <v>9.22333812713623</v>
      </c>
      <c r="E244" s="101">
        <v>9.450810432434082</v>
      </c>
      <c r="F244" s="101">
        <v>10.534275922785836</v>
      </c>
      <c r="G244" s="101" t="s">
        <v>58</v>
      </c>
      <c r="H244" s="101">
        <v>-13.373187227665213</v>
      </c>
      <c r="I244" s="101">
        <v>27.166813687862135</v>
      </c>
      <c r="J244" s="101" t="s">
        <v>61</v>
      </c>
      <c r="K244" s="101">
        <v>-0.7511852706347695</v>
      </c>
      <c r="L244" s="101">
        <v>0.49401966703829736</v>
      </c>
      <c r="M244" s="101">
        <v>-0.17857051195997126</v>
      </c>
      <c r="N244" s="101">
        <v>-0.04254337025642986</v>
      </c>
      <c r="O244" s="101">
        <v>-0.03004659556039322</v>
      </c>
      <c r="P244" s="101">
        <v>0.014168637534667983</v>
      </c>
      <c r="Q244" s="101">
        <v>-0.0037208965547535556</v>
      </c>
      <c r="R244" s="101">
        <v>-0.0006539349261592321</v>
      </c>
      <c r="S244" s="101">
        <v>-0.000383113544718988</v>
      </c>
      <c r="T244" s="101">
        <v>0.0002073600906693232</v>
      </c>
      <c r="U244" s="101">
        <v>-8.325615639837597E-05</v>
      </c>
      <c r="V244" s="101">
        <v>-2.41323703053854E-05</v>
      </c>
      <c r="W244" s="101">
        <v>-2.3506227276802008E-05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3337</v>
      </c>
      <c r="B246" s="101">
        <v>94.58</v>
      </c>
      <c r="C246" s="101">
        <v>110.48</v>
      </c>
      <c r="D246" s="101">
        <v>9.665386670864361</v>
      </c>
      <c r="E246" s="101">
        <v>10.18006330173155</v>
      </c>
      <c r="F246" s="101">
        <v>13.088416959927327</v>
      </c>
      <c r="G246" s="101" t="s">
        <v>59</v>
      </c>
      <c r="H246" s="101">
        <v>5.111721847109912</v>
      </c>
      <c r="I246" s="101">
        <v>32.19172184710991</v>
      </c>
      <c r="J246" s="101" t="s">
        <v>73</v>
      </c>
      <c r="K246" s="101">
        <v>0.19710751858340203</v>
      </c>
      <c r="M246" s="101" t="s">
        <v>68</v>
      </c>
      <c r="N246" s="101">
        <v>0.11826347813565079</v>
      </c>
      <c r="X246" s="101">
        <v>67.5</v>
      </c>
    </row>
    <row r="247" spans="1:24" s="101" customFormat="1" ht="12.75" hidden="1">
      <c r="A247" s="101">
        <v>3334</v>
      </c>
      <c r="B247" s="101">
        <v>87.26000213623047</v>
      </c>
      <c r="C247" s="101">
        <v>99.16000366210938</v>
      </c>
      <c r="D247" s="101">
        <v>9.449260711669922</v>
      </c>
      <c r="E247" s="101">
        <v>9.53707218170166</v>
      </c>
      <c r="F247" s="101">
        <v>12.93125593620755</v>
      </c>
      <c r="G247" s="101" t="s">
        <v>56</v>
      </c>
      <c r="H247" s="101">
        <v>12.762611944954067</v>
      </c>
      <c r="I247" s="101">
        <v>32.522614081184535</v>
      </c>
      <c r="J247" s="101" t="s">
        <v>62</v>
      </c>
      <c r="K247" s="101">
        <v>0.41640574550460857</v>
      </c>
      <c r="L247" s="101">
        <v>0.03286598715001949</v>
      </c>
      <c r="M247" s="101">
        <v>0.09857861820092792</v>
      </c>
      <c r="N247" s="101">
        <v>0.1123748185321746</v>
      </c>
      <c r="O247" s="101">
        <v>0.016723535095165675</v>
      </c>
      <c r="P247" s="101">
        <v>0.0009429423575900398</v>
      </c>
      <c r="Q247" s="101">
        <v>0.002035758484452395</v>
      </c>
      <c r="R247" s="101">
        <v>0.0017297603243323855</v>
      </c>
      <c r="S247" s="101">
        <v>0.00021941459227396292</v>
      </c>
      <c r="T247" s="101">
        <v>1.389333657768351E-05</v>
      </c>
      <c r="U247" s="101">
        <v>4.4533534231485955E-05</v>
      </c>
      <c r="V247" s="101">
        <v>6.419063179928171E-05</v>
      </c>
      <c r="W247" s="101">
        <v>1.367654384776869E-05</v>
      </c>
      <c r="X247" s="101">
        <v>67.5</v>
      </c>
    </row>
    <row r="248" spans="1:24" s="101" customFormat="1" ht="12.75" hidden="1">
      <c r="A248" s="101">
        <v>3335</v>
      </c>
      <c r="B248" s="101">
        <v>82.54000091552734</v>
      </c>
      <c r="C248" s="101">
        <v>95.73999786376953</v>
      </c>
      <c r="D248" s="101">
        <v>9.435879707336426</v>
      </c>
      <c r="E248" s="101">
        <v>9.707489967346191</v>
      </c>
      <c r="F248" s="101">
        <v>9.319060320564352</v>
      </c>
      <c r="G248" s="101" t="s">
        <v>57</v>
      </c>
      <c r="H248" s="101">
        <v>8.426375552323833</v>
      </c>
      <c r="I248" s="101">
        <v>23.46637646785118</v>
      </c>
      <c r="J248" s="101" t="s">
        <v>60</v>
      </c>
      <c r="K248" s="101">
        <v>-0.12902946568232623</v>
      </c>
      <c r="L248" s="101">
        <v>-0.00017751805646158185</v>
      </c>
      <c r="M248" s="101">
        <v>0.029479064581582285</v>
      </c>
      <c r="N248" s="101">
        <v>-0.0011621045035726475</v>
      </c>
      <c r="O248" s="101">
        <v>-0.005353249823895741</v>
      </c>
      <c r="P248" s="101">
        <v>-2.0371630608710577E-05</v>
      </c>
      <c r="Q248" s="101">
        <v>0.0005575715728237869</v>
      </c>
      <c r="R248" s="101">
        <v>-9.342257844074253E-05</v>
      </c>
      <c r="S248" s="101">
        <v>-8.408904040467452E-05</v>
      </c>
      <c r="T248" s="101">
        <v>-1.4571648715504894E-06</v>
      </c>
      <c r="U248" s="101">
        <v>8.74993812620556E-06</v>
      </c>
      <c r="V248" s="101">
        <v>-7.373019114579031E-06</v>
      </c>
      <c r="W248" s="101">
        <v>-5.657494907343395E-06</v>
      </c>
      <c r="X248" s="101">
        <v>67.5</v>
      </c>
    </row>
    <row r="249" spans="1:24" s="101" customFormat="1" ht="12.75" hidden="1">
      <c r="A249" s="101">
        <v>3336</v>
      </c>
      <c r="B249" s="101">
        <v>92.44000244140625</v>
      </c>
      <c r="C249" s="101">
        <v>105.94000244140625</v>
      </c>
      <c r="D249" s="101">
        <v>9.134923934936523</v>
      </c>
      <c r="E249" s="101">
        <v>9.340239524841309</v>
      </c>
      <c r="F249" s="101">
        <v>10.528275283455418</v>
      </c>
      <c r="G249" s="101" t="s">
        <v>58</v>
      </c>
      <c r="H249" s="101">
        <v>2.4561464194986087</v>
      </c>
      <c r="I249" s="101">
        <v>27.396148860904862</v>
      </c>
      <c r="J249" s="101" t="s">
        <v>61</v>
      </c>
      <c r="K249" s="101">
        <v>-0.3959105225615786</v>
      </c>
      <c r="L249" s="101">
        <v>-0.032865507735084155</v>
      </c>
      <c r="M249" s="101">
        <v>-0.09406768157980305</v>
      </c>
      <c r="N249" s="101">
        <v>-0.11236880952142346</v>
      </c>
      <c r="O249" s="101">
        <v>-0.015843589946795463</v>
      </c>
      <c r="P249" s="101">
        <v>-0.0009427222742694716</v>
      </c>
      <c r="Q249" s="101">
        <v>-0.001957913825529285</v>
      </c>
      <c r="R249" s="101">
        <v>-0.0017272356531382632</v>
      </c>
      <c r="S249" s="101">
        <v>-0.00020266177880046946</v>
      </c>
      <c r="T249" s="101">
        <v>-1.3816709876013096E-05</v>
      </c>
      <c r="U249" s="101">
        <v>-4.366548126305841E-05</v>
      </c>
      <c r="V249" s="101">
        <v>-6.376578863251836E-05</v>
      </c>
      <c r="W249" s="101">
        <v>-1.2451530146665635E-05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3337</v>
      </c>
      <c r="B251" s="101">
        <v>98.12</v>
      </c>
      <c r="C251" s="101">
        <v>101.42</v>
      </c>
      <c r="D251" s="101">
        <v>9.361501887618212</v>
      </c>
      <c r="E251" s="101">
        <v>10.02406683399359</v>
      </c>
      <c r="F251" s="101">
        <v>14.050693240692658</v>
      </c>
      <c r="G251" s="101" t="s">
        <v>59</v>
      </c>
      <c r="H251" s="101">
        <v>5.065616750849479</v>
      </c>
      <c r="I251" s="101">
        <v>35.68561675084948</v>
      </c>
      <c r="J251" s="101" t="s">
        <v>73</v>
      </c>
      <c r="K251" s="101">
        <v>0.04619849904653836</v>
      </c>
      <c r="M251" s="101" t="s">
        <v>68</v>
      </c>
      <c r="N251" s="101">
        <v>0.04374455880723026</v>
      </c>
      <c r="X251" s="101">
        <v>67.5</v>
      </c>
    </row>
    <row r="252" spans="1:24" s="101" customFormat="1" ht="12.75" hidden="1">
      <c r="A252" s="101">
        <v>3334</v>
      </c>
      <c r="B252" s="101">
        <v>82.77999877929688</v>
      </c>
      <c r="C252" s="101">
        <v>108.27999877929688</v>
      </c>
      <c r="D252" s="101">
        <v>9.570877075195312</v>
      </c>
      <c r="E252" s="101">
        <v>9.356842041015625</v>
      </c>
      <c r="F252" s="101">
        <v>10.134205084295077</v>
      </c>
      <c r="G252" s="101" t="s">
        <v>56</v>
      </c>
      <c r="H252" s="101">
        <v>9.879306431561446</v>
      </c>
      <c r="I252" s="101">
        <v>25.159305210858324</v>
      </c>
      <c r="J252" s="101" t="s">
        <v>62</v>
      </c>
      <c r="K252" s="101">
        <v>0.136664628190569</v>
      </c>
      <c r="L252" s="101">
        <v>0.12703253117539273</v>
      </c>
      <c r="M252" s="101">
        <v>0.03235343354640853</v>
      </c>
      <c r="N252" s="101">
        <v>0.10144440722292927</v>
      </c>
      <c r="O252" s="101">
        <v>0.005488628410309485</v>
      </c>
      <c r="P252" s="101">
        <v>0.0036442527202965647</v>
      </c>
      <c r="Q252" s="101">
        <v>0.0006681810472182603</v>
      </c>
      <c r="R252" s="101">
        <v>0.0015615090894034918</v>
      </c>
      <c r="S252" s="101">
        <v>7.20218650685816E-05</v>
      </c>
      <c r="T252" s="101">
        <v>5.3633912374669176E-05</v>
      </c>
      <c r="U252" s="101">
        <v>1.4623449364780082E-05</v>
      </c>
      <c r="V252" s="101">
        <v>5.794999887238843E-05</v>
      </c>
      <c r="W252" s="101">
        <v>4.487109480419066E-06</v>
      </c>
      <c r="X252" s="101">
        <v>67.5</v>
      </c>
    </row>
    <row r="253" spans="1:24" s="101" customFormat="1" ht="12.75" hidden="1">
      <c r="A253" s="101">
        <v>3335</v>
      </c>
      <c r="B253" s="101">
        <v>99.72000122070312</v>
      </c>
      <c r="C253" s="101">
        <v>99.62000274658203</v>
      </c>
      <c r="D253" s="101">
        <v>9.157607078552246</v>
      </c>
      <c r="E253" s="101">
        <v>9.59577465057373</v>
      </c>
      <c r="F253" s="101">
        <v>14.206131659695597</v>
      </c>
      <c r="G253" s="101" t="s">
        <v>57</v>
      </c>
      <c r="H253" s="101">
        <v>4.666209118659985</v>
      </c>
      <c r="I253" s="101">
        <v>36.88621033936311</v>
      </c>
      <c r="J253" s="101" t="s">
        <v>60</v>
      </c>
      <c r="K253" s="101">
        <v>0.014833939057429787</v>
      </c>
      <c r="L253" s="101">
        <v>-0.0006900535618488303</v>
      </c>
      <c r="M253" s="101">
        <v>-0.003876775360159046</v>
      </c>
      <c r="N253" s="101">
        <v>-0.0010490217619863738</v>
      </c>
      <c r="O253" s="101">
        <v>0.0005368868537452384</v>
      </c>
      <c r="P253" s="101">
        <v>-7.903416519897511E-05</v>
      </c>
      <c r="Q253" s="101">
        <v>-9.741921053499158E-05</v>
      </c>
      <c r="R253" s="101">
        <v>-8.43332592180231E-05</v>
      </c>
      <c r="S253" s="101">
        <v>2.2038528136165553E-06</v>
      </c>
      <c r="T253" s="101">
        <v>-5.634883683994381E-06</v>
      </c>
      <c r="U253" s="101">
        <v>-3.277454193319104E-06</v>
      </c>
      <c r="V253" s="101">
        <v>-6.6543870180650186E-06</v>
      </c>
      <c r="W253" s="101">
        <v>-1.010650645056142E-08</v>
      </c>
      <c r="X253" s="101">
        <v>67.5</v>
      </c>
    </row>
    <row r="254" spans="1:24" s="101" customFormat="1" ht="12.75" hidden="1">
      <c r="A254" s="101">
        <v>3336</v>
      </c>
      <c r="B254" s="101">
        <v>88</v>
      </c>
      <c r="C254" s="101">
        <v>107.80000305175781</v>
      </c>
      <c r="D254" s="101">
        <v>9.206268310546875</v>
      </c>
      <c r="E254" s="101">
        <v>9.485250473022461</v>
      </c>
      <c r="F254" s="101">
        <v>10.40038562891172</v>
      </c>
      <c r="G254" s="101" t="s">
        <v>58</v>
      </c>
      <c r="H254" s="101">
        <v>6.348616238302213</v>
      </c>
      <c r="I254" s="101">
        <v>26.848616238302213</v>
      </c>
      <c r="J254" s="101" t="s">
        <v>61</v>
      </c>
      <c r="K254" s="101">
        <v>-0.1358571854945734</v>
      </c>
      <c r="L254" s="101">
        <v>-0.1270306569411845</v>
      </c>
      <c r="M254" s="101">
        <v>-0.03212032495241505</v>
      </c>
      <c r="N254" s="101">
        <v>-0.1014389831876995</v>
      </c>
      <c r="O254" s="101">
        <v>-0.0054623066860742964</v>
      </c>
      <c r="P254" s="101">
        <v>-0.003643395598904985</v>
      </c>
      <c r="Q254" s="101">
        <v>-0.000661041155511841</v>
      </c>
      <c r="R254" s="101">
        <v>-0.0015592301105607819</v>
      </c>
      <c r="S254" s="101">
        <v>-7.198813847247954E-05</v>
      </c>
      <c r="T254" s="101">
        <v>-5.3337085057973924E-05</v>
      </c>
      <c r="U254" s="101">
        <v>-1.4251440816106348E-05</v>
      </c>
      <c r="V254" s="101">
        <v>-5.756667006804917E-05</v>
      </c>
      <c r="W254" s="101">
        <v>-4.48709809874868E-06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3337</v>
      </c>
      <c r="B256" s="101">
        <v>108.88</v>
      </c>
      <c r="C256" s="101">
        <v>106.48</v>
      </c>
      <c r="D256" s="101">
        <v>9.040477063901598</v>
      </c>
      <c r="E256" s="101">
        <v>9.932564773577173</v>
      </c>
      <c r="F256" s="101">
        <v>14.723885738067562</v>
      </c>
      <c r="G256" s="101" t="s">
        <v>59</v>
      </c>
      <c r="H256" s="101">
        <v>-2.639201178264642</v>
      </c>
      <c r="I256" s="101">
        <v>38.74079882173536</v>
      </c>
      <c r="J256" s="101" t="s">
        <v>73</v>
      </c>
      <c r="K256" s="101">
        <v>0.22712090414532524</v>
      </c>
      <c r="M256" s="101" t="s">
        <v>68</v>
      </c>
      <c r="N256" s="101">
        <v>0.13470086690495103</v>
      </c>
      <c r="X256" s="101">
        <v>67.5</v>
      </c>
    </row>
    <row r="257" spans="1:24" s="101" customFormat="1" ht="12.75" hidden="1">
      <c r="A257" s="101">
        <v>3334</v>
      </c>
      <c r="B257" s="101">
        <v>92.22000122070312</v>
      </c>
      <c r="C257" s="101">
        <v>105.12000274658203</v>
      </c>
      <c r="D257" s="101">
        <v>9.206428527832031</v>
      </c>
      <c r="E257" s="101">
        <v>9.360024452209473</v>
      </c>
      <c r="F257" s="101">
        <v>12.800131533273625</v>
      </c>
      <c r="G257" s="101" t="s">
        <v>56</v>
      </c>
      <c r="H257" s="101">
        <v>8.328856071857139</v>
      </c>
      <c r="I257" s="101">
        <v>33.048857292560264</v>
      </c>
      <c r="J257" s="101" t="s">
        <v>62</v>
      </c>
      <c r="K257" s="101">
        <v>0.4199198981763682</v>
      </c>
      <c r="L257" s="101">
        <v>0.20139636967729638</v>
      </c>
      <c r="M257" s="101">
        <v>0.09941040436612097</v>
      </c>
      <c r="N257" s="101">
        <v>0.0048141748412433415</v>
      </c>
      <c r="O257" s="101">
        <v>0.016864857941109795</v>
      </c>
      <c r="P257" s="101">
        <v>0.0057774783621166075</v>
      </c>
      <c r="Q257" s="101">
        <v>0.002052845389533025</v>
      </c>
      <c r="R257" s="101">
        <v>7.413123996904627E-05</v>
      </c>
      <c r="S257" s="101">
        <v>0.0002212797604596485</v>
      </c>
      <c r="T257" s="101">
        <v>8.501872036454872E-05</v>
      </c>
      <c r="U257" s="101">
        <v>4.489876917395004E-05</v>
      </c>
      <c r="V257" s="101">
        <v>2.7511789929059196E-06</v>
      </c>
      <c r="W257" s="101">
        <v>1.3799476137127543E-05</v>
      </c>
      <c r="X257" s="101">
        <v>67.5</v>
      </c>
    </row>
    <row r="258" spans="1:24" s="101" customFormat="1" ht="12.75" hidden="1">
      <c r="A258" s="101">
        <v>3335</v>
      </c>
      <c r="B258" s="101">
        <v>109.22000122070312</v>
      </c>
      <c r="C258" s="101">
        <v>89.22000122070312</v>
      </c>
      <c r="D258" s="101">
        <v>9.28843879699707</v>
      </c>
      <c r="E258" s="101">
        <v>9.597262382507324</v>
      </c>
      <c r="F258" s="101">
        <v>15.551148639069037</v>
      </c>
      <c r="G258" s="101" t="s">
        <v>57</v>
      </c>
      <c r="H258" s="101">
        <v>-1.8942993956759722</v>
      </c>
      <c r="I258" s="101">
        <v>39.825701825027146</v>
      </c>
      <c r="J258" s="101" t="s">
        <v>60</v>
      </c>
      <c r="K258" s="101">
        <v>-0.030279987775168733</v>
      </c>
      <c r="L258" s="101">
        <v>-0.0010955982186434427</v>
      </c>
      <c r="M258" s="101">
        <v>0.006040971334446188</v>
      </c>
      <c r="N258" s="101">
        <v>-4.965504582317206E-05</v>
      </c>
      <c r="O258" s="101">
        <v>-0.0013973990414569008</v>
      </c>
      <c r="P258" s="101">
        <v>-0.00012534426671808433</v>
      </c>
      <c r="Q258" s="101">
        <v>7.092890959203821E-05</v>
      </c>
      <c r="R258" s="101">
        <v>-3.997044933056894E-06</v>
      </c>
      <c r="S258" s="101">
        <v>-3.3185264242009894E-05</v>
      </c>
      <c r="T258" s="101">
        <v>-8.927320831721046E-06</v>
      </c>
      <c r="U258" s="101">
        <v>-2.0075967622203806E-06</v>
      </c>
      <c r="V258" s="101">
        <v>-3.165015156069306E-07</v>
      </c>
      <c r="W258" s="101">
        <v>-2.5231602353103644E-06</v>
      </c>
      <c r="X258" s="101">
        <v>67.5</v>
      </c>
    </row>
    <row r="259" spans="1:24" s="101" customFormat="1" ht="12.75" hidden="1">
      <c r="A259" s="101">
        <v>3336</v>
      </c>
      <c r="B259" s="101">
        <v>95.08000183105469</v>
      </c>
      <c r="C259" s="101">
        <v>101.18000030517578</v>
      </c>
      <c r="D259" s="101">
        <v>9.318307876586914</v>
      </c>
      <c r="E259" s="101">
        <v>9.640132904052734</v>
      </c>
      <c r="F259" s="101">
        <v>9.805713934701872</v>
      </c>
      <c r="G259" s="101" t="s">
        <v>58</v>
      </c>
      <c r="H259" s="101">
        <v>-2.563440355290169</v>
      </c>
      <c r="I259" s="101">
        <v>25.01656147576451</v>
      </c>
      <c r="J259" s="101" t="s">
        <v>61</v>
      </c>
      <c r="K259" s="101">
        <v>-0.41882674607143594</v>
      </c>
      <c r="L259" s="101">
        <v>-0.2013933896227419</v>
      </c>
      <c r="M259" s="101">
        <v>-0.09922668573308333</v>
      </c>
      <c r="N259" s="101">
        <v>-0.004813918754869534</v>
      </c>
      <c r="O259" s="101">
        <v>-0.016806864945395062</v>
      </c>
      <c r="P259" s="101">
        <v>-0.005776118509823574</v>
      </c>
      <c r="Q259" s="101">
        <v>-0.0020516196731146545</v>
      </c>
      <c r="R259" s="101">
        <v>-7.402340421212367E-05</v>
      </c>
      <c r="S259" s="101">
        <v>-0.0002187772168811629</v>
      </c>
      <c r="T259" s="101">
        <v>-8.454871823506759E-05</v>
      </c>
      <c r="U259" s="101">
        <v>-4.485386302846131E-05</v>
      </c>
      <c r="V259" s="101">
        <v>-2.732912849255414E-06</v>
      </c>
      <c r="W259" s="101">
        <v>-1.3566842082301284E-05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9.319060320564352</v>
      </c>
      <c r="G260" s="102"/>
      <c r="H260" s="102"/>
      <c r="I260" s="115"/>
      <c r="J260" s="115" t="s">
        <v>159</v>
      </c>
      <c r="K260" s="102">
        <f>AVERAGE(K258,K253,K248,K243,K238,K233)</f>
        <v>-0.06396084327135683</v>
      </c>
      <c r="L260" s="102">
        <f>AVERAGE(L258,L253,L248,L243,L238,L233)</f>
        <v>0.0015028607736653295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17.679171498207037</v>
      </c>
      <c r="G261" s="102"/>
      <c r="H261" s="102"/>
      <c r="I261" s="115"/>
      <c r="J261" s="115" t="s">
        <v>160</v>
      </c>
      <c r="K261" s="102">
        <f>AVERAGE(K259,K254,K249,K244,K239,K234)</f>
        <v>-0.42106525763985125</v>
      </c>
      <c r="L261" s="102">
        <f>AVERAGE(L259,L254,L249,L244,L239,L234)</f>
        <v>0.27603767934849266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0.03997552704459802</v>
      </c>
      <c r="L262" s="102">
        <f>ABS(L260/$H$33)</f>
        <v>0.004174613260181471</v>
      </c>
      <c r="M262" s="115" t="s">
        <v>111</v>
      </c>
      <c r="N262" s="102">
        <f>K262+L262+L263+K263</f>
        <v>0.45591531355659376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0.2392416236590064</v>
      </c>
      <c r="L263" s="102">
        <f>ABS(L261/$H$34)</f>
        <v>0.1725235495928079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1">
    <mergeCell ref="A9:B9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2006-02-07T06:30:29Z</dcterms:modified>
  <cp:category/>
  <cp:version/>
  <cp:contentType/>
  <cp:contentStatus/>
</cp:coreProperties>
</file>