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<sst xmlns="http://schemas.openxmlformats.org/spreadsheetml/2006/main" count="711" uniqueCount="166">
  <si>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</si>
  <si>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</si>
  <si>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</si>
  <si>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</si>
  <si>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</si>
  <si>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</si>
  <si>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</si>
  <si>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</si>
  <si>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</si>
  <si>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</si>
  <si>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</si>
  <si>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</si>
  <si>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</si>
  <si>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</si>
  <si>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</si>
  <si>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</si>
  <si>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</si>
  <si>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</si>
  <si>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</si>
  <si>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</si>
  <si>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</si>
  <si>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</si>
  <si>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</si>
  <si>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</si>
  <si>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</si>
  <si>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</si>
  <si>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</si>
  <si>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</si>
  <si>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</si>
  <si>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</si>
  <si>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</si>
  <si>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</si>
  <si>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</si>
  <si>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</si>
  <si>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</si>
  <si>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</si>
  <si>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</si>
  <si>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</si>
  <si>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</si>
  <si>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</si>
  <si>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</si>
  <si>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</si>
  <si>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</si>
  <si>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</si>
  <si>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</si>
  <si>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</si>
  <si>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</si>
  <si>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</si>
  <si>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</si>
  <si>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</si>
  <si>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</si>
  <si>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</si>
  <si>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</si>
  <si>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</si>
  <si>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</si>
  <si>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</si>
  <si>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</si>
  <si>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</si>
  <si>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</si>
  <si>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</si>
  <si>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</si>
  <si>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</si>
  <si>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</si>
  <si>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</si>
  <si>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</si>
  <si>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</si>
  <si>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</si>
  <si>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</si>
  <si>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</si>
  <si>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</si>
  <si>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</si>
  <si>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</si>
  <si>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</si>
  <si>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</si>
  <si>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</si>
  <si>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</si>
  <si>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</si>
  <si>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</si>
  <si>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</si>
  <si>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</si>
  <si>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</si>
  <si>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</si>
  <si>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</si>
  <si>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</si>
  <si>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</si>
  <si>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</si>
  <si>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</si>
  <si>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</si>
  <si>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</si>
  <si>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</si>
  <si>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</si>
  <si>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</si>
  <si>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</si>
  <si>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</si>
  <si>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</si>
  <si>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</si>
  <si>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</si>
  <si>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</si>
  <si>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</si>
  <si>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</si>
  <si>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</si>
  <si>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</si>
  <si>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</si>
  <si>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</si>
  <si>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</si>
  <si>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</si>
  <si>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</si>
  <si>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</si>
  <si>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</si>
  <si>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</si>
  <si>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</si>
  <si>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</si>
  <si>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</si>
  <si>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</si>
  <si>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</si>
  <si>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</si>
  <si>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</si>
  <si>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</si>
  <si>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</si>
  <si>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</si>
  <si>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</si>
  <si>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</si>
  <si>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</si>
  <si>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</si>
  <si>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</si>
  <si>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</si>
  <si>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</si>
  <si>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</si>
  <si>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</si>
  <si>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</si>
  <si>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</si>
  <si>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</si>
  <si>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</si>
  <si>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</si>
  <si>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</si>
  <si>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</si>
  <si>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</si>
  <si>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</si>
  <si>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</si>
  <si>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</si>
  <si>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</si>
  <si>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</si>
  <si>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</si>
  <si>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</si>
  <si>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</si>
  <si>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</si>
  <si>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</si>
  <si>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</si>
  <si>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</si>
  <si>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</si>
  <si>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</si>
  <si>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</si>
  <si>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</si>
  <si>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</si>
  <si>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</si>
  <si>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</si>
  <si>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</si>
  <si>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</si>
  <si>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</si>
  <si>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</si>
  <si>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</si>
  <si>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</si>
  <si>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</si>
  <si>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1</t>
  </si>
  <si>
    <t>AP  805 extra Achtung Spulenfolge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</si>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</sst>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20.717650738749462</v>
      </c>
      <c r="C41" s="2">
        <f aca="true" t="shared" si="0" ref="C41:C55">($B$41*H41+$B$42*J41+$B$43*L41+$B$44*N41+$B$45*P41+$B$46*R41+$B$47*T41+$B$48*V41)/100</f>
        <v>-5.99326864491597E-09</v>
      </c>
      <c r="D41" s="2">
        <f aca="true" t="shared" si="1" ref="D41:D55">($B$41*I41+$B$42*K41+$B$43*M41+$B$44*O41+$B$45*Q41+$B$46*S41+$B$47*U41+$B$48*W41)/100</f>
        <v>-1.1248711196135084E-07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6.922020143322861</v>
      </c>
      <c r="C42" s="2">
        <f t="shared" si="0"/>
        <v>-1.2733089756275908E-10</v>
      </c>
      <c r="D42" s="2">
        <f t="shared" si="1"/>
        <v>-4.7459642272643946E-08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-14.51792243138216</v>
      </c>
      <c r="C43" s="2">
        <f t="shared" si="0"/>
        <v>0.06506213390484396</v>
      </c>
      <c r="D43" s="2">
        <f t="shared" si="1"/>
        <v>-1.3555013926766586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8.750700250466764</v>
      </c>
      <c r="C44" s="2">
        <f t="shared" si="0"/>
        <v>0.0010092931639861511</v>
      </c>
      <c r="D44" s="2">
        <f t="shared" si="1"/>
        <v>0.1852421839006554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20.717650738749462</v>
      </c>
      <c r="C45" s="2">
        <f t="shared" si="0"/>
        <v>-0.019048481050388547</v>
      </c>
      <c r="D45" s="2">
        <f t="shared" si="1"/>
        <v>-0.3207007577840952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6.922020143322861</v>
      </c>
      <c r="C46" s="2">
        <f t="shared" si="0"/>
        <v>-0.0008837177686058537</v>
      </c>
      <c r="D46" s="2">
        <f t="shared" si="1"/>
        <v>-0.08546762592200187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-14.51792243138216</v>
      </c>
      <c r="C47" s="2">
        <f t="shared" si="0"/>
        <v>0.0020256345235826786</v>
      </c>
      <c r="D47" s="2">
        <f t="shared" si="1"/>
        <v>-0.05446453241229853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8.750700250466764</v>
      </c>
      <c r="C48" s="2">
        <f t="shared" si="0"/>
        <v>0.00011542404232667454</v>
      </c>
      <c r="D48" s="2">
        <f t="shared" si="1"/>
        <v>0.005312626280974413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-0.000566990797846921</v>
      </c>
      <c r="D49" s="2">
        <f t="shared" si="1"/>
        <v>-0.006609998976484224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-7.103181136336452E-05</v>
      </c>
      <c r="D50" s="2">
        <f t="shared" si="1"/>
        <v>-0.0013137748187961587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-2.1715975772141382E-05</v>
      </c>
      <c r="D51" s="2">
        <f t="shared" si="1"/>
        <v>-0.0007147475997268707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8.21024682936721E-06</v>
      </c>
      <c r="D52" s="2">
        <f t="shared" si="1"/>
        <v>7.773848819244888E-05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-2.3837191804094785E-05</v>
      </c>
      <c r="D53" s="2">
        <f t="shared" si="1"/>
        <v>-0.00014314926362985332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-5.605424502056161E-06</v>
      </c>
      <c r="D54" s="2">
        <f t="shared" si="1"/>
        <v>-4.849830914710645E-05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-2.8318264285430988E-06</v>
      </c>
      <c r="D55" s="2">
        <f t="shared" si="1"/>
        <v>-4.449627291575696E-05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3339</v>
      </c>
      <c r="B3" s="31">
        <v>129.92666666666665</v>
      </c>
      <c r="C3" s="31">
        <v>137.61</v>
      </c>
      <c r="D3" s="31">
        <v>9.330907130843771</v>
      </c>
      <c r="E3" s="31">
        <v>9.735134717534955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3338</v>
      </c>
      <c r="B4" s="36">
        <v>96</v>
      </c>
      <c r="C4" s="36">
        <v>111.73333333333333</v>
      </c>
      <c r="D4" s="36">
        <v>9.752620329619445</v>
      </c>
      <c r="E4" s="36">
        <v>10.320383068623984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3345</v>
      </c>
      <c r="B5" s="41">
        <v>102.14</v>
      </c>
      <c r="C5" s="41">
        <v>117.64</v>
      </c>
      <c r="D5" s="41">
        <v>9.261141862312506</v>
      </c>
      <c r="E5" s="41">
        <v>9.488162768259775</v>
      </c>
      <c r="F5" s="37" t="s">
        <v>71</v>
      </c>
      <c r="I5" s="42">
        <v>3829</v>
      </c>
    </row>
    <row r="6" spans="1:6" s="33" customFormat="1" ht="13.5" thickBot="1">
      <c r="A6" s="43">
        <v>3340</v>
      </c>
      <c r="B6" s="44">
        <v>149.26</v>
      </c>
      <c r="C6" s="44">
        <v>142.31</v>
      </c>
      <c r="D6" s="44">
        <v>9.13565021098505</v>
      </c>
      <c r="E6" s="44">
        <v>10.059065874404356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0" t="s">
        <v>115</v>
      </c>
      <c r="B9" s="121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9" t="s">
        <v>164</v>
      </c>
      <c r="B13" s="119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3831</v>
      </c>
      <c r="K15" s="42">
        <v>2970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20.717650738749462</v>
      </c>
      <c r="C19" s="62">
        <v>49.21765073874946</v>
      </c>
      <c r="D19" s="63">
        <v>20.190168300279193</v>
      </c>
      <c r="K19" s="64" t="s">
        <v>93</v>
      </c>
    </row>
    <row r="20" spans="1:11" ht="12.75">
      <c r="A20" s="61" t="s">
        <v>57</v>
      </c>
      <c r="B20" s="62">
        <v>6.922020143322861</v>
      </c>
      <c r="C20" s="62">
        <v>41.56202014332286</v>
      </c>
      <c r="D20" s="63">
        <v>16.186269913953534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-14.51792243138216</v>
      </c>
      <c r="C21" s="62">
        <v>67.24207756861783</v>
      </c>
      <c r="D21" s="63">
        <v>25.781399125489738</v>
      </c>
      <c r="F21" s="39" t="s">
        <v>96</v>
      </c>
    </row>
    <row r="22" spans="1:11" ht="16.5" thickBot="1">
      <c r="A22" s="67" t="s">
        <v>59</v>
      </c>
      <c r="B22" s="68">
        <v>8.750700250466764</v>
      </c>
      <c r="C22" s="68">
        <v>71.17736691713341</v>
      </c>
      <c r="D22" s="69">
        <v>27.896146095394155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13.000085326517945</v>
      </c>
      <c r="I23" s="42">
        <v>3849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0.06506213390484396</v>
      </c>
      <c r="C27" s="78">
        <v>0.0010092931639861511</v>
      </c>
      <c r="D27" s="78">
        <v>-0.019048481050388547</v>
      </c>
      <c r="E27" s="78">
        <v>-0.0008837177686058537</v>
      </c>
      <c r="F27" s="78">
        <v>0.0020256345235826786</v>
      </c>
      <c r="G27" s="78">
        <v>0.00011542404232667454</v>
      </c>
      <c r="H27" s="78">
        <v>-0.000566990797846921</v>
      </c>
      <c r="I27" s="79">
        <v>-7.103181136336452E-05</v>
      </c>
    </row>
    <row r="28" spans="1:9" ht="13.5" thickBot="1">
      <c r="A28" s="80" t="s">
        <v>61</v>
      </c>
      <c r="B28" s="81">
        <v>-1.3555013926766586</v>
      </c>
      <c r="C28" s="81">
        <v>0.1852421839006554</v>
      </c>
      <c r="D28" s="81">
        <v>-0.3207007577840952</v>
      </c>
      <c r="E28" s="81">
        <v>-0.08546762592200187</v>
      </c>
      <c r="F28" s="81">
        <v>-0.05446453241229853</v>
      </c>
      <c r="G28" s="81">
        <v>0.005312626280974413</v>
      </c>
      <c r="H28" s="81">
        <v>-0.006609998976484224</v>
      </c>
      <c r="I28" s="82">
        <v>-0.0013137748187961587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3339</v>
      </c>
      <c r="B39" s="89">
        <v>129.92666666666665</v>
      </c>
      <c r="C39" s="89">
        <v>137.61</v>
      </c>
      <c r="D39" s="89">
        <v>9.330907130843771</v>
      </c>
      <c r="E39" s="89">
        <v>9.735134717534955</v>
      </c>
      <c r="F39" s="90">
        <f>I39*D39/(23678+B39)*1000</f>
        <v>27.896146095394155</v>
      </c>
      <c r="G39" s="91" t="s">
        <v>59</v>
      </c>
      <c r="H39" s="92">
        <f>I39-B39+X39</f>
        <v>8.750700250466764</v>
      </c>
      <c r="I39" s="92">
        <f>(B39+C42-2*X39)*(23678+B39)*E42/((23678+C42)*D39+E42*(23678+B39))</f>
        <v>71.17736691713341</v>
      </c>
      <c r="J39" s="39" t="s">
        <v>73</v>
      </c>
      <c r="K39" s="39">
        <f>(K40*K40+L40*L40+M40*M40+N40*N40+O40*O40+P40*P40+Q40*Q40+R40*R40+S40*S40+T40*T40+U40*U40+V40*V40+W40*W40)</f>
        <v>1.9894951221964596</v>
      </c>
      <c r="M39" s="39" t="s">
        <v>68</v>
      </c>
      <c r="N39" s="39">
        <f>(K44*K44+L44*L44+M44*M44+N44*N44+O44*O44+P44*P44+Q44*Q44+R44*R44+S44*S44+T44*T44+U44*U44+V44*V44+W44*W44)</f>
        <v>1.0520239057140233</v>
      </c>
      <c r="X39" s="28">
        <f>(1-$H$2)*1000</f>
        <v>67.5</v>
      </c>
    </row>
    <row r="40" spans="1:24" ht="12.75">
      <c r="A40" s="86">
        <v>3338</v>
      </c>
      <c r="B40" s="89">
        <v>96</v>
      </c>
      <c r="C40" s="89">
        <v>111.73333333333333</v>
      </c>
      <c r="D40" s="89">
        <v>9.752620329619445</v>
      </c>
      <c r="E40" s="89">
        <v>10.320383068623984</v>
      </c>
      <c r="F40" s="90">
        <f>I40*D40/(23678+B40)*1000</f>
        <v>20.190168300279193</v>
      </c>
      <c r="G40" s="91" t="s">
        <v>56</v>
      </c>
      <c r="H40" s="92">
        <f>I40-B40+X40</f>
        <v>20.717650738749462</v>
      </c>
      <c r="I40" s="92">
        <f>(B40+C39-2*X40)*(23678+B40)*E39/((23678+C39)*D40+E39*(23678+B40))</f>
        <v>49.21765073874946</v>
      </c>
      <c r="J40" s="39" t="s">
        <v>62</v>
      </c>
      <c r="K40" s="73">
        <f aca="true" t="shared" si="0" ref="K40:W40">SQRT(K41*K41+K42*K42)</f>
        <v>1.3570619391968124</v>
      </c>
      <c r="L40" s="73">
        <f t="shared" si="0"/>
        <v>0.1852449334502164</v>
      </c>
      <c r="M40" s="73">
        <f t="shared" si="0"/>
        <v>0.3212659656322467</v>
      </c>
      <c r="N40" s="73">
        <f t="shared" si="0"/>
        <v>0.08547219453037225</v>
      </c>
      <c r="O40" s="73">
        <f t="shared" si="0"/>
        <v>0.054502187902078274</v>
      </c>
      <c r="P40" s="73">
        <f t="shared" si="0"/>
        <v>0.005313880005311284</v>
      </c>
      <c r="Q40" s="73">
        <f t="shared" si="0"/>
        <v>0.006634272004822049</v>
      </c>
      <c r="R40" s="73">
        <f t="shared" si="0"/>
        <v>0.0013156936545900188</v>
      </c>
      <c r="S40" s="73">
        <f t="shared" si="0"/>
        <v>0.0007150774188289399</v>
      </c>
      <c r="T40" s="73">
        <f t="shared" si="0"/>
        <v>7.817084302632695E-05</v>
      </c>
      <c r="U40" s="73">
        <f t="shared" si="0"/>
        <v>0.00014512037551934066</v>
      </c>
      <c r="V40" s="73">
        <f t="shared" si="0"/>
        <v>4.882117137038562E-05</v>
      </c>
      <c r="W40" s="73">
        <f t="shared" si="0"/>
        <v>4.458629323362642E-05</v>
      </c>
      <c r="X40" s="28">
        <f>(1-$H$2)*1000</f>
        <v>67.5</v>
      </c>
    </row>
    <row r="41" spans="1:24" ht="12.75">
      <c r="A41" s="86">
        <v>3345</v>
      </c>
      <c r="B41" s="89">
        <v>102.14</v>
      </c>
      <c r="C41" s="89">
        <v>117.64</v>
      </c>
      <c r="D41" s="89">
        <v>9.261141862312506</v>
      </c>
      <c r="E41" s="89">
        <v>9.488162768259775</v>
      </c>
      <c r="F41" s="90">
        <f>I41*D41/(23678+B41)*1000</f>
        <v>16.186269913953534</v>
      </c>
      <c r="G41" s="91" t="s">
        <v>57</v>
      </c>
      <c r="H41" s="92">
        <f>I41-B41+X41</f>
        <v>6.922020143322861</v>
      </c>
      <c r="I41" s="92">
        <f>(B41+C40-2*X41)*(23678+B41)*E40/((23678+C40)*D41+E40*(23678+B41))</f>
        <v>41.56202014332286</v>
      </c>
      <c r="J41" s="39" t="s">
        <v>60</v>
      </c>
      <c r="K41" s="73">
        <f>'calcul config'!C43</f>
        <v>0.06506213390484396</v>
      </c>
      <c r="L41" s="73">
        <f>'calcul config'!C44</f>
        <v>0.0010092931639861511</v>
      </c>
      <c r="M41" s="73">
        <f>'calcul config'!C45</f>
        <v>-0.019048481050388547</v>
      </c>
      <c r="N41" s="73">
        <f>'calcul config'!C46</f>
        <v>-0.0008837177686058537</v>
      </c>
      <c r="O41" s="73">
        <f>'calcul config'!C47</f>
        <v>0.0020256345235826786</v>
      </c>
      <c r="P41" s="73">
        <f>'calcul config'!C48</f>
        <v>0.00011542404232667454</v>
      </c>
      <c r="Q41" s="73">
        <f>'calcul config'!C49</f>
        <v>-0.000566990797846921</v>
      </c>
      <c r="R41" s="73">
        <f>'calcul config'!C50</f>
        <v>-7.103181136336452E-05</v>
      </c>
      <c r="S41" s="73">
        <f>'calcul config'!C51</f>
        <v>-2.1715975772141382E-05</v>
      </c>
      <c r="T41" s="73">
        <f>'calcul config'!C52</f>
        <v>8.21024682936721E-06</v>
      </c>
      <c r="U41" s="73">
        <f>'calcul config'!C53</f>
        <v>-2.3837191804094785E-05</v>
      </c>
      <c r="V41" s="73">
        <f>'calcul config'!C54</f>
        <v>-5.605424502056161E-06</v>
      </c>
      <c r="W41" s="73">
        <f>'calcul config'!C55</f>
        <v>-2.8318264285430988E-06</v>
      </c>
      <c r="X41" s="28">
        <f>(1-$H$2)*1000</f>
        <v>67.5</v>
      </c>
    </row>
    <row r="42" spans="1:24" ht="12.75">
      <c r="A42" s="86">
        <v>3340</v>
      </c>
      <c r="B42" s="89">
        <v>149.26</v>
      </c>
      <c r="C42" s="89">
        <v>142.31</v>
      </c>
      <c r="D42" s="89">
        <v>9.13565021098505</v>
      </c>
      <c r="E42" s="89">
        <v>10.059065874404356</v>
      </c>
      <c r="F42" s="90">
        <f>I42*D42/(23678+B42)*1000</f>
        <v>25.781399125489738</v>
      </c>
      <c r="G42" s="91" t="s">
        <v>58</v>
      </c>
      <c r="H42" s="92">
        <f>I42-B42+X42</f>
        <v>-14.51792243138216</v>
      </c>
      <c r="I42" s="92">
        <f>(B42+C41-2*X42)*(23678+B42)*E41/((23678+C41)*D42+E41*(23678+B42))</f>
        <v>67.24207756861783</v>
      </c>
      <c r="J42" s="39" t="s">
        <v>61</v>
      </c>
      <c r="K42" s="73">
        <f>'calcul config'!D43</f>
        <v>-1.3555013926766586</v>
      </c>
      <c r="L42" s="73">
        <f>'calcul config'!D44</f>
        <v>0.1852421839006554</v>
      </c>
      <c r="M42" s="73">
        <f>'calcul config'!D45</f>
        <v>-0.3207007577840952</v>
      </c>
      <c r="N42" s="73">
        <f>'calcul config'!D46</f>
        <v>-0.08546762592200187</v>
      </c>
      <c r="O42" s="73">
        <f>'calcul config'!D47</f>
        <v>-0.05446453241229853</v>
      </c>
      <c r="P42" s="73">
        <f>'calcul config'!D48</f>
        <v>0.005312626280974413</v>
      </c>
      <c r="Q42" s="73">
        <f>'calcul config'!D49</f>
        <v>-0.006609998976484224</v>
      </c>
      <c r="R42" s="73">
        <f>'calcul config'!D50</f>
        <v>-0.0013137748187961587</v>
      </c>
      <c r="S42" s="73">
        <f>'calcul config'!D51</f>
        <v>-0.0007147475997268707</v>
      </c>
      <c r="T42" s="73">
        <f>'calcul config'!D52</f>
        <v>7.773848819244888E-05</v>
      </c>
      <c r="U42" s="73">
        <f>'calcul config'!D53</f>
        <v>-0.00014314926362985332</v>
      </c>
      <c r="V42" s="73">
        <f>'calcul config'!D54</f>
        <v>-4.849830914710645E-05</v>
      </c>
      <c r="W42" s="73">
        <f>'calcul config'!D55</f>
        <v>-4.449627291575696E-05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0.9047079594645416</v>
      </c>
      <c r="L44" s="73">
        <f>L40/(L43*1.5)</f>
        <v>0.17642374614306325</v>
      </c>
      <c r="M44" s="73">
        <f aca="true" t="shared" si="1" ref="M44:W44">M40/(M43*1.5)</f>
        <v>0.3569621840358297</v>
      </c>
      <c r="N44" s="73">
        <f t="shared" si="1"/>
        <v>0.11396292604049633</v>
      </c>
      <c r="O44" s="73">
        <f t="shared" si="1"/>
        <v>0.24223194623145902</v>
      </c>
      <c r="P44" s="73">
        <f t="shared" si="1"/>
        <v>0.035425866702075225</v>
      </c>
      <c r="Q44" s="73">
        <f t="shared" si="1"/>
        <v>0.04422848003214699</v>
      </c>
      <c r="R44" s="73">
        <f t="shared" si="1"/>
        <v>0.0029237636768667087</v>
      </c>
      <c r="S44" s="73">
        <f t="shared" si="1"/>
        <v>0.009534365584385864</v>
      </c>
      <c r="T44" s="73">
        <f t="shared" si="1"/>
        <v>0.0010422779070176924</v>
      </c>
      <c r="U44" s="73">
        <f t="shared" si="1"/>
        <v>0.0019349383402578752</v>
      </c>
      <c r="V44" s="73">
        <f t="shared" si="1"/>
        <v>0.0006509489516051415</v>
      </c>
      <c r="W44" s="73">
        <f t="shared" si="1"/>
        <v>0.0005944839097816856</v>
      </c>
      <c r="X44" s="73"/>
      <c r="Y44" s="73"/>
    </row>
    <row r="45" s="101" customFormat="1" ht="12.75"/>
    <row r="46" spans="1:24" s="101" customFormat="1" ht="12.75">
      <c r="A46" s="101">
        <v>3340</v>
      </c>
      <c r="B46" s="101">
        <v>154.3</v>
      </c>
      <c r="C46" s="101">
        <v>145.2</v>
      </c>
      <c r="D46" s="101">
        <v>8.720548485324626</v>
      </c>
      <c r="E46" s="101">
        <v>10.200490535349505</v>
      </c>
      <c r="F46" s="101">
        <v>31.580197032043454</v>
      </c>
      <c r="G46" s="101" t="s">
        <v>59</v>
      </c>
      <c r="H46" s="101">
        <v>-0.4947944279731473</v>
      </c>
      <c r="I46" s="101">
        <v>86.30520557202686</v>
      </c>
      <c r="J46" s="101" t="s">
        <v>73</v>
      </c>
      <c r="K46" s="101">
        <v>1.4653637220416047</v>
      </c>
      <c r="M46" s="101" t="s">
        <v>68</v>
      </c>
      <c r="N46" s="101">
        <v>0.7727585458764968</v>
      </c>
      <c r="X46" s="101">
        <v>67.5</v>
      </c>
    </row>
    <row r="47" spans="1:24" s="101" customFormat="1" ht="12.75">
      <c r="A47" s="101">
        <v>3345</v>
      </c>
      <c r="B47" s="101">
        <v>111.86000061035156</v>
      </c>
      <c r="C47" s="101">
        <v>128.75999450683594</v>
      </c>
      <c r="D47" s="101">
        <v>9.201212882995605</v>
      </c>
      <c r="E47" s="101">
        <v>9.448152542114258</v>
      </c>
      <c r="F47" s="101">
        <v>24.803856347743977</v>
      </c>
      <c r="G47" s="101" t="s">
        <v>56</v>
      </c>
      <c r="H47" s="101">
        <v>19.770704492514113</v>
      </c>
      <c r="I47" s="101">
        <v>64.13070510286568</v>
      </c>
      <c r="J47" s="101" t="s">
        <v>62</v>
      </c>
      <c r="K47" s="101">
        <v>1.17195560662703</v>
      </c>
      <c r="L47" s="101">
        <v>0.02481094786014396</v>
      </c>
      <c r="M47" s="101">
        <v>0.27744527777279243</v>
      </c>
      <c r="N47" s="101">
        <v>0.10972851290224529</v>
      </c>
      <c r="O47" s="101">
        <v>0.047067810743777076</v>
      </c>
      <c r="P47" s="101">
        <v>0.0007115782902066404</v>
      </c>
      <c r="Q47" s="101">
        <v>0.005729374315500739</v>
      </c>
      <c r="R47" s="101">
        <v>0.0016890401901333103</v>
      </c>
      <c r="S47" s="101">
        <v>0.0006175270943261816</v>
      </c>
      <c r="T47" s="101">
        <v>1.0432091138988618E-05</v>
      </c>
      <c r="U47" s="101">
        <v>0.00012531531773266242</v>
      </c>
      <c r="V47" s="101">
        <v>6.267158463119028E-05</v>
      </c>
      <c r="W47" s="101">
        <v>3.8500816856412034E-05</v>
      </c>
      <c r="X47" s="101">
        <v>67.5</v>
      </c>
    </row>
    <row r="48" spans="1:24" s="101" customFormat="1" ht="12.75">
      <c r="A48" s="101">
        <v>3338</v>
      </c>
      <c r="B48" s="101">
        <v>97.76000213623047</v>
      </c>
      <c r="C48" s="101">
        <v>117.86000061035156</v>
      </c>
      <c r="D48" s="101">
        <v>9.57335376739502</v>
      </c>
      <c r="E48" s="101">
        <v>10.3992280960083</v>
      </c>
      <c r="F48" s="101">
        <v>18.292067219419327</v>
      </c>
      <c r="G48" s="101" t="s">
        <v>57</v>
      </c>
      <c r="H48" s="101">
        <v>15.168988656219788</v>
      </c>
      <c r="I48" s="101">
        <v>45.42899079245026</v>
      </c>
      <c r="J48" s="101" t="s">
        <v>60</v>
      </c>
      <c r="K48" s="101">
        <v>-0.6063679483231902</v>
      </c>
      <c r="L48" s="101">
        <v>0.00013639547984193136</v>
      </c>
      <c r="M48" s="101">
        <v>0.14084197588061248</v>
      </c>
      <c r="N48" s="101">
        <v>-0.0011348434013908261</v>
      </c>
      <c r="O48" s="101">
        <v>-0.024785806140969483</v>
      </c>
      <c r="P48" s="101">
        <v>1.563969147497028E-05</v>
      </c>
      <c r="Q48" s="101">
        <v>0.002777853181911421</v>
      </c>
      <c r="R48" s="101">
        <v>-9.123476497961244E-05</v>
      </c>
      <c r="S48" s="101">
        <v>-0.0003598670545996703</v>
      </c>
      <c r="T48" s="101">
        <v>1.1108621974220666E-06</v>
      </c>
      <c r="U48" s="101">
        <v>5.1859427331535445E-05</v>
      </c>
      <c r="V48" s="101">
        <v>-7.2053295540784E-06</v>
      </c>
      <c r="W48" s="101">
        <v>-2.3462930677863474E-05</v>
      </c>
      <c r="X48" s="101">
        <v>67.5</v>
      </c>
    </row>
    <row r="49" spans="1:24" s="101" customFormat="1" ht="12.75">
      <c r="A49" s="101">
        <v>3339</v>
      </c>
      <c r="B49" s="101">
        <v>139.77999877929688</v>
      </c>
      <c r="C49" s="101">
        <v>146.97999572753906</v>
      </c>
      <c r="D49" s="101">
        <v>8.957669258117676</v>
      </c>
      <c r="E49" s="101">
        <v>9.407934188842773</v>
      </c>
      <c r="F49" s="101">
        <v>24.789983736595662</v>
      </c>
      <c r="G49" s="101" t="s">
        <v>58</v>
      </c>
      <c r="H49" s="101">
        <v>-6.36526562742506</v>
      </c>
      <c r="I49" s="101">
        <v>65.91473315187181</v>
      </c>
      <c r="J49" s="101" t="s">
        <v>61</v>
      </c>
      <c r="K49" s="101">
        <v>-1.0028947378218986</v>
      </c>
      <c r="L49" s="101">
        <v>0.02481057294767416</v>
      </c>
      <c r="M49" s="101">
        <v>-0.2390385324345573</v>
      </c>
      <c r="N49" s="101">
        <v>-0.1097226443091513</v>
      </c>
      <c r="O49" s="101">
        <v>-0.04001303065445426</v>
      </c>
      <c r="P49" s="101">
        <v>0.0007114063980201285</v>
      </c>
      <c r="Q49" s="101">
        <v>-0.0050109142625736625</v>
      </c>
      <c r="R49" s="101">
        <v>-0.0016865743332402175</v>
      </c>
      <c r="S49" s="101">
        <v>-0.0005018320588012434</v>
      </c>
      <c r="T49" s="101">
        <v>1.0372777386529774E-05</v>
      </c>
      <c r="U49" s="101">
        <v>-0.00011408123708692562</v>
      </c>
      <c r="V49" s="101">
        <v>-6.225600971955695E-05</v>
      </c>
      <c r="W49" s="101">
        <v>-3.052546121873925E-05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3340</v>
      </c>
      <c r="B56" s="116">
        <v>161.06</v>
      </c>
      <c r="C56" s="116">
        <v>150.06</v>
      </c>
      <c r="D56" s="116">
        <v>9.195895428049367</v>
      </c>
      <c r="E56" s="116">
        <v>9.853034188895396</v>
      </c>
      <c r="F56" s="116">
        <v>26.51990592949103</v>
      </c>
      <c r="G56" s="116" t="s">
        <v>59</v>
      </c>
      <c r="H56" s="116">
        <v>-24.8108897481453</v>
      </c>
      <c r="I56" s="116">
        <v>68.7491102518547</v>
      </c>
      <c r="J56" s="116" t="s">
        <v>73</v>
      </c>
      <c r="K56" s="116">
        <v>3.210463893555734</v>
      </c>
      <c r="M56" s="116" t="s">
        <v>68</v>
      </c>
      <c r="N56" s="116">
        <v>1.8030183818845205</v>
      </c>
      <c r="X56" s="116">
        <v>67.5</v>
      </c>
    </row>
    <row r="57" spans="1:24" s="116" customFormat="1" ht="12.75">
      <c r="A57" s="116">
        <v>3339</v>
      </c>
      <c r="B57" s="116">
        <v>124.36000061035156</v>
      </c>
      <c r="C57" s="116">
        <v>131.36000061035156</v>
      </c>
      <c r="D57" s="116">
        <v>9.445806503295898</v>
      </c>
      <c r="E57" s="116">
        <v>9.7355375289917</v>
      </c>
      <c r="F57" s="116">
        <v>28.23276563787756</v>
      </c>
      <c r="G57" s="116" t="s">
        <v>56</v>
      </c>
      <c r="H57" s="116">
        <v>14.283363515426572</v>
      </c>
      <c r="I57" s="116">
        <v>71.14336412577813</v>
      </c>
      <c r="J57" s="116" t="s">
        <v>62</v>
      </c>
      <c r="K57" s="116">
        <v>1.6499631776282684</v>
      </c>
      <c r="L57" s="116">
        <v>0.5722171027595946</v>
      </c>
      <c r="M57" s="116">
        <v>0.3906066651314179</v>
      </c>
      <c r="N57" s="116">
        <v>0.05789808975451314</v>
      </c>
      <c r="O57" s="116">
        <v>0.0662652037294445</v>
      </c>
      <c r="P57" s="116">
        <v>0.016415123363963804</v>
      </c>
      <c r="Q57" s="116">
        <v>0.008066014502716757</v>
      </c>
      <c r="R57" s="116">
        <v>0.0008912088115641051</v>
      </c>
      <c r="S57" s="116">
        <v>0.0008693842011158022</v>
      </c>
      <c r="T57" s="116">
        <v>0.00024159639061259284</v>
      </c>
      <c r="U57" s="116">
        <v>0.0001764111830920876</v>
      </c>
      <c r="V57" s="116">
        <v>3.305984222351784E-05</v>
      </c>
      <c r="W57" s="116">
        <v>5.4209230471433945E-05</v>
      </c>
      <c r="X57" s="116">
        <v>67.5</v>
      </c>
    </row>
    <row r="58" spans="1:24" s="116" customFormat="1" ht="12.75">
      <c r="A58" s="116">
        <v>3338</v>
      </c>
      <c r="B58" s="116">
        <v>95.95999908447266</v>
      </c>
      <c r="C58" s="116">
        <v>111.05999755859375</v>
      </c>
      <c r="D58" s="116">
        <v>9.768360137939453</v>
      </c>
      <c r="E58" s="116">
        <v>10.139412879943848</v>
      </c>
      <c r="F58" s="116">
        <v>18.92041657593859</v>
      </c>
      <c r="G58" s="116" t="s">
        <v>57</v>
      </c>
      <c r="H58" s="116">
        <v>17.587978313017402</v>
      </c>
      <c r="I58" s="116">
        <v>46.04797739749006</v>
      </c>
      <c r="J58" s="116" t="s">
        <v>60</v>
      </c>
      <c r="K58" s="116">
        <v>-1.6317135570669024</v>
      </c>
      <c r="L58" s="116">
        <v>-0.003112998842439157</v>
      </c>
      <c r="M58" s="116">
        <v>0.385602639348865</v>
      </c>
      <c r="N58" s="116">
        <v>-0.0005991742529118118</v>
      </c>
      <c r="O58" s="116">
        <v>-0.06563447556666299</v>
      </c>
      <c r="P58" s="116">
        <v>-0.0003559385308240595</v>
      </c>
      <c r="Q58" s="116">
        <v>0.007926150425117674</v>
      </c>
      <c r="R58" s="116">
        <v>-4.820667058524651E-05</v>
      </c>
      <c r="S58" s="116">
        <v>-0.0008672214114093485</v>
      </c>
      <c r="T58" s="116">
        <v>-2.5334527645191257E-05</v>
      </c>
      <c r="U58" s="116">
        <v>0.00017021446003306532</v>
      </c>
      <c r="V58" s="116">
        <v>-3.819494851990377E-06</v>
      </c>
      <c r="W58" s="116">
        <v>-5.417149492873291E-05</v>
      </c>
      <c r="X58" s="116">
        <v>67.5</v>
      </c>
    </row>
    <row r="59" spans="1:24" s="116" customFormat="1" ht="12.75">
      <c r="A59" s="116">
        <v>3345</v>
      </c>
      <c r="B59" s="116">
        <v>98.4800033569336</v>
      </c>
      <c r="C59" s="116">
        <v>108.4800033569336</v>
      </c>
      <c r="D59" s="116">
        <v>9.3671875</v>
      </c>
      <c r="E59" s="116">
        <v>9.588184356689453</v>
      </c>
      <c r="F59" s="116">
        <v>15.260611611276474</v>
      </c>
      <c r="G59" s="116" t="s">
        <v>58</v>
      </c>
      <c r="H59" s="116">
        <v>7.755596503164405</v>
      </c>
      <c r="I59" s="116">
        <v>38.735599860098</v>
      </c>
      <c r="J59" s="116" t="s">
        <v>61</v>
      </c>
      <c r="K59" s="116">
        <v>-0.24472301733439408</v>
      </c>
      <c r="L59" s="116">
        <v>-0.5722086349652471</v>
      </c>
      <c r="M59" s="116">
        <v>-0.062323120687885564</v>
      </c>
      <c r="N59" s="116">
        <v>-0.05789498931199752</v>
      </c>
      <c r="O59" s="116">
        <v>-0.009121011040115213</v>
      </c>
      <c r="P59" s="116">
        <v>-0.016411263900639253</v>
      </c>
      <c r="Q59" s="116">
        <v>-0.0014955699236224188</v>
      </c>
      <c r="R59" s="116">
        <v>-0.0008899040750106666</v>
      </c>
      <c r="S59" s="116">
        <v>-6.128550189840308E-05</v>
      </c>
      <c r="T59" s="116">
        <v>-0.00024026439117361438</v>
      </c>
      <c r="U59" s="116">
        <v>-4.6345907215223075E-05</v>
      </c>
      <c r="V59" s="116">
        <v>-3.283846261504202E-05</v>
      </c>
      <c r="W59" s="116">
        <v>-2.022326751864628E-06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3340</v>
      </c>
      <c r="B61" s="116">
        <v>148.44</v>
      </c>
      <c r="C61" s="116">
        <v>138.34</v>
      </c>
      <c r="D61" s="116">
        <v>9.39582234981532</v>
      </c>
      <c r="E61" s="116">
        <v>10.114339898557592</v>
      </c>
      <c r="F61" s="116">
        <v>23.563687587214716</v>
      </c>
      <c r="G61" s="116" t="s">
        <v>59</v>
      </c>
      <c r="H61" s="116">
        <v>-21.185912750090296</v>
      </c>
      <c r="I61" s="116">
        <v>59.754087249909695</v>
      </c>
      <c r="J61" s="116" t="s">
        <v>73</v>
      </c>
      <c r="K61" s="116">
        <v>3.1338479886018877</v>
      </c>
      <c r="M61" s="116" t="s">
        <v>68</v>
      </c>
      <c r="N61" s="116">
        <v>1.6801205604819194</v>
      </c>
      <c r="X61" s="116">
        <v>67.5</v>
      </c>
    </row>
    <row r="62" spans="1:24" s="116" customFormat="1" ht="12.75">
      <c r="A62" s="116">
        <v>3339</v>
      </c>
      <c r="B62" s="116">
        <v>131.05999755859375</v>
      </c>
      <c r="C62" s="116">
        <v>126.55999755859375</v>
      </c>
      <c r="D62" s="116">
        <v>9.674570083618164</v>
      </c>
      <c r="E62" s="116">
        <v>9.671433448791504</v>
      </c>
      <c r="F62" s="116">
        <v>27.908689369418074</v>
      </c>
      <c r="G62" s="116" t="s">
        <v>56</v>
      </c>
      <c r="H62" s="116">
        <v>5.123122611764643</v>
      </c>
      <c r="I62" s="116">
        <v>68.6831201703584</v>
      </c>
      <c r="J62" s="116" t="s">
        <v>62</v>
      </c>
      <c r="K62" s="116">
        <v>1.684977017767324</v>
      </c>
      <c r="L62" s="116">
        <v>0.3537416520002973</v>
      </c>
      <c r="M62" s="116">
        <v>0.39889524991431025</v>
      </c>
      <c r="N62" s="116">
        <v>0.0754811009293657</v>
      </c>
      <c r="O62" s="116">
        <v>0.06767156469564638</v>
      </c>
      <c r="P62" s="116">
        <v>0.01014769652287559</v>
      </c>
      <c r="Q62" s="116">
        <v>0.008237152905099262</v>
      </c>
      <c r="R62" s="116">
        <v>0.0011618201525018207</v>
      </c>
      <c r="S62" s="116">
        <v>0.0008878184129618328</v>
      </c>
      <c r="T62" s="116">
        <v>0.00014937017245180535</v>
      </c>
      <c r="U62" s="116">
        <v>0.00018014969362098622</v>
      </c>
      <c r="V62" s="116">
        <v>4.310220406406475E-05</v>
      </c>
      <c r="W62" s="116">
        <v>5.535696609746895E-05</v>
      </c>
      <c r="X62" s="116">
        <v>67.5</v>
      </c>
    </row>
    <row r="63" spans="1:24" s="116" customFormat="1" ht="12.75">
      <c r="A63" s="116">
        <v>3338</v>
      </c>
      <c r="B63" s="116">
        <v>81.86000061035156</v>
      </c>
      <c r="C63" s="116">
        <v>110.95999908447266</v>
      </c>
      <c r="D63" s="116">
        <v>9.947505950927734</v>
      </c>
      <c r="E63" s="116">
        <v>10.349832534790039</v>
      </c>
      <c r="F63" s="116">
        <v>15.138608090862071</v>
      </c>
      <c r="G63" s="116" t="s">
        <v>57</v>
      </c>
      <c r="H63" s="116">
        <v>21.798933158312742</v>
      </c>
      <c r="I63" s="116">
        <v>36.158933768664305</v>
      </c>
      <c r="J63" s="116" t="s">
        <v>60</v>
      </c>
      <c r="K63" s="116">
        <v>-1.6520093026015064</v>
      </c>
      <c r="L63" s="116">
        <v>-0.0019243000981457134</v>
      </c>
      <c r="M63" s="116">
        <v>0.3919580689326592</v>
      </c>
      <c r="N63" s="116">
        <v>-0.0007811955066054808</v>
      </c>
      <c r="O63" s="116">
        <v>-0.06619991669298081</v>
      </c>
      <c r="P63" s="116">
        <v>-0.0002199543813661107</v>
      </c>
      <c r="Q63" s="116">
        <v>0.008131262519071331</v>
      </c>
      <c r="R63" s="116">
        <v>-6.283451634313858E-05</v>
      </c>
      <c r="S63" s="116">
        <v>-0.0008540988763661494</v>
      </c>
      <c r="T63" s="116">
        <v>-1.5649874065117175E-05</v>
      </c>
      <c r="U63" s="116">
        <v>0.00017955639188129747</v>
      </c>
      <c r="V63" s="116">
        <v>-4.972780272383396E-06</v>
      </c>
      <c r="W63" s="116">
        <v>-5.272177882763049E-05</v>
      </c>
      <c r="X63" s="116">
        <v>67.5</v>
      </c>
    </row>
    <row r="64" spans="1:24" s="116" customFormat="1" ht="12.75">
      <c r="A64" s="116">
        <v>3345</v>
      </c>
      <c r="B64" s="116">
        <v>86.62000274658203</v>
      </c>
      <c r="C64" s="116">
        <v>105.0199966430664</v>
      </c>
      <c r="D64" s="116">
        <v>9.44792366027832</v>
      </c>
      <c r="E64" s="116">
        <v>9.546154022216797</v>
      </c>
      <c r="F64" s="116">
        <v>13.000085326517945</v>
      </c>
      <c r="G64" s="116" t="s">
        <v>58</v>
      </c>
      <c r="H64" s="116">
        <v>13.579466353370435</v>
      </c>
      <c r="I64" s="116">
        <v>32.699469099952466</v>
      </c>
      <c r="J64" s="116" t="s">
        <v>61</v>
      </c>
      <c r="K64" s="116">
        <v>0.3316817970919552</v>
      </c>
      <c r="L64" s="116">
        <v>-0.3537364180135143</v>
      </c>
      <c r="M64" s="116">
        <v>0.07406951196532073</v>
      </c>
      <c r="N64" s="116">
        <v>-0.0754770583097245</v>
      </c>
      <c r="O64" s="116">
        <v>0.01403608557253249</v>
      </c>
      <c r="P64" s="116">
        <v>-0.010145312454059717</v>
      </c>
      <c r="Q64" s="116">
        <v>0.0013165325016614526</v>
      </c>
      <c r="R64" s="116">
        <v>-0.0011601197741247572</v>
      </c>
      <c r="S64" s="116">
        <v>0.00024235643953513685</v>
      </c>
      <c r="T64" s="116">
        <v>-0.0001485480725557489</v>
      </c>
      <c r="U64" s="116">
        <v>1.4608704470456423E-05</v>
      </c>
      <c r="V64" s="116">
        <v>-4.281438369920644E-05</v>
      </c>
      <c r="W64" s="116">
        <v>1.6876247591414956E-05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3340</v>
      </c>
      <c r="B66" s="116">
        <v>137.74</v>
      </c>
      <c r="C66" s="116">
        <v>131.54</v>
      </c>
      <c r="D66" s="116">
        <v>9.195433740961404</v>
      </c>
      <c r="E66" s="116">
        <v>9.739218187251355</v>
      </c>
      <c r="F66" s="116">
        <v>22.502407774685214</v>
      </c>
      <c r="G66" s="116" t="s">
        <v>59</v>
      </c>
      <c r="H66" s="116">
        <v>-11.959824422349556</v>
      </c>
      <c r="I66" s="116">
        <v>58.28017557765045</v>
      </c>
      <c r="J66" s="116" t="s">
        <v>73</v>
      </c>
      <c r="K66" s="116">
        <v>1.0628124459526223</v>
      </c>
      <c r="M66" s="116" t="s">
        <v>68</v>
      </c>
      <c r="N66" s="116">
        <v>0.5897065603538995</v>
      </c>
      <c r="X66" s="116">
        <v>67.5</v>
      </c>
    </row>
    <row r="67" spans="1:24" s="116" customFormat="1" ht="12.75">
      <c r="A67" s="116">
        <v>3339</v>
      </c>
      <c r="B67" s="116">
        <v>118.37999725341797</v>
      </c>
      <c r="C67" s="116">
        <v>130.8800048828125</v>
      </c>
      <c r="D67" s="116">
        <v>9.401443481445312</v>
      </c>
      <c r="E67" s="116">
        <v>9.974501609802246</v>
      </c>
      <c r="F67" s="116">
        <v>23.09555733815539</v>
      </c>
      <c r="G67" s="116" t="s">
        <v>56</v>
      </c>
      <c r="H67" s="116">
        <v>7.5781171576054405</v>
      </c>
      <c r="I67" s="116">
        <v>58.45811441102341</v>
      </c>
      <c r="J67" s="116" t="s">
        <v>62</v>
      </c>
      <c r="K67" s="116">
        <v>0.9607603224226393</v>
      </c>
      <c r="L67" s="116">
        <v>0.2866155424518424</v>
      </c>
      <c r="M67" s="116">
        <v>0.2274470643907718</v>
      </c>
      <c r="N67" s="116">
        <v>0.06551023396526917</v>
      </c>
      <c r="O67" s="116">
        <v>0.0385857273675381</v>
      </c>
      <c r="P67" s="116">
        <v>0.008222110407374807</v>
      </c>
      <c r="Q67" s="116">
        <v>0.004696771659467089</v>
      </c>
      <c r="R67" s="116">
        <v>0.001008367538263688</v>
      </c>
      <c r="S67" s="116">
        <v>0.0005062252052710608</v>
      </c>
      <c r="T67" s="116">
        <v>0.00012101829309139154</v>
      </c>
      <c r="U67" s="116">
        <v>0.0001027193454729547</v>
      </c>
      <c r="V67" s="116">
        <v>3.741349618234408E-05</v>
      </c>
      <c r="W67" s="116">
        <v>3.156381944039669E-05</v>
      </c>
      <c r="X67" s="116">
        <v>67.5</v>
      </c>
    </row>
    <row r="68" spans="1:24" s="116" customFormat="1" ht="12.75">
      <c r="A68" s="116">
        <v>3338</v>
      </c>
      <c r="B68" s="116">
        <v>106.76000213623047</v>
      </c>
      <c r="C68" s="116">
        <v>111.26000213623047</v>
      </c>
      <c r="D68" s="116">
        <v>9.600908279418945</v>
      </c>
      <c r="E68" s="116">
        <v>10.277339935302734</v>
      </c>
      <c r="F68" s="116">
        <v>21.10059048686552</v>
      </c>
      <c r="G68" s="116" t="s">
        <v>57</v>
      </c>
      <c r="H68" s="116">
        <v>13.013435545629036</v>
      </c>
      <c r="I68" s="116">
        <v>52.273437681859505</v>
      </c>
      <c r="J68" s="116" t="s">
        <v>60</v>
      </c>
      <c r="K68" s="116">
        <v>-0.9604335600350702</v>
      </c>
      <c r="L68" s="116">
        <v>-0.0015589470237138353</v>
      </c>
      <c r="M68" s="116">
        <v>0.2274224511337927</v>
      </c>
      <c r="N68" s="116">
        <v>-0.0006777716349813781</v>
      </c>
      <c r="O68" s="116">
        <v>-0.03855950107616923</v>
      </c>
      <c r="P68" s="116">
        <v>-0.00017825669754197617</v>
      </c>
      <c r="Q68" s="116">
        <v>0.004696458506627796</v>
      </c>
      <c r="R68" s="116">
        <v>-5.450774797558321E-05</v>
      </c>
      <c r="S68" s="116">
        <v>-0.000503468315222472</v>
      </c>
      <c r="T68" s="116">
        <v>-1.2687984070616785E-05</v>
      </c>
      <c r="U68" s="116">
        <v>0.00010229517053510695</v>
      </c>
      <c r="V68" s="116">
        <v>-4.309856174508624E-06</v>
      </c>
      <c r="W68" s="116">
        <v>-3.126496708050794E-05</v>
      </c>
      <c r="X68" s="116">
        <v>67.5</v>
      </c>
    </row>
    <row r="69" spans="1:24" s="116" customFormat="1" ht="12.75">
      <c r="A69" s="116">
        <v>3345</v>
      </c>
      <c r="B69" s="116">
        <v>98.18000030517578</v>
      </c>
      <c r="C69" s="116">
        <v>110.4800033569336</v>
      </c>
      <c r="D69" s="116">
        <v>9.42885684967041</v>
      </c>
      <c r="E69" s="116">
        <v>9.743351936340332</v>
      </c>
      <c r="F69" s="116">
        <v>15.3917126368991</v>
      </c>
      <c r="G69" s="116" t="s">
        <v>58</v>
      </c>
      <c r="H69" s="116">
        <v>8.132353726975744</v>
      </c>
      <c r="I69" s="116">
        <v>38.812354032151525</v>
      </c>
      <c r="J69" s="116" t="s">
        <v>61</v>
      </c>
      <c r="K69" s="116">
        <v>0.025055416580355695</v>
      </c>
      <c r="L69" s="116">
        <v>-0.2866113027414326</v>
      </c>
      <c r="M69" s="116">
        <v>0.0033460155823854744</v>
      </c>
      <c r="N69" s="116">
        <v>-0.06550672774452347</v>
      </c>
      <c r="O69" s="116">
        <v>0.0014224040350346607</v>
      </c>
      <c r="P69" s="116">
        <v>-0.008220177863090466</v>
      </c>
      <c r="Q69" s="116">
        <v>-5.4235751093281536E-05</v>
      </c>
      <c r="R69" s="116">
        <v>-0.0010068932404354498</v>
      </c>
      <c r="S69" s="116">
        <v>5.275996606114559E-05</v>
      </c>
      <c r="T69" s="116">
        <v>-0.00012035132871297152</v>
      </c>
      <c r="U69" s="116">
        <v>-9.325342866919499E-06</v>
      </c>
      <c r="V69" s="116">
        <v>-3.7164429719038136E-05</v>
      </c>
      <c r="W69" s="116">
        <v>4.333189485900505E-06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3340</v>
      </c>
      <c r="B71" s="116">
        <v>143.82</v>
      </c>
      <c r="C71" s="116">
        <v>139.42</v>
      </c>
      <c r="D71" s="116">
        <v>9.117252359497654</v>
      </c>
      <c r="E71" s="116">
        <v>9.720818324993244</v>
      </c>
      <c r="F71" s="116">
        <v>24.58445910047884</v>
      </c>
      <c r="G71" s="116" t="s">
        <v>59</v>
      </c>
      <c r="H71" s="116">
        <v>-12.085015994222502</v>
      </c>
      <c r="I71" s="116">
        <v>64.23498400577749</v>
      </c>
      <c r="J71" s="116" t="s">
        <v>73</v>
      </c>
      <c r="K71" s="116">
        <v>1.502539428789806</v>
      </c>
      <c r="M71" s="116" t="s">
        <v>68</v>
      </c>
      <c r="N71" s="116">
        <v>0.7814833701328645</v>
      </c>
      <c r="X71" s="116">
        <v>67.5</v>
      </c>
    </row>
    <row r="72" spans="1:24" s="116" customFormat="1" ht="12.75">
      <c r="A72" s="116">
        <v>3339</v>
      </c>
      <c r="B72" s="116">
        <v>134.86000061035156</v>
      </c>
      <c r="C72" s="116">
        <v>141.05999755859375</v>
      </c>
      <c r="D72" s="116">
        <v>9.11716365814209</v>
      </c>
      <c r="E72" s="116">
        <v>9.854360580444336</v>
      </c>
      <c r="F72" s="116">
        <v>27.514723540916595</v>
      </c>
      <c r="G72" s="116" t="s">
        <v>56</v>
      </c>
      <c r="H72" s="116">
        <v>4.504921881218948</v>
      </c>
      <c r="I72" s="116">
        <v>71.86492249157051</v>
      </c>
      <c r="J72" s="116" t="s">
        <v>62</v>
      </c>
      <c r="K72" s="116">
        <v>1.1900249361768582</v>
      </c>
      <c r="L72" s="116">
        <v>0.033731735291081706</v>
      </c>
      <c r="M72" s="116">
        <v>0.2817224134603633</v>
      </c>
      <c r="N72" s="116">
        <v>0.05961949395849998</v>
      </c>
      <c r="O72" s="116">
        <v>0.047793441839763307</v>
      </c>
      <c r="P72" s="116">
        <v>0.0009676608223103467</v>
      </c>
      <c r="Q72" s="116">
        <v>0.0058175577234160615</v>
      </c>
      <c r="R72" s="116">
        <v>0.0009176771283760264</v>
      </c>
      <c r="S72" s="116">
        <v>0.0006270233787802785</v>
      </c>
      <c r="T72" s="116">
        <v>1.4278986546928037E-05</v>
      </c>
      <c r="U72" s="116">
        <v>0.00012722632313136902</v>
      </c>
      <c r="V72" s="116">
        <v>3.404288615189307E-05</v>
      </c>
      <c r="W72" s="116">
        <v>3.909380784430723E-05</v>
      </c>
      <c r="X72" s="116">
        <v>67.5</v>
      </c>
    </row>
    <row r="73" spans="1:24" s="116" customFormat="1" ht="12.75">
      <c r="A73" s="116">
        <v>3338</v>
      </c>
      <c r="B73" s="116">
        <v>103.86000061035156</v>
      </c>
      <c r="C73" s="116">
        <v>111.45999908447266</v>
      </c>
      <c r="D73" s="116">
        <v>9.7495698928833</v>
      </c>
      <c r="E73" s="116">
        <v>10.301804542541504</v>
      </c>
      <c r="F73" s="116">
        <v>22.634136398609545</v>
      </c>
      <c r="G73" s="116" t="s">
        <v>57</v>
      </c>
      <c r="H73" s="116">
        <v>18.850831147403206</v>
      </c>
      <c r="I73" s="116">
        <v>55.21083175775477</v>
      </c>
      <c r="J73" s="116" t="s">
        <v>60</v>
      </c>
      <c r="K73" s="116">
        <v>-1.1899261775860288</v>
      </c>
      <c r="L73" s="116">
        <v>-0.00018310756567111564</v>
      </c>
      <c r="M73" s="116">
        <v>0.28163956025864734</v>
      </c>
      <c r="N73" s="116">
        <v>-0.0006170251718873159</v>
      </c>
      <c r="O73" s="116">
        <v>-0.047793337202860234</v>
      </c>
      <c r="P73" s="116">
        <v>-2.0794848494695723E-05</v>
      </c>
      <c r="Q73" s="116">
        <v>0.00581013799071505</v>
      </c>
      <c r="R73" s="116">
        <v>-4.962018074071245E-05</v>
      </c>
      <c r="S73" s="116">
        <v>-0.0006256801569166359</v>
      </c>
      <c r="T73" s="116">
        <v>-1.4719090496477828E-06</v>
      </c>
      <c r="U73" s="116">
        <v>0.000126154451318488</v>
      </c>
      <c r="V73" s="116">
        <v>-3.925903590232986E-06</v>
      </c>
      <c r="W73" s="116">
        <v>-3.8903229176147084E-05</v>
      </c>
      <c r="X73" s="116">
        <v>67.5</v>
      </c>
    </row>
    <row r="74" spans="1:24" s="116" customFormat="1" ht="12.75">
      <c r="A74" s="116">
        <v>3345</v>
      </c>
      <c r="B74" s="116">
        <v>109.05999755859375</v>
      </c>
      <c r="C74" s="116">
        <v>117.26000213623047</v>
      </c>
      <c r="D74" s="116">
        <v>9.040626525878906</v>
      </c>
      <c r="E74" s="116">
        <v>9.459025382995605</v>
      </c>
      <c r="F74" s="116">
        <v>17.31040399067783</v>
      </c>
      <c r="G74" s="116" t="s">
        <v>58</v>
      </c>
      <c r="H74" s="116">
        <v>3.9859186596631133</v>
      </c>
      <c r="I74" s="116">
        <v>45.54591621825686</v>
      </c>
      <c r="J74" s="116" t="s">
        <v>61</v>
      </c>
      <c r="K74" s="116">
        <v>-0.015331034480354867</v>
      </c>
      <c r="L74" s="116">
        <v>-0.033731238301713755</v>
      </c>
      <c r="M74" s="116">
        <v>-0.006832008727135031</v>
      </c>
      <c r="N74" s="116">
        <v>-0.05961630095707778</v>
      </c>
      <c r="O74" s="116">
        <v>-0.00010000952221657502</v>
      </c>
      <c r="P74" s="116">
        <v>-0.0009674373578224169</v>
      </c>
      <c r="Q74" s="116">
        <v>-0.00029372503149637907</v>
      </c>
      <c r="R74" s="116">
        <v>-0.0009163346275284641</v>
      </c>
      <c r="S74" s="116">
        <v>4.102022400975555E-05</v>
      </c>
      <c r="T74" s="116">
        <v>-1.4202920141890428E-05</v>
      </c>
      <c r="U74" s="116">
        <v>-1.648003974688063E-05</v>
      </c>
      <c r="V74" s="116">
        <v>-3.381575636520569E-05</v>
      </c>
      <c r="W74" s="116">
        <v>3.8554599512633805E-06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3340</v>
      </c>
      <c r="B76" s="116">
        <v>150.2</v>
      </c>
      <c r="C76" s="116">
        <v>149.3</v>
      </c>
      <c r="D76" s="116">
        <v>9.18894890226192</v>
      </c>
      <c r="E76" s="116">
        <v>10.726494111379045</v>
      </c>
      <c r="F76" s="116">
        <v>29.0605764984344</v>
      </c>
      <c r="G76" s="116" t="s">
        <v>59</v>
      </c>
      <c r="H76" s="116">
        <v>-7.341954560271759</v>
      </c>
      <c r="I76" s="116">
        <v>75.35804543972823</v>
      </c>
      <c r="J76" s="116" t="s">
        <v>73</v>
      </c>
      <c r="K76" s="116">
        <v>2.3235303184486615</v>
      </c>
      <c r="M76" s="116" t="s">
        <v>68</v>
      </c>
      <c r="N76" s="116">
        <v>1.2337495250338275</v>
      </c>
      <c r="X76" s="116">
        <v>67.5</v>
      </c>
    </row>
    <row r="77" spans="1:24" s="116" customFormat="1" ht="12.75">
      <c r="A77" s="116">
        <v>3339</v>
      </c>
      <c r="B77" s="116">
        <v>131.1199951171875</v>
      </c>
      <c r="C77" s="116">
        <v>148.82000732421875</v>
      </c>
      <c r="D77" s="116">
        <v>9.388789176940918</v>
      </c>
      <c r="E77" s="116">
        <v>9.767041206359863</v>
      </c>
      <c r="F77" s="116">
        <v>30.56801662369062</v>
      </c>
      <c r="G77" s="116" t="s">
        <v>56</v>
      </c>
      <c r="H77" s="116">
        <v>13.897729702289169</v>
      </c>
      <c r="I77" s="116">
        <v>77.51772481947667</v>
      </c>
      <c r="J77" s="116" t="s">
        <v>62</v>
      </c>
      <c r="K77" s="116">
        <v>1.4713742338506595</v>
      </c>
      <c r="L77" s="116">
        <v>0.10705970962451178</v>
      </c>
      <c r="M77" s="116">
        <v>0.34832868980917986</v>
      </c>
      <c r="N77" s="116">
        <v>0.14911230631822447</v>
      </c>
      <c r="O77" s="116">
        <v>0.059092876634999195</v>
      </c>
      <c r="P77" s="116">
        <v>0.0030710997629920865</v>
      </c>
      <c r="Q77" s="116">
        <v>0.007193040300721329</v>
      </c>
      <c r="R77" s="116">
        <v>0.0022952133182908897</v>
      </c>
      <c r="S77" s="116">
        <v>0.0007752545116511549</v>
      </c>
      <c r="T77" s="116">
        <v>4.5130529025309606E-05</v>
      </c>
      <c r="U77" s="116">
        <v>0.00015730333135180298</v>
      </c>
      <c r="V77" s="116">
        <v>8.515950370561956E-05</v>
      </c>
      <c r="W77" s="116">
        <v>4.833159269259769E-05</v>
      </c>
      <c r="X77" s="116">
        <v>67.5</v>
      </c>
    </row>
    <row r="78" spans="1:24" s="116" customFormat="1" ht="12.75">
      <c r="A78" s="116">
        <v>3338</v>
      </c>
      <c r="B78" s="116">
        <v>89.80000305175781</v>
      </c>
      <c r="C78" s="116">
        <v>107.80000305175781</v>
      </c>
      <c r="D78" s="116">
        <v>9.87602424621582</v>
      </c>
      <c r="E78" s="116">
        <v>10.454680442810059</v>
      </c>
      <c r="F78" s="116">
        <v>21.382017419919034</v>
      </c>
      <c r="G78" s="116" t="s">
        <v>57</v>
      </c>
      <c r="H78" s="116">
        <v>29.158306590721224</v>
      </c>
      <c r="I78" s="116">
        <v>51.45830964247904</v>
      </c>
      <c r="J78" s="116" t="s">
        <v>60</v>
      </c>
      <c r="K78" s="116">
        <v>-1.4055796527967674</v>
      </c>
      <c r="L78" s="116">
        <v>0.0005839865574395875</v>
      </c>
      <c r="M78" s="116">
        <v>0.3315601999329547</v>
      </c>
      <c r="N78" s="116">
        <v>-0.0015425844862030262</v>
      </c>
      <c r="O78" s="116">
        <v>-0.05663571501046952</v>
      </c>
      <c r="P78" s="116">
        <v>6.694527890435438E-05</v>
      </c>
      <c r="Q78" s="116">
        <v>0.006786495843360257</v>
      </c>
      <c r="R78" s="116">
        <v>-0.00012402317259990037</v>
      </c>
      <c r="S78" s="116">
        <v>-0.0007562553384769551</v>
      </c>
      <c r="T78" s="116">
        <v>4.7721587505616865E-06</v>
      </c>
      <c r="U78" s="116">
        <v>0.0001438033577171305</v>
      </c>
      <c r="V78" s="116">
        <v>-9.798742321445615E-06</v>
      </c>
      <c r="W78" s="116">
        <v>-4.747536956862902E-05</v>
      </c>
      <c r="X78" s="116">
        <v>67.5</v>
      </c>
    </row>
    <row r="79" spans="1:24" s="116" customFormat="1" ht="12.75">
      <c r="A79" s="116">
        <v>3345</v>
      </c>
      <c r="B79" s="116">
        <v>108.63999938964844</v>
      </c>
      <c r="C79" s="116">
        <v>135.83999633789062</v>
      </c>
      <c r="D79" s="116">
        <v>9.081042289733887</v>
      </c>
      <c r="E79" s="116">
        <v>9.144107818603516</v>
      </c>
      <c r="F79" s="116">
        <v>16.639059913231417</v>
      </c>
      <c r="G79" s="116" t="s">
        <v>58</v>
      </c>
      <c r="H79" s="116">
        <v>2.4439104145982213</v>
      </c>
      <c r="I79" s="116">
        <v>43.58390980424666</v>
      </c>
      <c r="J79" s="116" t="s">
        <v>61</v>
      </c>
      <c r="K79" s="116">
        <v>-0.43507237982125857</v>
      </c>
      <c r="L79" s="116">
        <v>0.10705811685521799</v>
      </c>
      <c r="M79" s="116">
        <v>-0.10677410718240146</v>
      </c>
      <c r="N79" s="116">
        <v>-0.14910432699503703</v>
      </c>
      <c r="O79" s="116">
        <v>-0.016863091479681652</v>
      </c>
      <c r="P79" s="116">
        <v>0.003070370023935628</v>
      </c>
      <c r="Q79" s="116">
        <v>-0.0023839678974044813</v>
      </c>
      <c r="R79" s="116">
        <v>-0.002291860036982654</v>
      </c>
      <c r="S79" s="116">
        <v>-0.00017057966133328097</v>
      </c>
      <c r="T79" s="116">
        <v>4.487751275375843E-05</v>
      </c>
      <c r="U79" s="116">
        <v>-6.375682209500504E-05</v>
      </c>
      <c r="V79" s="116">
        <v>-8.459388701499265E-05</v>
      </c>
      <c r="W79" s="116">
        <v>-9.057159407079906E-06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3340</v>
      </c>
      <c r="B81" s="116">
        <v>154.3</v>
      </c>
      <c r="C81" s="116">
        <v>145.2</v>
      </c>
      <c r="D81" s="116">
        <v>8.720548485324626</v>
      </c>
      <c r="E81" s="116">
        <v>10.200490535349505</v>
      </c>
      <c r="F81" s="116">
        <v>28.187855465742523</v>
      </c>
      <c r="G81" s="116" t="s">
        <v>59</v>
      </c>
      <c r="H81" s="116">
        <v>-9.765690868329827</v>
      </c>
      <c r="I81" s="116">
        <v>77.03430913167018</v>
      </c>
      <c r="J81" s="116" t="s">
        <v>73</v>
      </c>
      <c r="K81" s="116">
        <v>1.8083043981995264</v>
      </c>
      <c r="M81" s="116" t="s">
        <v>68</v>
      </c>
      <c r="N81" s="116">
        <v>0.9495072200286293</v>
      </c>
      <c r="X81" s="116">
        <v>67.5</v>
      </c>
    </row>
    <row r="82" spans="1:24" s="116" customFormat="1" ht="12.75">
      <c r="A82" s="116">
        <v>3339</v>
      </c>
      <c r="B82" s="116">
        <v>139.77999877929688</v>
      </c>
      <c r="C82" s="116">
        <v>146.97999572753906</v>
      </c>
      <c r="D82" s="116">
        <v>8.957669258117676</v>
      </c>
      <c r="E82" s="116">
        <v>9.407934188842773</v>
      </c>
      <c r="F82" s="116">
        <v>30.029503314292366</v>
      </c>
      <c r="G82" s="116" t="s">
        <v>56</v>
      </c>
      <c r="H82" s="116">
        <v>7.566229385944155</v>
      </c>
      <c r="I82" s="116">
        <v>79.84622816524103</v>
      </c>
      <c r="J82" s="116" t="s">
        <v>62</v>
      </c>
      <c r="K82" s="116">
        <v>1.3031848844268783</v>
      </c>
      <c r="L82" s="116">
        <v>0.016708635837690375</v>
      </c>
      <c r="M82" s="116">
        <v>0.308511687765005</v>
      </c>
      <c r="N82" s="116">
        <v>0.10849668811765982</v>
      </c>
      <c r="O82" s="116">
        <v>0.05233814950325733</v>
      </c>
      <c r="P82" s="116">
        <v>0.0004792789104173516</v>
      </c>
      <c r="Q82" s="116">
        <v>0.006370768303668661</v>
      </c>
      <c r="R82" s="116">
        <v>0.001670022508316697</v>
      </c>
      <c r="S82" s="116">
        <v>0.0006866385769993593</v>
      </c>
      <c r="T82" s="116">
        <v>7.003905474793483E-06</v>
      </c>
      <c r="U82" s="116">
        <v>0.00013932009292210565</v>
      </c>
      <c r="V82" s="116">
        <v>6.19613017516931E-05</v>
      </c>
      <c r="W82" s="116">
        <v>4.280914726879725E-05</v>
      </c>
      <c r="X82" s="116">
        <v>67.5</v>
      </c>
    </row>
    <row r="83" spans="1:24" s="116" customFormat="1" ht="12.75">
      <c r="A83" s="116">
        <v>3338</v>
      </c>
      <c r="B83" s="116">
        <v>97.76000213623047</v>
      </c>
      <c r="C83" s="116">
        <v>117.86000061035156</v>
      </c>
      <c r="D83" s="116">
        <v>9.57335376739502</v>
      </c>
      <c r="E83" s="116">
        <v>10.3992280960083</v>
      </c>
      <c r="F83" s="116">
        <v>21.878121310532933</v>
      </c>
      <c r="G83" s="116" t="s">
        <v>57</v>
      </c>
      <c r="H83" s="116">
        <v>24.07507982307699</v>
      </c>
      <c r="I83" s="116">
        <v>54.33508195930746</v>
      </c>
      <c r="J83" s="116" t="s">
        <v>60</v>
      </c>
      <c r="K83" s="116">
        <v>-1.301828042872029</v>
      </c>
      <c r="L83" s="116">
        <v>9.184932550155919E-05</v>
      </c>
      <c r="M83" s="116">
        <v>0.3080105315221429</v>
      </c>
      <c r="N83" s="116">
        <v>-0.001122547527403764</v>
      </c>
      <c r="O83" s="116">
        <v>-0.052306379157019876</v>
      </c>
      <c r="P83" s="116">
        <v>1.0645146936349495E-05</v>
      </c>
      <c r="Q83" s="116">
        <v>0.006348693960664203</v>
      </c>
      <c r="R83" s="116">
        <v>-9.025877113294006E-05</v>
      </c>
      <c r="S83" s="116">
        <v>-0.0006862711919434171</v>
      </c>
      <c r="T83" s="116">
        <v>7.651869720681552E-07</v>
      </c>
      <c r="U83" s="116">
        <v>0.00013748018102596447</v>
      </c>
      <c r="V83" s="116">
        <v>-7.133382205653987E-06</v>
      </c>
      <c r="W83" s="116">
        <v>-4.2715731361306125E-05</v>
      </c>
      <c r="X83" s="116">
        <v>67.5</v>
      </c>
    </row>
    <row r="84" spans="1:24" s="116" customFormat="1" ht="12.75">
      <c r="A84" s="116">
        <v>3345</v>
      </c>
      <c r="B84" s="116">
        <v>111.86000061035156</v>
      </c>
      <c r="C84" s="116">
        <v>128.75999450683594</v>
      </c>
      <c r="D84" s="116">
        <v>9.201212882995605</v>
      </c>
      <c r="E84" s="116">
        <v>9.448152542114258</v>
      </c>
      <c r="F84" s="116">
        <v>19.434739926810927</v>
      </c>
      <c r="G84" s="116" t="s">
        <v>58</v>
      </c>
      <c r="H84" s="116">
        <v>5.888781575913718</v>
      </c>
      <c r="I84" s="116">
        <v>50.24878218626528</v>
      </c>
      <c r="J84" s="116" t="s">
        <v>61</v>
      </c>
      <c r="K84" s="116">
        <v>-0.059452416188737284</v>
      </c>
      <c r="L84" s="116">
        <v>0.016708383382540517</v>
      </c>
      <c r="M84" s="116">
        <v>-0.01757765510695128</v>
      </c>
      <c r="N84" s="116">
        <v>-0.10849088081285664</v>
      </c>
      <c r="O84" s="116">
        <v>-0.0018233466229415334</v>
      </c>
      <c r="P84" s="116">
        <v>0.0004791606774533437</v>
      </c>
      <c r="Q84" s="116">
        <v>-0.0005298809044069653</v>
      </c>
      <c r="R84" s="116">
        <v>-0.0016675816419348002</v>
      </c>
      <c r="S84" s="116">
        <v>2.2458551428498743E-05</v>
      </c>
      <c r="T84" s="116">
        <v>6.961981097189168E-06</v>
      </c>
      <c r="U84" s="116">
        <v>-2.256741272038485E-05</v>
      </c>
      <c r="V84" s="116">
        <v>-6.154931171891711E-05</v>
      </c>
      <c r="W84" s="116">
        <v>2.826549866940172E-06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13.000085326517945</v>
      </c>
      <c r="G85" s="117"/>
      <c r="H85" s="117"/>
      <c r="I85" s="118"/>
      <c r="J85" s="118" t="s">
        <v>158</v>
      </c>
      <c r="K85" s="117">
        <f>AVERAGE(K83,K78,K73,K68,K63,K58)</f>
        <v>-1.356915048826384</v>
      </c>
      <c r="L85" s="117">
        <f>AVERAGE(L83,L78,L73,L68,L63,L58)</f>
        <v>-0.0010172529411714459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30.56801662369062</v>
      </c>
      <c r="G86" s="117"/>
      <c r="H86" s="117"/>
      <c r="I86" s="118"/>
      <c r="J86" s="118" t="s">
        <v>159</v>
      </c>
      <c r="K86" s="117">
        <f>AVERAGE(K84,K79,K74,K69,K64,K59)</f>
        <v>-0.06630693902540565</v>
      </c>
      <c r="L86" s="117">
        <f>AVERAGE(L84,L79,L74,L69,L64,L59)</f>
        <v>-0.18708684896402486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0.8480719055164899</v>
      </c>
      <c r="L87" s="117">
        <f>ABS(L85/$H$33)</f>
        <v>0.0028257026143651276</v>
      </c>
      <c r="M87" s="118" t="s">
        <v>111</v>
      </c>
      <c r="N87" s="117">
        <f>K87+L87+L88+K88</f>
        <v>1.0055012859068964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0.037674397173525935</v>
      </c>
      <c r="L88" s="117">
        <f>ABS(L86/$H$34)</f>
        <v>0.11692928060251553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3340</v>
      </c>
      <c r="B91" s="101">
        <v>161.06</v>
      </c>
      <c r="C91" s="101">
        <v>150.06</v>
      </c>
      <c r="D91" s="101">
        <v>9.195895428049367</v>
      </c>
      <c r="E91" s="101">
        <v>9.853034188895396</v>
      </c>
      <c r="F91" s="101">
        <v>27.76520194527443</v>
      </c>
      <c r="G91" s="101" t="s">
        <v>59</v>
      </c>
      <c r="H91" s="101">
        <v>-21.58263572217291</v>
      </c>
      <c r="I91" s="101">
        <v>71.97736427782709</v>
      </c>
      <c r="J91" s="101" t="s">
        <v>73</v>
      </c>
      <c r="K91" s="101">
        <v>2.7105073376409554</v>
      </c>
      <c r="M91" s="101" t="s">
        <v>68</v>
      </c>
      <c r="N91" s="101">
        <v>1.5033458969020344</v>
      </c>
      <c r="X91" s="101">
        <v>67.5</v>
      </c>
    </row>
    <row r="92" spans="1:24" s="101" customFormat="1" ht="12.75" hidden="1">
      <c r="A92" s="101">
        <v>3339</v>
      </c>
      <c r="B92" s="101">
        <v>124.36000061035156</v>
      </c>
      <c r="C92" s="101">
        <v>131.36000061035156</v>
      </c>
      <c r="D92" s="101">
        <v>9.445806503295898</v>
      </c>
      <c r="E92" s="101">
        <v>9.7355375289917</v>
      </c>
      <c r="F92" s="101">
        <v>28.23276563787756</v>
      </c>
      <c r="G92" s="101" t="s">
        <v>56</v>
      </c>
      <c r="H92" s="101">
        <v>14.283363515426572</v>
      </c>
      <c r="I92" s="101">
        <v>71.14336412577813</v>
      </c>
      <c r="J92" s="101" t="s">
        <v>62</v>
      </c>
      <c r="K92" s="101">
        <v>1.5304617398839075</v>
      </c>
      <c r="L92" s="101">
        <v>0.4785519098829414</v>
      </c>
      <c r="M92" s="101">
        <v>0.3623164199801221</v>
      </c>
      <c r="N92" s="101">
        <v>0.06232935983919893</v>
      </c>
      <c r="O92" s="101">
        <v>0.061465842271304784</v>
      </c>
      <c r="P92" s="101">
        <v>0.013728178991201156</v>
      </c>
      <c r="Q92" s="101">
        <v>0.007481831285514161</v>
      </c>
      <c r="R92" s="101">
        <v>0.0009594188955066407</v>
      </c>
      <c r="S92" s="101">
        <v>0.0008064170599642709</v>
      </c>
      <c r="T92" s="101">
        <v>0.00020205650589822104</v>
      </c>
      <c r="U92" s="101">
        <v>0.00016363301369820316</v>
      </c>
      <c r="V92" s="101">
        <v>3.559158738119466E-05</v>
      </c>
      <c r="W92" s="101">
        <v>5.0282429999059773E-05</v>
      </c>
      <c r="X92" s="101">
        <v>67.5</v>
      </c>
    </row>
    <row r="93" spans="1:24" s="101" customFormat="1" ht="12.75" hidden="1">
      <c r="A93" s="101">
        <v>3345</v>
      </c>
      <c r="B93" s="101">
        <v>98.4800033569336</v>
      </c>
      <c r="C93" s="101">
        <v>108.4800033569336</v>
      </c>
      <c r="D93" s="101">
        <v>9.3671875</v>
      </c>
      <c r="E93" s="101">
        <v>9.588184356689453</v>
      </c>
      <c r="F93" s="101">
        <v>19.029327031410933</v>
      </c>
      <c r="G93" s="101" t="s">
        <v>57</v>
      </c>
      <c r="H93" s="101">
        <v>17.32162545530931</v>
      </c>
      <c r="I93" s="101">
        <v>48.3016288122429</v>
      </c>
      <c r="J93" s="101" t="s">
        <v>60</v>
      </c>
      <c r="K93" s="101">
        <v>-1.4975781972856843</v>
      </c>
      <c r="L93" s="101">
        <v>-0.002603275724205309</v>
      </c>
      <c r="M93" s="101">
        <v>0.35365942404808154</v>
      </c>
      <c r="N93" s="101">
        <v>-0.0006449665660934811</v>
      </c>
      <c r="O93" s="101">
        <v>-0.0602783874711693</v>
      </c>
      <c r="P93" s="101">
        <v>-0.0002976434902197463</v>
      </c>
      <c r="Q93" s="101">
        <v>0.007257864093938779</v>
      </c>
      <c r="R93" s="101">
        <v>-5.188305245826994E-05</v>
      </c>
      <c r="S93" s="101">
        <v>-0.0007996799606798653</v>
      </c>
      <c r="T93" s="101">
        <v>-2.1185008323789325E-05</v>
      </c>
      <c r="U93" s="101">
        <v>0.00015508504207076808</v>
      </c>
      <c r="V93" s="101">
        <v>-4.108306708477774E-06</v>
      </c>
      <c r="W93" s="101">
        <v>-5.005037977392761E-05</v>
      </c>
      <c r="X93" s="101">
        <v>67.5</v>
      </c>
    </row>
    <row r="94" spans="1:24" s="101" customFormat="1" ht="12.75" hidden="1">
      <c r="A94" s="101">
        <v>3338</v>
      </c>
      <c r="B94" s="101">
        <v>95.95999908447266</v>
      </c>
      <c r="C94" s="101">
        <v>111.05999755859375</v>
      </c>
      <c r="D94" s="101">
        <v>9.768360137939453</v>
      </c>
      <c r="E94" s="101">
        <v>10.139412879943848</v>
      </c>
      <c r="F94" s="101">
        <v>14.129376685618851</v>
      </c>
      <c r="G94" s="101" t="s">
        <v>58</v>
      </c>
      <c r="H94" s="101">
        <v>5.927680259089783</v>
      </c>
      <c r="I94" s="101">
        <v>34.38767934356244</v>
      </c>
      <c r="J94" s="101" t="s">
        <v>61</v>
      </c>
      <c r="K94" s="101">
        <v>-0.31555139084313605</v>
      </c>
      <c r="L94" s="101">
        <v>-0.4785448290475142</v>
      </c>
      <c r="M94" s="101">
        <v>-0.07872864770330713</v>
      </c>
      <c r="N94" s="101">
        <v>-0.06232602278417071</v>
      </c>
      <c r="O94" s="101">
        <v>-0.012023550640160236</v>
      </c>
      <c r="P94" s="101">
        <v>-0.013724951976862673</v>
      </c>
      <c r="Q94" s="101">
        <v>-0.001816922722300736</v>
      </c>
      <c r="R94" s="101">
        <v>-0.0009580150134120001</v>
      </c>
      <c r="S94" s="101">
        <v>-0.00010402132035533675</v>
      </c>
      <c r="T94" s="101">
        <v>-0.00020094284510307605</v>
      </c>
      <c r="U94" s="101">
        <v>-5.219571723680437E-05</v>
      </c>
      <c r="V94" s="101">
        <v>-3.53536830938771E-05</v>
      </c>
      <c r="W94" s="101">
        <v>-4.8251685044114785E-06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3340</v>
      </c>
      <c r="B96" s="101">
        <v>148.44</v>
      </c>
      <c r="C96" s="101">
        <v>138.34</v>
      </c>
      <c r="D96" s="101">
        <v>9.39582234981532</v>
      </c>
      <c r="E96" s="101">
        <v>10.114339898557592</v>
      </c>
      <c r="F96" s="101">
        <v>25.732560176790024</v>
      </c>
      <c r="G96" s="101" t="s">
        <v>59</v>
      </c>
      <c r="H96" s="101">
        <v>-15.685967061549647</v>
      </c>
      <c r="I96" s="101">
        <v>65.25403293845035</v>
      </c>
      <c r="J96" s="101" t="s">
        <v>73</v>
      </c>
      <c r="K96" s="101">
        <v>2.1483019876177183</v>
      </c>
      <c r="M96" s="101" t="s">
        <v>68</v>
      </c>
      <c r="N96" s="101">
        <v>1.140002855280059</v>
      </c>
      <c r="X96" s="101">
        <v>67.5</v>
      </c>
    </row>
    <row r="97" spans="1:24" s="101" customFormat="1" ht="12.75" hidden="1">
      <c r="A97" s="101">
        <v>3339</v>
      </c>
      <c r="B97" s="101">
        <v>131.05999755859375</v>
      </c>
      <c r="C97" s="101">
        <v>126.55999755859375</v>
      </c>
      <c r="D97" s="101">
        <v>9.674570083618164</v>
      </c>
      <c r="E97" s="101">
        <v>9.671433448791504</v>
      </c>
      <c r="F97" s="101">
        <v>27.908689369418074</v>
      </c>
      <c r="G97" s="101" t="s">
        <v>56</v>
      </c>
      <c r="H97" s="101">
        <v>5.123122611764643</v>
      </c>
      <c r="I97" s="101">
        <v>68.6831201703584</v>
      </c>
      <c r="J97" s="101" t="s">
        <v>62</v>
      </c>
      <c r="K97" s="101">
        <v>1.4062122027298585</v>
      </c>
      <c r="L97" s="101">
        <v>0.22386995509230034</v>
      </c>
      <c r="M97" s="101">
        <v>0.3329016037391022</v>
      </c>
      <c r="N97" s="101">
        <v>0.08153407369308281</v>
      </c>
      <c r="O97" s="101">
        <v>0.05647590781839169</v>
      </c>
      <c r="P97" s="101">
        <v>0.006422110147140554</v>
      </c>
      <c r="Q97" s="101">
        <v>0.006874392668886063</v>
      </c>
      <c r="R97" s="101">
        <v>0.0012549947309271792</v>
      </c>
      <c r="S97" s="101">
        <v>0.000740932461281388</v>
      </c>
      <c r="T97" s="101">
        <v>9.454378915409662E-05</v>
      </c>
      <c r="U97" s="101">
        <v>0.00015034180406199167</v>
      </c>
      <c r="V97" s="101">
        <v>4.656144250654017E-05</v>
      </c>
      <c r="W97" s="101">
        <v>4.619754159633551E-05</v>
      </c>
      <c r="X97" s="101">
        <v>67.5</v>
      </c>
    </row>
    <row r="98" spans="1:24" s="101" customFormat="1" ht="12.75" hidden="1">
      <c r="A98" s="101">
        <v>3345</v>
      </c>
      <c r="B98" s="101">
        <v>86.62000274658203</v>
      </c>
      <c r="C98" s="101">
        <v>105.0199966430664</v>
      </c>
      <c r="D98" s="101">
        <v>9.44792366027832</v>
      </c>
      <c r="E98" s="101">
        <v>9.546154022216797</v>
      </c>
      <c r="F98" s="101">
        <v>15.709349405756774</v>
      </c>
      <c r="G98" s="101" t="s">
        <v>57</v>
      </c>
      <c r="H98" s="101">
        <v>20.394152166391194</v>
      </c>
      <c r="I98" s="101">
        <v>39.514154912973225</v>
      </c>
      <c r="J98" s="101" t="s">
        <v>60</v>
      </c>
      <c r="K98" s="101">
        <v>-1.3868220497927493</v>
      </c>
      <c r="L98" s="101">
        <v>-0.0012175288961471607</v>
      </c>
      <c r="M98" s="101">
        <v>0.32891641144142875</v>
      </c>
      <c r="N98" s="101">
        <v>-0.0008437135759261622</v>
      </c>
      <c r="O98" s="101">
        <v>-0.05559306301987479</v>
      </c>
      <c r="P98" s="101">
        <v>-0.00013913714730911608</v>
      </c>
      <c r="Q98" s="101">
        <v>0.006817599463830928</v>
      </c>
      <c r="R98" s="101">
        <v>-6.785246741552432E-05</v>
      </c>
      <c r="S98" s="101">
        <v>-0.0007188764834311527</v>
      </c>
      <c r="T98" s="101">
        <v>-9.898028111866341E-06</v>
      </c>
      <c r="U98" s="101">
        <v>0.00015015930925912606</v>
      </c>
      <c r="V98" s="101">
        <v>-5.36624872848736E-06</v>
      </c>
      <c r="W98" s="101">
        <v>-4.4424609828869755E-05</v>
      </c>
      <c r="X98" s="101">
        <v>67.5</v>
      </c>
    </row>
    <row r="99" spans="1:24" s="101" customFormat="1" ht="12.75" hidden="1">
      <c r="A99" s="101">
        <v>3338</v>
      </c>
      <c r="B99" s="101">
        <v>81.86000061035156</v>
      </c>
      <c r="C99" s="101">
        <v>110.95999908447266</v>
      </c>
      <c r="D99" s="101">
        <v>9.947505950927734</v>
      </c>
      <c r="E99" s="101">
        <v>10.349832534790039</v>
      </c>
      <c r="F99" s="101">
        <v>10.631373018567833</v>
      </c>
      <c r="G99" s="101" t="s">
        <v>58</v>
      </c>
      <c r="H99" s="101">
        <v>11.033292520765372</v>
      </c>
      <c r="I99" s="101">
        <v>25.39329313111693</v>
      </c>
      <c r="J99" s="101" t="s">
        <v>61</v>
      </c>
      <c r="K99" s="101">
        <v>0.23271734210195377</v>
      </c>
      <c r="L99" s="101">
        <v>-0.2238666442693409</v>
      </c>
      <c r="M99" s="101">
        <v>0.0513563244066296</v>
      </c>
      <c r="N99" s="101">
        <v>-0.08152970820744336</v>
      </c>
      <c r="O99" s="101">
        <v>0.009946834068169949</v>
      </c>
      <c r="P99" s="101">
        <v>-0.006420602743998756</v>
      </c>
      <c r="Q99" s="101">
        <v>0.0008818231777440884</v>
      </c>
      <c r="R99" s="101">
        <v>-0.0012531591348749799</v>
      </c>
      <c r="S99" s="101">
        <v>0.000179436656651185</v>
      </c>
      <c r="T99" s="101">
        <v>-9.4024236806852E-05</v>
      </c>
      <c r="U99" s="101">
        <v>7.405396102602305E-06</v>
      </c>
      <c r="V99" s="101">
        <v>-4.62511762323279E-05</v>
      </c>
      <c r="W99" s="101">
        <v>1.26754444142144E-05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3340</v>
      </c>
      <c r="B101" s="101">
        <v>137.74</v>
      </c>
      <c r="C101" s="101">
        <v>131.54</v>
      </c>
      <c r="D101" s="101">
        <v>9.195433740961404</v>
      </c>
      <c r="E101" s="101">
        <v>9.739218187251355</v>
      </c>
      <c r="F101" s="101">
        <v>23.243096681248165</v>
      </c>
      <c r="G101" s="101" t="s">
        <v>59</v>
      </c>
      <c r="H101" s="101">
        <v>-10.041475063688068</v>
      </c>
      <c r="I101" s="101">
        <v>60.19852493631194</v>
      </c>
      <c r="J101" s="101" t="s">
        <v>73</v>
      </c>
      <c r="K101" s="101">
        <v>1.2512466859867633</v>
      </c>
      <c r="M101" s="101" t="s">
        <v>68</v>
      </c>
      <c r="N101" s="101">
        <v>0.6531825948062127</v>
      </c>
      <c r="X101" s="101">
        <v>67.5</v>
      </c>
    </row>
    <row r="102" spans="1:24" s="101" customFormat="1" ht="12.75" hidden="1">
      <c r="A102" s="101">
        <v>3339</v>
      </c>
      <c r="B102" s="101">
        <v>118.37999725341797</v>
      </c>
      <c r="C102" s="101">
        <v>130.8800048828125</v>
      </c>
      <c r="D102" s="101">
        <v>9.401443481445312</v>
      </c>
      <c r="E102" s="101">
        <v>9.974501609802246</v>
      </c>
      <c r="F102" s="101">
        <v>23.09555733815539</v>
      </c>
      <c r="G102" s="101" t="s">
        <v>56</v>
      </c>
      <c r="H102" s="101">
        <v>7.5781171576054405</v>
      </c>
      <c r="I102" s="101">
        <v>58.45811441102341</v>
      </c>
      <c r="J102" s="101" t="s">
        <v>62</v>
      </c>
      <c r="K102" s="101">
        <v>1.084902436168054</v>
      </c>
      <c r="L102" s="101">
        <v>0.04182575402855967</v>
      </c>
      <c r="M102" s="101">
        <v>0.2568362903815288</v>
      </c>
      <c r="N102" s="101">
        <v>0.06774688319586264</v>
      </c>
      <c r="O102" s="101">
        <v>0.04357151145853266</v>
      </c>
      <c r="P102" s="101">
        <v>0.0011998840531008265</v>
      </c>
      <c r="Q102" s="101">
        <v>0.005303677958152296</v>
      </c>
      <c r="R102" s="101">
        <v>0.0010427905425488737</v>
      </c>
      <c r="S102" s="101">
        <v>0.0005716343569027717</v>
      </c>
      <c r="T102" s="101">
        <v>1.7695182397280035E-05</v>
      </c>
      <c r="U102" s="101">
        <v>0.00011598827761621797</v>
      </c>
      <c r="V102" s="101">
        <v>3.8686794449951044E-05</v>
      </c>
      <c r="W102" s="101">
        <v>3.5639877357554767E-05</v>
      </c>
      <c r="X102" s="101">
        <v>67.5</v>
      </c>
    </row>
    <row r="103" spans="1:24" s="101" customFormat="1" ht="12.75" hidden="1">
      <c r="A103" s="101">
        <v>3345</v>
      </c>
      <c r="B103" s="101">
        <v>98.18000030517578</v>
      </c>
      <c r="C103" s="101">
        <v>110.4800033569336</v>
      </c>
      <c r="D103" s="101">
        <v>9.42885684967041</v>
      </c>
      <c r="E103" s="101">
        <v>9.743351936340332</v>
      </c>
      <c r="F103" s="101">
        <v>19.162232508099397</v>
      </c>
      <c r="G103" s="101" t="s">
        <v>57</v>
      </c>
      <c r="H103" s="101">
        <v>17.640246420830714</v>
      </c>
      <c r="I103" s="101">
        <v>48.320246726006495</v>
      </c>
      <c r="J103" s="101" t="s">
        <v>60</v>
      </c>
      <c r="K103" s="101">
        <v>-1.0654997135049775</v>
      </c>
      <c r="L103" s="101">
        <v>-0.00022697337996704104</v>
      </c>
      <c r="M103" s="101">
        <v>0.25167685991350075</v>
      </c>
      <c r="N103" s="101">
        <v>-0.0007009891046936493</v>
      </c>
      <c r="O103" s="101">
        <v>-0.04287828687080995</v>
      </c>
      <c r="P103" s="101">
        <v>-2.583803371419451E-05</v>
      </c>
      <c r="Q103" s="101">
        <v>0.0051675696749888525</v>
      </c>
      <c r="R103" s="101">
        <v>-5.6367980159556015E-05</v>
      </c>
      <c r="S103" s="101">
        <v>-0.0005681118754556038</v>
      </c>
      <c r="T103" s="101">
        <v>-1.8333688858388078E-06</v>
      </c>
      <c r="U103" s="101">
        <v>0.00011058395875233532</v>
      </c>
      <c r="V103" s="101">
        <v>-4.4574600153748405E-06</v>
      </c>
      <c r="W103" s="101">
        <v>-3.553214865689488E-05</v>
      </c>
      <c r="X103" s="101">
        <v>67.5</v>
      </c>
    </row>
    <row r="104" spans="1:24" s="101" customFormat="1" ht="12.75" hidden="1">
      <c r="A104" s="101">
        <v>3338</v>
      </c>
      <c r="B104" s="101">
        <v>106.76000213623047</v>
      </c>
      <c r="C104" s="101">
        <v>111.26000213623047</v>
      </c>
      <c r="D104" s="101">
        <v>9.600908279418945</v>
      </c>
      <c r="E104" s="101">
        <v>10.277339935302734</v>
      </c>
      <c r="F104" s="101">
        <v>16.719343906894608</v>
      </c>
      <c r="G104" s="101" t="s">
        <v>58</v>
      </c>
      <c r="H104" s="101">
        <v>2.1595772041039822</v>
      </c>
      <c r="I104" s="101">
        <v>41.41957934033446</v>
      </c>
      <c r="J104" s="101" t="s">
        <v>61</v>
      </c>
      <c r="K104" s="101">
        <v>-0.20426369360263</v>
      </c>
      <c r="L104" s="101">
        <v>-0.04182513817242403</v>
      </c>
      <c r="M104" s="101">
        <v>-0.051221462699000346</v>
      </c>
      <c r="N104" s="101">
        <v>-0.06774325646903134</v>
      </c>
      <c r="O104" s="101">
        <v>-0.007741390431025274</v>
      </c>
      <c r="P104" s="101">
        <v>-0.0011996058256358425</v>
      </c>
      <c r="Q104" s="101">
        <v>-0.0011938272646937298</v>
      </c>
      <c r="R104" s="101">
        <v>-0.0010412659441478465</v>
      </c>
      <c r="S104" s="101">
        <v>-6.336193619170605E-05</v>
      </c>
      <c r="T104" s="101">
        <v>-1.7599949960197255E-05</v>
      </c>
      <c r="U104" s="101">
        <v>-3.499240790569652E-05</v>
      </c>
      <c r="V104" s="101">
        <v>-3.84291440839384E-05</v>
      </c>
      <c r="W104" s="101">
        <v>-2.7689835474174837E-06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3340</v>
      </c>
      <c r="B106" s="101">
        <v>143.82</v>
      </c>
      <c r="C106" s="101">
        <v>139.42</v>
      </c>
      <c r="D106" s="101">
        <v>9.117252359497654</v>
      </c>
      <c r="E106" s="101">
        <v>9.720818324993244</v>
      </c>
      <c r="F106" s="101">
        <v>24.4368203720282</v>
      </c>
      <c r="G106" s="101" t="s">
        <v>59</v>
      </c>
      <c r="H106" s="101">
        <v>-12.470770723334084</v>
      </c>
      <c r="I106" s="101">
        <v>63.8492292766659</v>
      </c>
      <c r="J106" s="101" t="s">
        <v>73</v>
      </c>
      <c r="K106" s="101">
        <v>1.5108574750281594</v>
      </c>
      <c r="M106" s="101" t="s">
        <v>68</v>
      </c>
      <c r="N106" s="101">
        <v>0.7894732560913964</v>
      </c>
      <c r="X106" s="101">
        <v>67.5</v>
      </c>
    </row>
    <row r="107" spans="1:24" s="101" customFormat="1" ht="12.75" hidden="1">
      <c r="A107" s="101">
        <v>3339</v>
      </c>
      <c r="B107" s="101">
        <v>134.86000061035156</v>
      </c>
      <c r="C107" s="101">
        <v>141.05999755859375</v>
      </c>
      <c r="D107" s="101">
        <v>9.11716365814209</v>
      </c>
      <c r="E107" s="101">
        <v>9.854360580444336</v>
      </c>
      <c r="F107" s="101">
        <v>27.514723540916595</v>
      </c>
      <c r="G107" s="101" t="s">
        <v>56</v>
      </c>
      <c r="H107" s="101">
        <v>4.504921881218948</v>
      </c>
      <c r="I107" s="101">
        <v>71.86492249157051</v>
      </c>
      <c r="J107" s="101" t="s">
        <v>62</v>
      </c>
      <c r="K107" s="101">
        <v>1.1903619473722105</v>
      </c>
      <c r="L107" s="101">
        <v>0.08940442366019241</v>
      </c>
      <c r="M107" s="101">
        <v>0.2818021246318786</v>
      </c>
      <c r="N107" s="101">
        <v>0.06452110001278219</v>
      </c>
      <c r="O107" s="101">
        <v>0.04780698068396589</v>
      </c>
      <c r="P107" s="101">
        <v>0.0025647300739494684</v>
      </c>
      <c r="Q107" s="101">
        <v>0.005819199423751198</v>
      </c>
      <c r="R107" s="101">
        <v>0.0009931251661264415</v>
      </c>
      <c r="S107" s="101">
        <v>0.0006272007176137792</v>
      </c>
      <c r="T107" s="101">
        <v>3.7778686293838236E-05</v>
      </c>
      <c r="U107" s="101">
        <v>0.0001272628769464648</v>
      </c>
      <c r="V107" s="101">
        <v>3.6843622617317816E-05</v>
      </c>
      <c r="W107" s="101">
        <v>3.910532869655371E-05</v>
      </c>
      <c r="X107" s="101">
        <v>67.5</v>
      </c>
    </row>
    <row r="108" spans="1:24" s="101" customFormat="1" ht="12.75" hidden="1">
      <c r="A108" s="101">
        <v>3345</v>
      </c>
      <c r="B108" s="101">
        <v>109.05999755859375</v>
      </c>
      <c r="C108" s="101">
        <v>117.26000213623047</v>
      </c>
      <c r="D108" s="101">
        <v>9.040626525878906</v>
      </c>
      <c r="E108" s="101">
        <v>9.459025382995605</v>
      </c>
      <c r="F108" s="101">
        <v>22.803994191078345</v>
      </c>
      <c r="G108" s="101" t="s">
        <v>57</v>
      </c>
      <c r="H108" s="101">
        <v>18.440266411432788</v>
      </c>
      <c r="I108" s="101">
        <v>60.00026397002654</v>
      </c>
      <c r="J108" s="101" t="s">
        <v>60</v>
      </c>
      <c r="K108" s="101">
        <v>-1.1886650628624986</v>
      </c>
      <c r="L108" s="101">
        <v>-0.00048599503008135735</v>
      </c>
      <c r="M108" s="101">
        <v>0.28155323839650515</v>
      </c>
      <c r="N108" s="101">
        <v>-0.0006677095633494613</v>
      </c>
      <c r="O108" s="101">
        <v>-0.047708515656833476</v>
      </c>
      <c r="P108" s="101">
        <v>-5.545544320782818E-05</v>
      </c>
      <c r="Q108" s="101">
        <v>0.005818475465325178</v>
      </c>
      <c r="R108" s="101">
        <v>-5.369646061915056E-05</v>
      </c>
      <c r="S108" s="101">
        <v>-0.0006217648752245554</v>
      </c>
      <c r="T108" s="101">
        <v>-3.940301258063978E-06</v>
      </c>
      <c r="U108" s="101">
        <v>0.00012700556789924106</v>
      </c>
      <c r="V108" s="101">
        <v>-4.2475154852543265E-06</v>
      </c>
      <c r="W108" s="101">
        <v>-3.857372495152552E-05</v>
      </c>
      <c r="X108" s="101">
        <v>67.5</v>
      </c>
    </row>
    <row r="109" spans="1:24" s="101" customFormat="1" ht="12.75" hidden="1">
      <c r="A109" s="101">
        <v>3338</v>
      </c>
      <c r="B109" s="101">
        <v>103.86000061035156</v>
      </c>
      <c r="C109" s="101">
        <v>111.45999908447266</v>
      </c>
      <c r="D109" s="101">
        <v>9.7495698928833</v>
      </c>
      <c r="E109" s="101">
        <v>10.301804542541504</v>
      </c>
      <c r="F109" s="101">
        <v>17.380820446204652</v>
      </c>
      <c r="G109" s="101" t="s">
        <v>58</v>
      </c>
      <c r="H109" s="101">
        <v>6.036560785562784</v>
      </c>
      <c r="I109" s="101">
        <v>42.39656139591435</v>
      </c>
      <c r="J109" s="101" t="s">
        <v>61</v>
      </c>
      <c r="K109" s="101">
        <v>0.06353687182930616</v>
      </c>
      <c r="L109" s="101">
        <v>-0.08940310273610144</v>
      </c>
      <c r="M109" s="101">
        <v>0.011841089286107533</v>
      </c>
      <c r="N109" s="101">
        <v>-0.06451764495700733</v>
      </c>
      <c r="O109" s="101">
        <v>0.0030667468005628235</v>
      </c>
      <c r="P109" s="101">
        <v>-0.0025641304658771693</v>
      </c>
      <c r="Q109" s="101">
        <v>9.178884896995702E-05</v>
      </c>
      <c r="R109" s="101">
        <v>-0.0009916724689687862</v>
      </c>
      <c r="S109" s="101">
        <v>8.239648118841454E-05</v>
      </c>
      <c r="T109" s="101">
        <v>-3.7572638503090785E-05</v>
      </c>
      <c r="U109" s="101">
        <v>-8.088607499583002E-06</v>
      </c>
      <c r="V109" s="101">
        <v>-3.6597966333798627E-05</v>
      </c>
      <c r="W109" s="101">
        <v>6.426077795169059E-06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3340</v>
      </c>
      <c r="B111" s="101">
        <v>150.2</v>
      </c>
      <c r="C111" s="101">
        <v>149.3</v>
      </c>
      <c r="D111" s="101">
        <v>9.18894890226192</v>
      </c>
      <c r="E111" s="101">
        <v>10.726494111379045</v>
      </c>
      <c r="F111" s="101">
        <v>25.26564560383403</v>
      </c>
      <c r="G111" s="101" t="s">
        <v>59</v>
      </c>
      <c r="H111" s="101">
        <v>-17.182728875651563</v>
      </c>
      <c r="I111" s="101">
        <v>65.51727112434843</v>
      </c>
      <c r="J111" s="101" t="s">
        <v>73</v>
      </c>
      <c r="K111" s="101">
        <v>2.889416339250759</v>
      </c>
      <c r="M111" s="101" t="s">
        <v>68</v>
      </c>
      <c r="N111" s="101">
        <v>1.6716193552968412</v>
      </c>
      <c r="X111" s="101">
        <v>67.5</v>
      </c>
    </row>
    <row r="112" spans="1:24" s="101" customFormat="1" ht="12.75" hidden="1">
      <c r="A112" s="101">
        <v>3339</v>
      </c>
      <c r="B112" s="101">
        <v>131.1199951171875</v>
      </c>
      <c r="C112" s="101">
        <v>148.82000732421875</v>
      </c>
      <c r="D112" s="101">
        <v>9.388789176940918</v>
      </c>
      <c r="E112" s="101">
        <v>9.767041206359863</v>
      </c>
      <c r="F112" s="101">
        <v>30.56801662369062</v>
      </c>
      <c r="G112" s="101" t="s">
        <v>56</v>
      </c>
      <c r="H112" s="101">
        <v>13.897729702289169</v>
      </c>
      <c r="I112" s="101">
        <v>77.51772481947667</v>
      </c>
      <c r="J112" s="101" t="s">
        <v>62</v>
      </c>
      <c r="K112" s="101">
        <v>1.5433185613723963</v>
      </c>
      <c r="L112" s="101">
        <v>0.5875470733829202</v>
      </c>
      <c r="M112" s="101">
        <v>0.36535977327321983</v>
      </c>
      <c r="N112" s="101">
        <v>0.15714772093020798</v>
      </c>
      <c r="O112" s="101">
        <v>0.06198227529866461</v>
      </c>
      <c r="P112" s="101">
        <v>0.016854907705291095</v>
      </c>
      <c r="Q112" s="101">
        <v>0.007544649633841329</v>
      </c>
      <c r="R112" s="101">
        <v>0.002418901236424202</v>
      </c>
      <c r="S112" s="101">
        <v>0.0008131649049278306</v>
      </c>
      <c r="T112" s="101">
        <v>0.0002480677767679694</v>
      </c>
      <c r="U112" s="101">
        <v>0.00016500123008133255</v>
      </c>
      <c r="V112" s="101">
        <v>8.97572102694334E-05</v>
      </c>
      <c r="W112" s="101">
        <v>5.070261182245672E-05</v>
      </c>
      <c r="X112" s="101">
        <v>67.5</v>
      </c>
    </row>
    <row r="113" spans="1:24" s="101" customFormat="1" ht="12.75" hidden="1">
      <c r="A113" s="101">
        <v>3345</v>
      </c>
      <c r="B113" s="101">
        <v>108.63999938964844</v>
      </c>
      <c r="C113" s="101">
        <v>135.83999633789062</v>
      </c>
      <c r="D113" s="101">
        <v>9.081042289733887</v>
      </c>
      <c r="E113" s="101">
        <v>9.144107818603516</v>
      </c>
      <c r="F113" s="101">
        <v>24.206912067581882</v>
      </c>
      <c r="G113" s="101" t="s">
        <v>57</v>
      </c>
      <c r="H113" s="101">
        <v>22.266940527302943</v>
      </c>
      <c r="I113" s="101">
        <v>63.40693991695138</v>
      </c>
      <c r="J113" s="101" t="s">
        <v>60</v>
      </c>
      <c r="K113" s="101">
        <v>-1.516207573180136</v>
      </c>
      <c r="L113" s="101">
        <v>-0.003195519701194474</v>
      </c>
      <c r="M113" s="101">
        <v>0.359693611734079</v>
      </c>
      <c r="N113" s="101">
        <v>-0.0016256140585348066</v>
      </c>
      <c r="O113" s="101">
        <v>-0.060765079470647264</v>
      </c>
      <c r="P113" s="101">
        <v>-0.00036548936547909467</v>
      </c>
      <c r="Q113" s="101">
        <v>0.007459839130359084</v>
      </c>
      <c r="R113" s="101">
        <v>-0.00013072148568255064</v>
      </c>
      <c r="S113" s="101">
        <v>-0.000784555358253731</v>
      </c>
      <c r="T113" s="101">
        <v>-2.6020358716662065E-05</v>
      </c>
      <c r="U113" s="101">
        <v>0.00016458879265225722</v>
      </c>
      <c r="V113" s="101">
        <v>-1.0328483493353357E-05</v>
      </c>
      <c r="W113" s="101">
        <v>-4.844687679028537E-05</v>
      </c>
      <c r="X113" s="101">
        <v>67.5</v>
      </c>
    </row>
    <row r="114" spans="1:24" s="101" customFormat="1" ht="12.75" hidden="1">
      <c r="A114" s="101">
        <v>3338</v>
      </c>
      <c r="B114" s="101">
        <v>89.80000305175781</v>
      </c>
      <c r="C114" s="101">
        <v>107.80000305175781</v>
      </c>
      <c r="D114" s="101">
        <v>9.87602424621582</v>
      </c>
      <c r="E114" s="101">
        <v>10.454680442810059</v>
      </c>
      <c r="F114" s="101">
        <v>18.0885714626223</v>
      </c>
      <c r="G114" s="101" t="s">
        <v>58</v>
      </c>
      <c r="H114" s="101">
        <v>21.232246175885606</v>
      </c>
      <c r="I114" s="101">
        <v>43.53224922764342</v>
      </c>
      <c r="J114" s="101" t="s">
        <v>61</v>
      </c>
      <c r="K114" s="101">
        <v>0.288004820980075</v>
      </c>
      <c r="L114" s="101">
        <v>-0.5875383835075577</v>
      </c>
      <c r="M114" s="101">
        <v>0.06409578460360905</v>
      </c>
      <c r="N114" s="101">
        <v>-0.15713931262574374</v>
      </c>
      <c r="O114" s="101">
        <v>0.012223238855776773</v>
      </c>
      <c r="P114" s="101">
        <v>-0.01685094452182437</v>
      </c>
      <c r="Q114" s="101">
        <v>0.001128068369641456</v>
      </c>
      <c r="R114" s="101">
        <v>-0.002415366449372741</v>
      </c>
      <c r="S114" s="101">
        <v>0.00021379909364084674</v>
      </c>
      <c r="T114" s="101">
        <v>-0.000246699336851276</v>
      </c>
      <c r="U114" s="101">
        <v>1.1659127824375267E-05</v>
      </c>
      <c r="V114" s="101">
        <v>-8.916097366044636E-05</v>
      </c>
      <c r="W114" s="101">
        <v>1.4955098625072212E-05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3340</v>
      </c>
      <c r="B116" s="101">
        <v>154.3</v>
      </c>
      <c r="C116" s="101">
        <v>145.2</v>
      </c>
      <c r="D116" s="101">
        <v>8.720548485324626</v>
      </c>
      <c r="E116" s="101">
        <v>10.200490535349505</v>
      </c>
      <c r="F116" s="101">
        <v>27.316596644373767</v>
      </c>
      <c r="G116" s="101" t="s">
        <v>59</v>
      </c>
      <c r="H116" s="101">
        <v>-12.146745413631578</v>
      </c>
      <c r="I116" s="101">
        <v>74.65325458636843</v>
      </c>
      <c r="J116" s="101" t="s">
        <v>73</v>
      </c>
      <c r="K116" s="101">
        <v>1.6507229689446459</v>
      </c>
      <c r="M116" s="101" t="s">
        <v>68</v>
      </c>
      <c r="N116" s="101">
        <v>0.9144342645232914</v>
      </c>
      <c r="X116" s="101">
        <v>67.5</v>
      </c>
    </row>
    <row r="117" spans="1:24" s="101" customFormat="1" ht="12.75" hidden="1">
      <c r="A117" s="101">
        <v>3339</v>
      </c>
      <c r="B117" s="101">
        <v>139.77999877929688</v>
      </c>
      <c r="C117" s="101">
        <v>146.97999572753906</v>
      </c>
      <c r="D117" s="101">
        <v>8.957669258117676</v>
      </c>
      <c r="E117" s="101">
        <v>9.407934188842773</v>
      </c>
      <c r="F117" s="101">
        <v>30.029503314292366</v>
      </c>
      <c r="G117" s="101" t="s">
        <v>56</v>
      </c>
      <c r="H117" s="101">
        <v>7.566229385944155</v>
      </c>
      <c r="I117" s="101">
        <v>79.84622816524103</v>
      </c>
      <c r="J117" s="101" t="s">
        <v>62</v>
      </c>
      <c r="K117" s="101">
        <v>1.2033532546044332</v>
      </c>
      <c r="L117" s="101">
        <v>0.3261741695552532</v>
      </c>
      <c r="M117" s="101">
        <v>0.284877519895534</v>
      </c>
      <c r="N117" s="101">
        <v>0.11250713185890598</v>
      </c>
      <c r="O117" s="101">
        <v>0.04832875335124853</v>
      </c>
      <c r="P117" s="101">
        <v>0.009356919333913227</v>
      </c>
      <c r="Q117" s="101">
        <v>0.005882693704391568</v>
      </c>
      <c r="R117" s="101">
        <v>0.00173175884068085</v>
      </c>
      <c r="S117" s="101">
        <v>0.000634039740708529</v>
      </c>
      <c r="T117" s="101">
        <v>0.0001377239222509365</v>
      </c>
      <c r="U117" s="101">
        <v>0.00012865249664568154</v>
      </c>
      <c r="V117" s="101">
        <v>6.425823278452299E-05</v>
      </c>
      <c r="W117" s="101">
        <v>3.9533420845784974E-05</v>
      </c>
      <c r="X117" s="101">
        <v>67.5</v>
      </c>
    </row>
    <row r="118" spans="1:24" s="101" customFormat="1" ht="12.75" hidden="1">
      <c r="A118" s="101">
        <v>3345</v>
      </c>
      <c r="B118" s="101">
        <v>111.86000061035156</v>
      </c>
      <c r="C118" s="101">
        <v>128.75999450683594</v>
      </c>
      <c r="D118" s="101">
        <v>9.201212882995605</v>
      </c>
      <c r="E118" s="101">
        <v>9.448152542114258</v>
      </c>
      <c r="F118" s="101">
        <v>24.197195683310614</v>
      </c>
      <c r="G118" s="101" t="s">
        <v>57</v>
      </c>
      <c r="H118" s="101">
        <v>18.202175162927695</v>
      </c>
      <c r="I118" s="101">
        <v>62.56217577327926</v>
      </c>
      <c r="J118" s="101" t="s">
        <v>60</v>
      </c>
      <c r="K118" s="101">
        <v>-1.1661363916408825</v>
      </c>
      <c r="L118" s="101">
        <v>-0.0017738159091431197</v>
      </c>
      <c r="M118" s="101">
        <v>0.2768483845502699</v>
      </c>
      <c r="N118" s="101">
        <v>-0.0011639108310582146</v>
      </c>
      <c r="O118" s="101">
        <v>-0.046702616731331054</v>
      </c>
      <c r="P118" s="101">
        <v>-0.00020284863831687518</v>
      </c>
      <c r="Q118" s="101">
        <v>0.005751336094150521</v>
      </c>
      <c r="R118" s="101">
        <v>-9.359287436997656E-05</v>
      </c>
      <c r="S118" s="101">
        <v>-0.0006002989892638134</v>
      </c>
      <c r="T118" s="101">
        <v>-1.4439149727560655E-05</v>
      </c>
      <c r="U118" s="101">
        <v>0.00012752714499867875</v>
      </c>
      <c r="V118" s="101">
        <v>-7.395354536895498E-06</v>
      </c>
      <c r="W118" s="101">
        <v>-3.698418478591152E-05</v>
      </c>
      <c r="X118" s="101">
        <v>67.5</v>
      </c>
    </row>
    <row r="119" spans="1:24" s="101" customFormat="1" ht="12.75" hidden="1">
      <c r="A119" s="101">
        <v>3338</v>
      </c>
      <c r="B119" s="101">
        <v>97.76000213623047</v>
      </c>
      <c r="C119" s="101">
        <v>117.86000061035156</v>
      </c>
      <c r="D119" s="101">
        <v>9.57335376739502</v>
      </c>
      <c r="E119" s="101">
        <v>10.3992280960083</v>
      </c>
      <c r="F119" s="101">
        <v>18.292067219419327</v>
      </c>
      <c r="G119" s="101" t="s">
        <v>58</v>
      </c>
      <c r="H119" s="101">
        <v>15.168988656219788</v>
      </c>
      <c r="I119" s="101">
        <v>45.42899079245026</v>
      </c>
      <c r="J119" s="101" t="s">
        <v>61</v>
      </c>
      <c r="K119" s="101">
        <v>0.29695954515365236</v>
      </c>
      <c r="L119" s="101">
        <v>-0.326169346294497</v>
      </c>
      <c r="M119" s="101">
        <v>0.06715782392049535</v>
      </c>
      <c r="N119" s="101">
        <v>-0.1125011112420433</v>
      </c>
      <c r="O119" s="101">
        <v>0.012431170135277413</v>
      </c>
      <c r="P119" s="101">
        <v>-0.00935472029786525</v>
      </c>
      <c r="Q119" s="101">
        <v>0.0012362112893068156</v>
      </c>
      <c r="R119" s="101">
        <v>-0.0017292278786046236</v>
      </c>
      <c r="S119" s="101">
        <v>0.00020407723118119462</v>
      </c>
      <c r="T119" s="101">
        <v>-0.00013696492147746112</v>
      </c>
      <c r="U119" s="101">
        <v>1.697916905072405E-05</v>
      </c>
      <c r="V119" s="101">
        <v>-6.383125575972608E-05</v>
      </c>
      <c r="W119" s="101">
        <v>1.3966439757200006E-05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10.631373018567833</v>
      </c>
      <c r="G120" s="102"/>
      <c r="H120" s="102"/>
      <c r="I120" s="115"/>
      <c r="J120" s="115" t="s">
        <v>158</v>
      </c>
      <c r="K120" s="102">
        <f>AVERAGE(K118,K113,K108,K103,K98,K93)</f>
        <v>-1.3034848313778213</v>
      </c>
      <c r="L120" s="102">
        <f>AVERAGE(L118,L113,L108,L103,L98,L93)</f>
        <v>-0.001583851440123077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30.56801662369062</v>
      </c>
      <c r="G121" s="102"/>
      <c r="H121" s="102"/>
      <c r="I121" s="115"/>
      <c r="J121" s="115" t="s">
        <v>159</v>
      </c>
      <c r="K121" s="102">
        <f>AVERAGE(K119,K114,K109,K104,K99,K94)</f>
        <v>0.06023391593653688</v>
      </c>
      <c r="L121" s="102">
        <f>AVERAGE(L119,L114,L109,L104,L99,L94)</f>
        <v>-0.2912245740045725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0.8146780196111383</v>
      </c>
      <c r="L122" s="102">
        <f>ABS(L120/$H$33)</f>
        <v>0.004399587333675214</v>
      </c>
      <c r="M122" s="115" t="s">
        <v>111</v>
      </c>
      <c r="N122" s="102">
        <f>K122+L122+L123+K123</f>
        <v>1.0353167815707036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0.03422381587303232</v>
      </c>
      <c r="L123" s="102">
        <f>ABS(L121/$H$34)</f>
        <v>0.18201535875285782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3340</v>
      </c>
      <c r="B126" s="101">
        <v>161.06</v>
      </c>
      <c r="C126" s="101">
        <v>150.06</v>
      </c>
      <c r="D126" s="101">
        <v>9.195895428049367</v>
      </c>
      <c r="E126" s="101">
        <v>9.853034188895396</v>
      </c>
      <c r="F126" s="101">
        <v>26.51990592949103</v>
      </c>
      <c r="G126" s="101" t="s">
        <v>59</v>
      </c>
      <c r="H126" s="101">
        <v>-24.8108897481453</v>
      </c>
      <c r="I126" s="101">
        <v>68.7491102518547</v>
      </c>
      <c r="J126" s="101" t="s">
        <v>73</v>
      </c>
      <c r="K126" s="101">
        <v>2.8878675263045865</v>
      </c>
      <c r="M126" s="101" t="s">
        <v>68</v>
      </c>
      <c r="N126" s="101">
        <v>2.394874219834919</v>
      </c>
      <c r="X126" s="101">
        <v>67.5</v>
      </c>
    </row>
    <row r="127" spans="1:24" s="101" customFormat="1" ht="12.75" hidden="1">
      <c r="A127" s="101">
        <v>3338</v>
      </c>
      <c r="B127" s="101">
        <v>95.95999908447266</v>
      </c>
      <c r="C127" s="101">
        <v>111.05999755859375</v>
      </c>
      <c r="D127" s="101">
        <v>9.768360137939453</v>
      </c>
      <c r="E127" s="101">
        <v>10.139412879943848</v>
      </c>
      <c r="F127" s="101">
        <v>22.880723306706255</v>
      </c>
      <c r="G127" s="101" t="s">
        <v>56</v>
      </c>
      <c r="H127" s="101">
        <v>27.226461382012452</v>
      </c>
      <c r="I127" s="101">
        <v>55.68646046648511</v>
      </c>
      <c r="J127" s="101" t="s">
        <v>62</v>
      </c>
      <c r="K127" s="101">
        <v>0.8567898168711829</v>
      </c>
      <c r="L127" s="101">
        <v>1.4513166271197977</v>
      </c>
      <c r="M127" s="101">
        <v>0.20283364188616532</v>
      </c>
      <c r="N127" s="101">
        <v>0.05814591848299657</v>
      </c>
      <c r="O127" s="101">
        <v>0.0344099458742214</v>
      </c>
      <c r="P127" s="101">
        <v>0.04163377181970999</v>
      </c>
      <c r="Q127" s="101">
        <v>0.0041885234121375875</v>
      </c>
      <c r="R127" s="101">
        <v>0.0008950942458978428</v>
      </c>
      <c r="S127" s="101">
        <v>0.00045149800983169106</v>
      </c>
      <c r="T127" s="101">
        <v>0.0006126535542843641</v>
      </c>
      <c r="U127" s="101">
        <v>9.16206829910229E-05</v>
      </c>
      <c r="V127" s="101">
        <v>3.322122422728355E-05</v>
      </c>
      <c r="W127" s="101">
        <v>2.8161918405245825E-05</v>
      </c>
      <c r="X127" s="101">
        <v>67.5</v>
      </c>
    </row>
    <row r="128" spans="1:24" s="101" customFormat="1" ht="12.75" hidden="1">
      <c r="A128" s="101">
        <v>3339</v>
      </c>
      <c r="B128" s="101">
        <v>124.36000061035156</v>
      </c>
      <c r="C128" s="101">
        <v>131.36000061035156</v>
      </c>
      <c r="D128" s="101">
        <v>9.445806503295898</v>
      </c>
      <c r="E128" s="101">
        <v>9.7355375289917</v>
      </c>
      <c r="F128" s="101">
        <v>20.636719236070878</v>
      </c>
      <c r="G128" s="101" t="s">
        <v>57</v>
      </c>
      <c r="H128" s="101">
        <v>-4.857811033729831</v>
      </c>
      <c r="I128" s="101">
        <v>52.002189576621724</v>
      </c>
      <c r="J128" s="101" t="s">
        <v>60</v>
      </c>
      <c r="K128" s="101">
        <v>-0.7689127712676757</v>
      </c>
      <c r="L128" s="101">
        <v>-0.007895935615826098</v>
      </c>
      <c r="M128" s="101">
        <v>0.18100079912624406</v>
      </c>
      <c r="N128" s="101">
        <v>-0.0006010611840602935</v>
      </c>
      <c r="O128" s="101">
        <v>-0.031042435150896344</v>
      </c>
      <c r="P128" s="101">
        <v>-0.0009033250995760081</v>
      </c>
      <c r="Q128" s="101">
        <v>0.003686749836849933</v>
      </c>
      <c r="R128" s="101">
        <v>-4.837138441411979E-05</v>
      </c>
      <c r="S128" s="101">
        <v>-0.00041951524186130076</v>
      </c>
      <c r="T128" s="101">
        <v>-6.43253369696762E-05</v>
      </c>
      <c r="U128" s="101">
        <v>7.695577395172353E-05</v>
      </c>
      <c r="V128" s="101">
        <v>-3.8263726805116785E-06</v>
      </c>
      <c r="W128" s="101">
        <v>-2.6498272633326972E-05</v>
      </c>
      <c r="X128" s="101">
        <v>67.5</v>
      </c>
    </row>
    <row r="129" spans="1:24" s="101" customFormat="1" ht="12.75" hidden="1">
      <c r="A129" s="101">
        <v>3345</v>
      </c>
      <c r="B129" s="101">
        <v>98.4800033569336</v>
      </c>
      <c r="C129" s="101">
        <v>108.4800033569336</v>
      </c>
      <c r="D129" s="101">
        <v>9.3671875</v>
      </c>
      <c r="E129" s="101">
        <v>9.588184356689453</v>
      </c>
      <c r="F129" s="101">
        <v>19.029327031410933</v>
      </c>
      <c r="G129" s="101" t="s">
        <v>58</v>
      </c>
      <c r="H129" s="101">
        <v>17.32162545530931</v>
      </c>
      <c r="I129" s="101">
        <v>48.3016288122429</v>
      </c>
      <c r="J129" s="101" t="s">
        <v>61</v>
      </c>
      <c r="K129" s="101">
        <v>-0.37797081960862833</v>
      </c>
      <c r="L129" s="101">
        <v>-1.4512951479127658</v>
      </c>
      <c r="M129" s="101">
        <v>-0.09154341590997252</v>
      </c>
      <c r="N129" s="101">
        <v>-0.05814281177999821</v>
      </c>
      <c r="O129" s="101">
        <v>-0.014846265354264736</v>
      </c>
      <c r="P129" s="101">
        <v>-0.0416239709746698</v>
      </c>
      <c r="Q129" s="101">
        <v>-0.001987864184121161</v>
      </c>
      <c r="R129" s="101">
        <v>-0.0008937862821778422</v>
      </c>
      <c r="S129" s="101">
        <v>-0.00016690540652726654</v>
      </c>
      <c r="T129" s="101">
        <v>-0.0006092672883070302</v>
      </c>
      <c r="U129" s="101">
        <v>-4.972080457145422E-05</v>
      </c>
      <c r="V129" s="101">
        <v>-3.3000130473519124E-05</v>
      </c>
      <c r="W129" s="101">
        <v>-9.5359947416931E-06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3340</v>
      </c>
      <c r="B131" s="101">
        <v>148.44</v>
      </c>
      <c r="C131" s="101">
        <v>138.34</v>
      </c>
      <c r="D131" s="101">
        <v>9.39582234981532</v>
      </c>
      <c r="E131" s="101">
        <v>10.114339898557592</v>
      </c>
      <c r="F131" s="101">
        <v>23.563687587214716</v>
      </c>
      <c r="G131" s="101" t="s">
        <v>59</v>
      </c>
      <c r="H131" s="101">
        <v>-21.185912750090296</v>
      </c>
      <c r="I131" s="101">
        <v>59.754087249909695</v>
      </c>
      <c r="J131" s="101" t="s">
        <v>73</v>
      </c>
      <c r="K131" s="101">
        <v>2.721860104804276</v>
      </c>
      <c r="M131" s="101" t="s">
        <v>68</v>
      </c>
      <c r="N131" s="101">
        <v>2.414906467257173</v>
      </c>
      <c r="X131" s="101">
        <v>67.5</v>
      </c>
    </row>
    <row r="132" spans="1:24" s="101" customFormat="1" ht="12.75" hidden="1">
      <c r="A132" s="101">
        <v>3338</v>
      </c>
      <c r="B132" s="101">
        <v>81.86000061035156</v>
      </c>
      <c r="C132" s="101">
        <v>110.95999908447266</v>
      </c>
      <c r="D132" s="101">
        <v>9.947505950927734</v>
      </c>
      <c r="E132" s="101">
        <v>10.349832534790039</v>
      </c>
      <c r="F132" s="101">
        <v>17.96242602978061</v>
      </c>
      <c r="G132" s="101" t="s">
        <v>56</v>
      </c>
      <c r="H132" s="101">
        <v>28.54369101288424</v>
      </c>
      <c r="I132" s="101">
        <v>42.9036916232358</v>
      </c>
      <c r="J132" s="101" t="s">
        <v>62</v>
      </c>
      <c r="K132" s="101">
        <v>0.5889248210024315</v>
      </c>
      <c r="L132" s="101">
        <v>1.5320784481577843</v>
      </c>
      <c r="M132" s="101">
        <v>0.13942021530287846</v>
      </c>
      <c r="N132" s="101">
        <v>0.07631531984793671</v>
      </c>
      <c r="O132" s="101">
        <v>0.023652061608591686</v>
      </c>
      <c r="P132" s="101">
        <v>0.043950589661320726</v>
      </c>
      <c r="Q132" s="101">
        <v>0.0028790513678711564</v>
      </c>
      <c r="R132" s="101">
        <v>0.0011747762567860306</v>
      </c>
      <c r="S132" s="101">
        <v>0.0003103629079986706</v>
      </c>
      <c r="T132" s="101">
        <v>0.0006467376144957252</v>
      </c>
      <c r="U132" s="101">
        <v>6.298028514110926E-05</v>
      </c>
      <c r="V132" s="101">
        <v>4.360445670635953E-05</v>
      </c>
      <c r="W132" s="101">
        <v>1.93618997256854E-05</v>
      </c>
      <c r="X132" s="101">
        <v>67.5</v>
      </c>
    </row>
    <row r="133" spans="1:24" s="101" customFormat="1" ht="12.75" hidden="1">
      <c r="A133" s="101">
        <v>3339</v>
      </c>
      <c r="B133" s="101">
        <v>131.05999755859375</v>
      </c>
      <c r="C133" s="101">
        <v>126.55999755859375</v>
      </c>
      <c r="D133" s="101">
        <v>9.674570083618164</v>
      </c>
      <c r="E133" s="101">
        <v>9.671433448791504</v>
      </c>
      <c r="F133" s="101">
        <v>22.485641702541553</v>
      </c>
      <c r="G133" s="101" t="s">
        <v>57</v>
      </c>
      <c r="H133" s="101">
        <v>-8.222965757466014</v>
      </c>
      <c r="I133" s="101">
        <v>55.337031801127736</v>
      </c>
      <c r="J133" s="101" t="s">
        <v>60</v>
      </c>
      <c r="K133" s="101">
        <v>-0.49979692583130386</v>
      </c>
      <c r="L133" s="101">
        <v>-0.008335139307435851</v>
      </c>
      <c r="M133" s="101">
        <v>0.1174742734036426</v>
      </c>
      <c r="N133" s="101">
        <v>-0.0007888367115581145</v>
      </c>
      <c r="O133" s="101">
        <v>-0.02020610270928349</v>
      </c>
      <c r="P133" s="101">
        <v>-0.0009536384874180095</v>
      </c>
      <c r="Q133" s="101">
        <v>0.0023843049439084825</v>
      </c>
      <c r="R133" s="101">
        <v>-6.346518880690196E-05</v>
      </c>
      <c r="S133" s="101">
        <v>-0.00027540792630740125</v>
      </c>
      <c r="T133" s="101">
        <v>-6.791207381753344E-05</v>
      </c>
      <c r="U133" s="101">
        <v>4.920960637541221E-05</v>
      </c>
      <c r="V133" s="101">
        <v>-5.014958684633393E-06</v>
      </c>
      <c r="W133" s="101">
        <v>-1.7468848078342595E-05</v>
      </c>
      <c r="X133" s="101">
        <v>67.5</v>
      </c>
    </row>
    <row r="134" spans="1:24" s="101" customFormat="1" ht="12.75" hidden="1">
      <c r="A134" s="101">
        <v>3345</v>
      </c>
      <c r="B134" s="101">
        <v>86.62000274658203</v>
      </c>
      <c r="C134" s="101">
        <v>105.0199966430664</v>
      </c>
      <c r="D134" s="101">
        <v>9.44792366027832</v>
      </c>
      <c r="E134" s="101">
        <v>9.546154022216797</v>
      </c>
      <c r="F134" s="101">
        <v>15.709349405756774</v>
      </c>
      <c r="G134" s="101" t="s">
        <v>58</v>
      </c>
      <c r="H134" s="101">
        <v>20.394152166391194</v>
      </c>
      <c r="I134" s="101">
        <v>39.514154912973225</v>
      </c>
      <c r="J134" s="101" t="s">
        <v>61</v>
      </c>
      <c r="K134" s="101">
        <v>-0.31150518089162516</v>
      </c>
      <c r="L134" s="101">
        <v>-1.5320557746904289</v>
      </c>
      <c r="M134" s="101">
        <v>-0.07508522839671736</v>
      </c>
      <c r="N134" s="101">
        <v>-0.07631124281608433</v>
      </c>
      <c r="O134" s="101">
        <v>-0.012293633784951588</v>
      </c>
      <c r="P134" s="101">
        <v>-0.04394024243461917</v>
      </c>
      <c r="Q134" s="101">
        <v>-0.0016136996973707177</v>
      </c>
      <c r="R134" s="101">
        <v>-0.0011730607074307373</v>
      </c>
      <c r="S134" s="101">
        <v>-0.00014309300747572648</v>
      </c>
      <c r="T134" s="101">
        <v>-0.0006431621041645902</v>
      </c>
      <c r="U134" s="101">
        <v>-3.93056097374461E-05</v>
      </c>
      <c r="V134" s="101">
        <v>-4.3315110920419017E-05</v>
      </c>
      <c r="W134" s="101">
        <v>-8.35000046726242E-06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3340</v>
      </c>
      <c r="B136" s="101">
        <v>137.74</v>
      </c>
      <c r="C136" s="101">
        <v>131.54</v>
      </c>
      <c r="D136" s="101">
        <v>9.195433740961404</v>
      </c>
      <c r="E136" s="101">
        <v>9.739218187251355</v>
      </c>
      <c r="F136" s="101">
        <v>22.502407774685214</v>
      </c>
      <c r="G136" s="101" t="s">
        <v>59</v>
      </c>
      <c r="H136" s="101">
        <v>-11.959824422349556</v>
      </c>
      <c r="I136" s="101">
        <v>58.28017557765045</v>
      </c>
      <c r="J136" s="101" t="s">
        <v>73</v>
      </c>
      <c r="K136" s="101">
        <v>0.9485433121540515</v>
      </c>
      <c r="M136" s="101" t="s">
        <v>68</v>
      </c>
      <c r="N136" s="101">
        <v>0.8082804996180375</v>
      </c>
      <c r="X136" s="101">
        <v>67.5</v>
      </c>
    </row>
    <row r="137" spans="1:24" s="101" customFormat="1" ht="12.75" hidden="1">
      <c r="A137" s="101">
        <v>3338</v>
      </c>
      <c r="B137" s="101">
        <v>106.76000213623047</v>
      </c>
      <c r="C137" s="101">
        <v>111.26000213623047</v>
      </c>
      <c r="D137" s="101">
        <v>9.600908279418945</v>
      </c>
      <c r="E137" s="101">
        <v>10.277339935302734</v>
      </c>
      <c r="F137" s="101">
        <v>20.987180901213602</v>
      </c>
      <c r="G137" s="101" t="s">
        <v>56</v>
      </c>
      <c r="H137" s="101">
        <v>12.73248090069665</v>
      </c>
      <c r="I137" s="101">
        <v>51.99248303692712</v>
      </c>
      <c r="J137" s="101" t="s">
        <v>62</v>
      </c>
      <c r="K137" s="101">
        <v>0.44624551932002854</v>
      </c>
      <c r="L137" s="101">
        <v>0.8561085743761743</v>
      </c>
      <c r="M137" s="101">
        <v>0.10564242066529612</v>
      </c>
      <c r="N137" s="101">
        <v>0.06630012654506105</v>
      </c>
      <c r="O137" s="101">
        <v>0.01792180583431474</v>
      </c>
      <c r="P137" s="101">
        <v>0.02455907769239287</v>
      </c>
      <c r="Q137" s="101">
        <v>0.002181494643157198</v>
      </c>
      <c r="R137" s="101">
        <v>0.0010205606531888795</v>
      </c>
      <c r="S137" s="101">
        <v>0.000235119138425378</v>
      </c>
      <c r="T137" s="101">
        <v>0.0003613913735731068</v>
      </c>
      <c r="U137" s="101">
        <v>4.7724593290618706E-05</v>
      </c>
      <c r="V137" s="101">
        <v>3.787795189310909E-05</v>
      </c>
      <c r="W137" s="101">
        <v>1.4663921157827344E-05</v>
      </c>
      <c r="X137" s="101">
        <v>67.5</v>
      </c>
    </row>
    <row r="138" spans="1:24" s="101" customFormat="1" ht="12.75" hidden="1">
      <c r="A138" s="101">
        <v>3339</v>
      </c>
      <c r="B138" s="101">
        <v>118.37999725341797</v>
      </c>
      <c r="C138" s="101">
        <v>130.8800048828125</v>
      </c>
      <c r="D138" s="101">
        <v>9.401443481445312</v>
      </c>
      <c r="E138" s="101">
        <v>9.974501609802246</v>
      </c>
      <c r="F138" s="101">
        <v>19.53003100175634</v>
      </c>
      <c r="G138" s="101" t="s">
        <v>57</v>
      </c>
      <c r="H138" s="101">
        <v>-1.446733096360333</v>
      </c>
      <c r="I138" s="101">
        <v>49.43326415705763</v>
      </c>
      <c r="J138" s="101" t="s">
        <v>60</v>
      </c>
      <c r="K138" s="101">
        <v>-0.40361760935367275</v>
      </c>
      <c r="L138" s="101">
        <v>-0.004657481090264903</v>
      </c>
      <c r="M138" s="101">
        <v>0.09605697530779377</v>
      </c>
      <c r="N138" s="101">
        <v>-0.0006855474608625237</v>
      </c>
      <c r="O138" s="101">
        <v>-0.016126384464208065</v>
      </c>
      <c r="P138" s="101">
        <v>-0.0005328754003993907</v>
      </c>
      <c r="Q138" s="101">
        <v>0.0020067151648003366</v>
      </c>
      <c r="R138" s="101">
        <v>-5.5141914313306076E-05</v>
      </c>
      <c r="S138" s="101">
        <v>-0.00020417259784204293</v>
      </c>
      <c r="T138" s="101">
        <v>-3.794710008149385E-05</v>
      </c>
      <c r="U138" s="101">
        <v>4.5245695929755654E-05</v>
      </c>
      <c r="V138" s="101">
        <v>-4.355635197116428E-06</v>
      </c>
      <c r="W138" s="101">
        <v>-1.2486157065974444E-05</v>
      </c>
      <c r="X138" s="101">
        <v>67.5</v>
      </c>
    </row>
    <row r="139" spans="1:24" s="101" customFormat="1" ht="12.75" hidden="1">
      <c r="A139" s="101">
        <v>3345</v>
      </c>
      <c r="B139" s="101">
        <v>98.18000030517578</v>
      </c>
      <c r="C139" s="101">
        <v>110.4800033569336</v>
      </c>
      <c r="D139" s="101">
        <v>9.42885684967041</v>
      </c>
      <c r="E139" s="101">
        <v>9.743351936340332</v>
      </c>
      <c r="F139" s="101">
        <v>19.162232508099397</v>
      </c>
      <c r="G139" s="101" t="s">
        <v>58</v>
      </c>
      <c r="H139" s="101">
        <v>17.640246420830714</v>
      </c>
      <c r="I139" s="101">
        <v>48.320246726006495</v>
      </c>
      <c r="J139" s="101" t="s">
        <v>61</v>
      </c>
      <c r="K139" s="101">
        <v>0.190336252282186</v>
      </c>
      <c r="L139" s="101">
        <v>-0.8560959052526179</v>
      </c>
      <c r="M139" s="101">
        <v>0.04397020057654144</v>
      </c>
      <c r="N139" s="101">
        <v>-0.06629658214847893</v>
      </c>
      <c r="O139" s="101">
        <v>0.007818621903854071</v>
      </c>
      <c r="P139" s="101">
        <v>-0.024553295927606914</v>
      </c>
      <c r="Q139" s="101">
        <v>0.0008555776560218887</v>
      </c>
      <c r="R139" s="101">
        <v>-0.0010190698779392786</v>
      </c>
      <c r="S139" s="101">
        <v>0.00011659570980239143</v>
      </c>
      <c r="T139" s="101">
        <v>-0.00035939357602559057</v>
      </c>
      <c r="U139" s="101">
        <v>1.5181034371447167E-05</v>
      </c>
      <c r="V139" s="101">
        <v>-3.7626688422532313E-05</v>
      </c>
      <c r="W139" s="101">
        <v>7.689373540594376E-06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3340</v>
      </c>
      <c r="B141" s="101">
        <v>143.82</v>
      </c>
      <c r="C141" s="101">
        <v>139.42</v>
      </c>
      <c r="D141" s="101">
        <v>9.117252359497654</v>
      </c>
      <c r="E141" s="101">
        <v>9.720818324993244</v>
      </c>
      <c r="F141" s="101">
        <v>24.58445910047884</v>
      </c>
      <c r="G141" s="101" t="s">
        <v>59</v>
      </c>
      <c r="H141" s="101">
        <v>-12.085015994222502</v>
      </c>
      <c r="I141" s="101">
        <v>64.23498400577749</v>
      </c>
      <c r="J141" s="101" t="s">
        <v>73</v>
      </c>
      <c r="K141" s="101">
        <v>1.2475145161961483</v>
      </c>
      <c r="M141" s="101" t="s">
        <v>68</v>
      </c>
      <c r="N141" s="101">
        <v>1.169321238463875</v>
      </c>
      <c r="X141" s="101">
        <v>67.5</v>
      </c>
    </row>
    <row r="142" spans="1:24" s="101" customFormat="1" ht="12.75" hidden="1">
      <c r="A142" s="101">
        <v>3338</v>
      </c>
      <c r="B142" s="101">
        <v>103.86000061035156</v>
      </c>
      <c r="C142" s="101">
        <v>111.45999908447266</v>
      </c>
      <c r="D142" s="101">
        <v>9.7495698928833</v>
      </c>
      <c r="E142" s="101">
        <v>10.301804542541504</v>
      </c>
      <c r="F142" s="101">
        <v>22.145783770968897</v>
      </c>
      <c r="G142" s="101" t="s">
        <v>56</v>
      </c>
      <c r="H142" s="101">
        <v>17.65960589858914</v>
      </c>
      <c r="I142" s="101">
        <v>54.019606508940704</v>
      </c>
      <c r="J142" s="101" t="s">
        <v>62</v>
      </c>
      <c r="K142" s="101">
        <v>0.1495007754248974</v>
      </c>
      <c r="L142" s="101">
        <v>1.1041233270142516</v>
      </c>
      <c r="M142" s="101">
        <v>0.03539221751396679</v>
      </c>
      <c r="N142" s="101">
        <v>0.06149933288178661</v>
      </c>
      <c r="O142" s="101">
        <v>0.006003920229389537</v>
      </c>
      <c r="P142" s="101">
        <v>0.03167386508861374</v>
      </c>
      <c r="Q142" s="101">
        <v>0.0007308386940441663</v>
      </c>
      <c r="R142" s="101">
        <v>0.0009466894873497294</v>
      </c>
      <c r="S142" s="101">
        <v>7.87722827505231E-05</v>
      </c>
      <c r="T142" s="101">
        <v>0.0004660759726931007</v>
      </c>
      <c r="U142" s="101">
        <v>1.600318414278036E-05</v>
      </c>
      <c r="V142" s="101">
        <v>3.5141116907067944E-05</v>
      </c>
      <c r="W142" s="101">
        <v>4.917546454438902E-06</v>
      </c>
      <c r="X142" s="101">
        <v>67.5</v>
      </c>
    </row>
    <row r="143" spans="1:24" s="101" customFormat="1" ht="12.75" hidden="1">
      <c r="A143" s="101">
        <v>3339</v>
      </c>
      <c r="B143" s="101">
        <v>134.86000061035156</v>
      </c>
      <c r="C143" s="101">
        <v>141.05999755859375</v>
      </c>
      <c r="D143" s="101">
        <v>9.11716365814209</v>
      </c>
      <c r="E143" s="101">
        <v>9.854360580444336</v>
      </c>
      <c r="F143" s="101">
        <v>22.62085182780706</v>
      </c>
      <c r="G143" s="101" t="s">
        <v>57</v>
      </c>
      <c r="H143" s="101">
        <v>-8.277242214426195</v>
      </c>
      <c r="I143" s="101">
        <v>59.082758395925374</v>
      </c>
      <c r="J143" s="101" t="s">
        <v>60</v>
      </c>
      <c r="K143" s="101">
        <v>-0.1463363965467917</v>
      </c>
      <c r="L143" s="101">
        <v>-0.006006867664367695</v>
      </c>
      <c r="M143" s="101">
        <v>0.03472321775032047</v>
      </c>
      <c r="N143" s="101">
        <v>-0.0006356819132360052</v>
      </c>
      <c r="O143" s="101">
        <v>-0.005863263379167427</v>
      </c>
      <c r="P143" s="101">
        <v>-0.0006873030988125584</v>
      </c>
      <c r="Q143" s="101">
        <v>0.0007204942567151789</v>
      </c>
      <c r="R143" s="101">
        <v>-5.1136441949997296E-05</v>
      </c>
      <c r="S143" s="101">
        <v>-7.562034795403052E-05</v>
      </c>
      <c r="T143" s="101">
        <v>-4.894730658431525E-05</v>
      </c>
      <c r="U143" s="101">
        <v>1.5939101679386764E-05</v>
      </c>
      <c r="V143" s="101">
        <v>-4.0378936930942475E-06</v>
      </c>
      <c r="W143" s="101">
        <v>-4.6734738544199865E-06</v>
      </c>
      <c r="X143" s="101">
        <v>67.5</v>
      </c>
    </row>
    <row r="144" spans="1:24" s="101" customFormat="1" ht="12.75" hidden="1">
      <c r="A144" s="101">
        <v>3345</v>
      </c>
      <c r="B144" s="101">
        <v>109.05999755859375</v>
      </c>
      <c r="C144" s="101">
        <v>117.26000213623047</v>
      </c>
      <c r="D144" s="101">
        <v>9.040626525878906</v>
      </c>
      <c r="E144" s="101">
        <v>9.459025382995605</v>
      </c>
      <c r="F144" s="101">
        <v>22.803994191078345</v>
      </c>
      <c r="G144" s="101" t="s">
        <v>58</v>
      </c>
      <c r="H144" s="101">
        <v>18.440266411432788</v>
      </c>
      <c r="I144" s="101">
        <v>60.00026397002654</v>
      </c>
      <c r="J144" s="101" t="s">
        <v>61</v>
      </c>
      <c r="K144" s="101">
        <v>0.030596419698156376</v>
      </c>
      <c r="L144" s="101">
        <v>-1.104106987025208</v>
      </c>
      <c r="M144" s="101">
        <v>0.0068488838229135585</v>
      </c>
      <c r="N144" s="101">
        <v>-0.06149604746168638</v>
      </c>
      <c r="O144" s="101">
        <v>0.0012919754902423924</v>
      </c>
      <c r="P144" s="101">
        <v>-0.03166640718651339</v>
      </c>
      <c r="Q144" s="101">
        <v>0.00012252845690950516</v>
      </c>
      <c r="R144" s="101">
        <v>-0.0009453073837451964</v>
      </c>
      <c r="S144" s="101">
        <v>2.2059816523255845E-05</v>
      </c>
      <c r="T144" s="101">
        <v>-0.0004634986229752587</v>
      </c>
      <c r="U144" s="101">
        <v>1.4307132353853413E-06</v>
      </c>
      <c r="V144" s="101">
        <v>-3.490835876977728E-05</v>
      </c>
      <c r="W144" s="101">
        <v>1.5300017201354408E-06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3340</v>
      </c>
      <c r="B146" s="101">
        <v>150.2</v>
      </c>
      <c r="C146" s="101">
        <v>149.3</v>
      </c>
      <c r="D146" s="101">
        <v>9.18894890226192</v>
      </c>
      <c r="E146" s="101">
        <v>10.726494111379045</v>
      </c>
      <c r="F146" s="101">
        <v>29.0605764984344</v>
      </c>
      <c r="G146" s="101" t="s">
        <v>59</v>
      </c>
      <c r="H146" s="101">
        <v>-7.341954560271759</v>
      </c>
      <c r="I146" s="101">
        <v>75.35804543972823</v>
      </c>
      <c r="J146" s="101" t="s">
        <v>73</v>
      </c>
      <c r="K146" s="101">
        <v>2.059366092382079</v>
      </c>
      <c r="M146" s="101" t="s">
        <v>68</v>
      </c>
      <c r="N146" s="101">
        <v>1.8975294389127726</v>
      </c>
      <c r="X146" s="101">
        <v>67.5</v>
      </c>
    </row>
    <row r="147" spans="1:24" s="101" customFormat="1" ht="12.75" hidden="1">
      <c r="A147" s="101">
        <v>3338</v>
      </c>
      <c r="B147" s="101">
        <v>89.80000305175781</v>
      </c>
      <c r="C147" s="101">
        <v>107.80000305175781</v>
      </c>
      <c r="D147" s="101">
        <v>9.87602424621582</v>
      </c>
      <c r="E147" s="101">
        <v>10.454680442810059</v>
      </c>
      <c r="F147" s="101">
        <v>22.493681582819306</v>
      </c>
      <c r="G147" s="101" t="s">
        <v>56</v>
      </c>
      <c r="H147" s="101">
        <v>31.83365558092825</v>
      </c>
      <c r="I147" s="101">
        <v>54.133658632686064</v>
      </c>
      <c r="J147" s="101" t="s">
        <v>62</v>
      </c>
      <c r="K147" s="101">
        <v>0.372461700030772</v>
      </c>
      <c r="L147" s="101">
        <v>1.3744539892078602</v>
      </c>
      <c r="M147" s="101">
        <v>0.08817523495095159</v>
      </c>
      <c r="N147" s="101">
        <v>0.14816349638802004</v>
      </c>
      <c r="O147" s="101">
        <v>0.014958986031886579</v>
      </c>
      <c r="P147" s="101">
        <v>0.0394289162886103</v>
      </c>
      <c r="Q147" s="101">
        <v>0.0018209305799278097</v>
      </c>
      <c r="R147" s="101">
        <v>0.0022807150303061417</v>
      </c>
      <c r="S147" s="101">
        <v>0.00019632468110867413</v>
      </c>
      <c r="T147" s="101">
        <v>0.0005801943629571511</v>
      </c>
      <c r="U147" s="101">
        <v>3.982046742162642E-05</v>
      </c>
      <c r="V147" s="101">
        <v>8.465149966937387E-05</v>
      </c>
      <c r="W147" s="101">
        <v>1.2240890353639579E-05</v>
      </c>
      <c r="X147" s="101">
        <v>67.5</v>
      </c>
    </row>
    <row r="148" spans="1:24" s="101" customFormat="1" ht="12.75" hidden="1">
      <c r="A148" s="101">
        <v>3339</v>
      </c>
      <c r="B148" s="101">
        <v>131.1199951171875</v>
      </c>
      <c r="C148" s="101">
        <v>148.82000732421875</v>
      </c>
      <c r="D148" s="101">
        <v>9.388789176940918</v>
      </c>
      <c r="E148" s="101">
        <v>9.767041206359863</v>
      </c>
      <c r="F148" s="101">
        <v>21.600302555398425</v>
      </c>
      <c r="G148" s="101" t="s">
        <v>57</v>
      </c>
      <c r="H148" s="101">
        <v>-8.843581909890077</v>
      </c>
      <c r="I148" s="101">
        <v>54.776413207297416</v>
      </c>
      <c r="J148" s="101" t="s">
        <v>60</v>
      </c>
      <c r="K148" s="101">
        <v>0.05632482603594569</v>
      </c>
      <c r="L148" s="101">
        <v>-0.007476632191880678</v>
      </c>
      <c r="M148" s="101">
        <v>-0.014323729984816165</v>
      </c>
      <c r="N148" s="101">
        <v>-0.0015316810251137056</v>
      </c>
      <c r="O148" s="101">
        <v>0.002102800591037143</v>
      </c>
      <c r="P148" s="101">
        <v>-0.0008555635375534845</v>
      </c>
      <c r="Q148" s="101">
        <v>-0.0003428217545758411</v>
      </c>
      <c r="R148" s="101">
        <v>-0.0001231691905107663</v>
      </c>
      <c r="S148" s="101">
        <v>1.4396805920661353E-05</v>
      </c>
      <c r="T148" s="101">
        <v>-6.093812837535149E-05</v>
      </c>
      <c r="U148" s="101">
        <v>-1.0559088315447556E-05</v>
      </c>
      <c r="V148" s="101">
        <v>-9.720615329322048E-06</v>
      </c>
      <c r="W148" s="101">
        <v>4.844956403222036E-07</v>
      </c>
      <c r="X148" s="101">
        <v>67.5</v>
      </c>
    </row>
    <row r="149" spans="1:24" s="101" customFormat="1" ht="12.75" hidden="1">
      <c r="A149" s="101">
        <v>3345</v>
      </c>
      <c r="B149" s="101">
        <v>108.63999938964844</v>
      </c>
      <c r="C149" s="101">
        <v>135.83999633789062</v>
      </c>
      <c r="D149" s="101">
        <v>9.081042289733887</v>
      </c>
      <c r="E149" s="101">
        <v>9.144107818603516</v>
      </c>
      <c r="F149" s="101">
        <v>24.206912067581882</v>
      </c>
      <c r="G149" s="101" t="s">
        <v>58</v>
      </c>
      <c r="H149" s="101">
        <v>22.266940527302943</v>
      </c>
      <c r="I149" s="101">
        <v>63.40693991695138</v>
      </c>
      <c r="J149" s="101" t="s">
        <v>61</v>
      </c>
      <c r="K149" s="101">
        <v>-0.3681782611206605</v>
      </c>
      <c r="L149" s="101">
        <v>-1.3744336536990311</v>
      </c>
      <c r="M149" s="101">
        <v>-0.08700403909001922</v>
      </c>
      <c r="N149" s="101">
        <v>-0.1481555790888758</v>
      </c>
      <c r="O149" s="101">
        <v>-0.014810452146255077</v>
      </c>
      <c r="P149" s="101">
        <v>-0.03941963280812554</v>
      </c>
      <c r="Q149" s="101">
        <v>-0.001788368368515215</v>
      </c>
      <c r="R149" s="101">
        <v>-0.0022773867480015923</v>
      </c>
      <c r="S149" s="101">
        <v>-0.0001957960990206531</v>
      </c>
      <c r="T149" s="101">
        <v>-0.0005769853059804588</v>
      </c>
      <c r="U149" s="101">
        <v>-3.839499029331027E-05</v>
      </c>
      <c r="V149" s="101">
        <v>-8.409153366358205E-05</v>
      </c>
      <c r="W149" s="101">
        <v>-1.2231298403045167E-05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3340</v>
      </c>
      <c r="B151" s="101">
        <v>154.3</v>
      </c>
      <c r="C151" s="101">
        <v>145.2</v>
      </c>
      <c r="D151" s="101">
        <v>8.720548485324626</v>
      </c>
      <c r="E151" s="101">
        <v>10.200490535349505</v>
      </c>
      <c r="F151" s="101">
        <v>28.187855465742523</v>
      </c>
      <c r="G151" s="101" t="s">
        <v>59</v>
      </c>
      <c r="H151" s="101">
        <v>-9.765690868329827</v>
      </c>
      <c r="I151" s="101">
        <v>77.03430913167018</v>
      </c>
      <c r="J151" s="101" t="s">
        <v>73</v>
      </c>
      <c r="K151" s="101">
        <v>1.4747340228062842</v>
      </c>
      <c r="M151" s="101" t="s">
        <v>68</v>
      </c>
      <c r="N151" s="101">
        <v>1.358048724188632</v>
      </c>
      <c r="X151" s="101">
        <v>67.5</v>
      </c>
    </row>
    <row r="152" spans="1:24" s="101" customFormat="1" ht="12.75" hidden="1">
      <c r="A152" s="101">
        <v>3338</v>
      </c>
      <c r="B152" s="101">
        <v>97.76000213623047</v>
      </c>
      <c r="C152" s="101">
        <v>117.86000061035156</v>
      </c>
      <c r="D152" s="101">
        <v>9.57335376739502</v>
      </c>
      <c r="E152" s="101">
        <v>10.3992280960083</v>
      </c>
      <c r="F152" s="101">
        <v>22.402846293437243</v>
      </c>
      <c r="G152" s="101" t="s">
        <v>56</v>
      </c>
      <c r="H152" s="101">
        <v>25.378252730271527</v>
      </c>
      <c r="I152" s="101">
        <v>55.638254866501995</v>
      </c>
      <c r="J152" s="101" t="s">
        <v>62</v>
      </c>
      <c r="K152" s="101">
        <v>0.30542585150512497</v>
      </c>
      <c r="L152" s="101">
        <v>1.1676631142945741</v>
      </c>
      <c r="M152" s="101">
        <v>0.07230563947936779</v>
      </c>
      <c r="N152" s="101">
        <v>0.10726646014774828</v>
      </c>
      <c r="O152" s="101">
        <v>0.012266480895264806</v>
      </c>
      <c r="P152" s="101">
        <v>0.03349668953269083</v>
      </c>
      <c r="Q152" s="101">
        <v>0.0014931902109263674</v>
      </c>
      <c r="R152" s="101">
        <v>0.0016511831032280328</v>
      </c>
      <c r="S152" s="101">
        <v>0.0001609868940562393</v>
      </c>
      <c r="T152" s="101">
        <v>0.000492905072230692</v>
      </c>
      <c r="U152" s="101">
        <v>3.2659463894847354E-05</v>
      </c>
      <c r="V152" s="101">
        <v>6.12852794218382E-05</v>
      </c>
      <c r="W152" s="101">
        <v>1.004167422513484E-05</v>
      </c>
      <c r="X152" s="101">
        <v>67.5</v>
      </c>
    </row>
    <row r="153" spans="1:24" s="101" customFormat="1" ht="12.75" hidden="1">
      <c r="A153" s="101">
        <v>3339</v>
      </c>
      <c r="B153" s="101">
        <v>139.77999877929688</v>
      </c>
      <c r="C153" s="101">
        <v>146.97999572753906</v>
      </c>
      <c r="D153" s="101">
        <v>8.957669258117676</v>
      </c>
      <c r="E153" s="101">
        <v>9.407934188842773</v>
      </c>
      <c r="F153" s="101">
        <v>24.789983736595662</v>
      </c>
      <c r="G153" s="101" t="s">
        <v>57</v>
      </c>
      <c r="H153" s="101">
        <v>-6.36526562742506</v>
      </c>
      <c r="I153" s="101">
        <v>65.91473315187181</v>
      </c>
      <c r="J153" s="101" t="s">
        <v>60</v>
      </c>
      <c r="K153" s="101">
        <v>-0.13185946988227382</v>
      </c>
      <c r="L153" s="101">
        <v>-0.006351991636401198</v>
      </c>
      <c r="M153" s="101">
        <v>0.030472757973552506</v>
      </c>
      <c r="N153" s="101">
        <v>-0.0011089048093977194</v>
      </c>
      <c r="O153" s="101">
        <v>-0.005414460605098506</v>
      </c>
      <c r="P153" s="101">
        <v>-0.0007268241312616687</v>
      </c>
      <c r="Q153" s="101">
        <v>0.0005935142483218481</v>
      </c>
      <c r="R153" s="101">
        <v>-8.917939482573349E-05</v>
      </c>
      <c r="S153" s="101">
        <v>-8.063463669848339E-05</v>
      </c>
      <c r="T153" s="101">
        <v>-5.1765461455392645E-05</v>
      </c>
      <c r="U153" s="101">
        <v>1.0578964905876405E-05</v>
      </c>
      <c r="V153" s="101">
        <v>-7.039950879295382E-06</v>
      </c>
      <c r="W153" s="101">
        <v>-5.319897470733776E-06</v>
      </c>
      <c r="X153" s="101">
        <v>67.5</v>
      </c>
    </row>
    <row r="154" spans="1:24" s="101" customFormat="1" ht="12.75" hidden="1">
      <c r="A154" s="101">
        <v>3345</v>
      </c>
      <c r="B154" s="101">
        <v>111.86000061035156</v>
      </c>
      <c r="C154" s="101">
        <v>128.75999450683594</v>
      </c>
      <c r="D154" s="101">
        <v>9.201212882995605</v>
      </c>
      <c r="E154" s="101">
        <v>9.448152542114258</v>
      </c>
      <c r="F154" s="101">
        <v>24.197195683310614</v>
      </c>
      <c r="G154" s="101" t="s">
        <v>58</v>
      </c>
      <c r="H154" s="101">
        <v>18.202175162927695</v>
      </c>
      <c r="I154" s="101">
        <v>62.56217577327926</v>
      </c>
      <c r="J154" s="101" t="s">
        <v>61</v>
      </c>
      <c r="K154" s="101">
        <v>-0.2754959726928805</v>
      </c>
      <c r="L154" s="101">
        <v>-1.1676458370098164</v>
      </c>
      <c r="M154" s="101">
        <v>-0.06557069865424343</v>
      </c>
      <c r="N154" s="101">
        <v>-0.10726072814759448</v>
      </c>
      <c r="O154" s="101">
        <v>-0.01100682378843837</v>
      </c>
      <c r="P154" s="101">
        <v>-0.03348880314868979</v>
      </c>
      <c r="Q154" s="101">
        <v>-0.0013701670858129972</v>
      </c>
      <c r="R154" s="101">
        <v>-0.0016487730819989366</v>
      </c>
      <c r="S154" s="101">
        <v>-0.00013933712865700374</v>
      </c>
      <c r="T154" s="101">
        <v>-0.0004901793011042531</v>
      </c>
      <c r="U154" s="101">
        <v>-3.089864209668563E-05</v>
      </c>
      <c r="V154" s="101">
        <v>-6.0879590713390086E-05</v>
      </c>
      <c r="W154" s="101">
        <v>-8.516684339848328E-06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15.709349405756774</v>
      </c>
      <c r="G155" s="102"/>
      <c r="H155" s="102"/>
      <c r="I155" s="115"/>
      <c r="J155" s="115" t="s">
        <v>158</v>
      </c>
      <c r="K155" s="102">
        <f>AVERAGE(K153,K148,K143,K138,K133,K128)</f>
        <v>-0.3156997244742954</v>
      </c>
      <c r="L155" s="102">
        <f>AVERAGE(L153,L148,L143,L138,L133,L128)</f>
        <v>-0.006787341251029404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29.0605764984344</v>
      </c>
      <c r="G156" s="102"/>
      <c r="H156" s="102"/>
      <c r="I156" s="115"/>
      <c r="J156" s="115" t="s">
        <v>159</v>
      </c>
      <c r="K156" s="102">
        <f>AVERAGE(K154,K149,K144,K139,K134,K129)</f>
        <v>-0.18536959372224202</v>
      </c>
      <c r="L156" s="102">
        <f>AVERAGE(L154,L149,L144,L139,L134,L129)</f>
        <v>-1.2476055509316446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0.19731232779643462</v>
      </c>
      <c r="L157" s="102">
        <f>ABS(L155/$H$33)</f>
        <v>0.0188537256973039</v>
      </c>
      <c r="M157" s="115" t="s">
        <v>111</v>
      </c>
      <c r="N157" s="102">
        <f>K157+L157+L158+K158</f>
        <v>1.1012431556227449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0.10532363279672842</v>
      </c>
      <c r="L158" s="102">
        <f>ABS(L156/$H$34)</f>
        <v>0.7797534693322778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3340</v>
      </c>
      <c r="B161" s="101">
        <v>161.06</v>
      </c>
      <c r="C161" s="101">
        <v>150.06</v>
      </c>
      <c r="D161" s="101">
        <v>9.195895428049367</v>
      </c>
      <c r="E161" s="101">
        <v>9.853034188895396</v>
      </c>
      <c r="F161" s="101">
        <v>31.246699896672464</v>
      </c>
      <c r="G161" s="101" t="s">
        <v>59</v>
      </c>
      <c r="H161" s="101">
        <v>-12.557344036047269</v>
      </c>
      <c r="I161" s="101">
        <v>81.00265596395273</v>
      </c>
      <c r="J161" s="101" t="s">
        <v>73</v>
      </c>
      <c r="K161" s="101">
        <v>2.771306301332931</v>
      </c>
      <c r="M161" s="101" t="s">
        <v>68</v>
      </c>
      <c r="N161" s="101">
        <v>1.5341124589588473</v>
      </c>
      <c r="X161" s="101">
        <v>67.5</v>
      </c>
    </row>
    <row r="162" spans="1:24" s="101" customFormat="1" ht="12.75" hidden="1">
      <c r="A162" s="101">
        <v>3338</v>
      </c>
      <c r="B162" s="101">
        <v>95.95999908447266</v>
      </c>
      <c r="C162" s="101">
        <v>111.05999755859375</v>
      </c>
      <c r="D162" s="101">
        <v>9.768360137939453</v>
      </c>
      <c r="E162" s="101">
        <v>10.139412879943848</v>
      </c>
      <c r="F162" s="101">
        <v>22.880723306706255</v>
      </c>
      <c r="G162" s="101" t="s">
        <v>56</v>
      </c>
      <c r="H162" s="101">
        <v>27.226461382012452</v>
      </c>
      <c r="I162" s="101">
        <v>55.68646046648511</v>
      </c>
      <c r="J162" s="101" t="s">
        <v>62</v>
      </c>
      <c r="K162" s="101">
        <v>1.549291915367569</v>
      </c>
      <c r="L162" s="101">
        <v>0.4785216852484003</v>
      </c>
      <c r="M162" s="101">
        <v>0.36677461894924085</v>
      </c>
      <c r="N162" s="101">
        <v>0.05809699074420931</v>
      </c>
      <c r="O162" s="101">
        <v>0.06222243318773449</v>
      </c>
      <c r="P162" s="101">
        <v>0.01372744750294052</v>
      </c>
      <c r="Q162" s="101">
        <v>0.00757399116981929</v>
      </c>
      <c r="R162" s="101">
        <v>0.0008943323964206961</v>
      </c>
      <c r="S162" s="101">
        <v>0.0008163853062323177</v>
      </c>
      <c r="T162" s="101">
        <v>0.0002020355281588523</v>
      </c>
      <c r="U162" s="101">
        <v>0.00016565768814210828</v>
      </c>
      <c r="V162" s="101">
        <v>3.318067350209993E-05</v>
      </c>
      <c r="W162" s="101">
        <v>5.090760921943735E-05</v>
      </c>
      <c r="X162" s="101">
        <v>67.5</v>
      </c>
    </row>
    <row r="163" spans="1:24" s="101" customFormat="1" ht="12.75" hidden="1">
      <c r="A163" s="101">
        <v>3345</v>
      </c>
      <c r="B163" s="101">
        <v>98.4800033569336</v>
      </c>
      <c r="C163" s="101">
        <v>108.4800033569336</v>
      </c>
      <c r="D163" s="101">
        <v>9.3671875</v>
      </c>
      <c r="E163" s="101">
        <v>9.588184356689453</v>
      </c>
      <c r="F163" s="101">
        <v>15.260611611276474</v>
      </c>
      <c r="G163" s="101" t="s">
        <v>57</v>
      </c>
      <c r="H163" s="101">
        <v>7.755596503164405</v>
      </c>
      <c r="I163" s="101">
        <v>38.735599860098</v>
      </c>
      <c r="J163" s="101" t="s">
        <v>60</v>
      </c>
      <c r="K163" s="101">
        <v>-0.7864768862116704</v>
      </c>
      <c r="L163" s="101">
        <v>-0.00260267841178055</v>
      </c>
      <c r="M163" s="101">
        <v>0.1825842071281547</v>
      </c>
      <c r="N163" s="101">
        <v>-0.0006007316177632971</v>
      </c>
      <c r="O163" s="101">
        <v>-0.032162518007879476</v>
      </c>
      <c r="P163" s="101">
        <v>-0.000297674253923065</v>
      </c>
      <c r="Q163" s="101">
        <v>0.0035966728041926495</v>
      </c>
      <c r="R163" s="101">
        <v>-4.8314404786648765E-05</v>
      </c>
      <c r="S163" s="101">
        <v>-0.00046818873544618347</v>
      </c>
      <c r="T163" s="101">
        <v>-2.1197249878969513E-05</v>
      </c>
      <c r="U163" s="101">
        <v>6.685778280570616E-05</v>
      </c>
      <c r="V163" s="101">
        <v>-3.82163624600556E-06</v>
      </c>
      <c r="W163" s="101">
        <v>-3.056475123768153E-05</v>
      </c>
      <c r="X163" s="101">
        <v>67.5</v>
      </c>
    </row>
    <row r="164" spans="1:24" s="101" customFormat="1" ht="12.75" hidden="1">
      <c r="A164" s="101">
        <v>3339</v>
      </c>
      <c r="B164" s="101">
        <v>124.36000061035156</v>
      </c>
      <c r="C164" s="101">
        <v>131.36000061035156</v>
      </c>
      <c r="D164" s="101">
        <v>9.445806503295898</v>
      </c>
      <c r="E164" s="101">
        <v>9.7355375289917</v>
      </c>
      <c r="F164" s="101">
        <v>19.565268790529387</v>
      </c>
      <c r="G164" s="101" t="s">
        <v>58</v>
      </c>
      <c r="H164" s="101">
        <v>-7.557744514126057</v>
      </c>
      <c r="I164" s="101">
        <v>49.30225609622551</v>
      </c>
      <c r="J164" s="101" t="s">
        <v>61</v>
      </c>
      <c r="K164" s="101">
        <v>-1.334825661454748</v>
      </c>
      <c r="L164" s="101">
        <v>-0.47851460721492495</v>
      </c>
      <c r="M164" s="101">
        <v>-0.31809845710525525</v>
      </c>
      <c r="N164" s="101">
        <v>-0.05809388483357058</v>
      </c>
      <c r="O164" s="101">
        <v>-0.05326540741602293</v>
      </c>
      <c r="P164" s="101">
        <v>-0.01372421964938405</v>
      </c>
      <c r="Q164" s="101">
        <v>-0.006665529759897676</v>
      </c>
      <c r="R164" s="101">
        <v>-0.0008930264013889494</v>
      </c>
      <c r="S164" s="101">
        <v>-0.0006687931490628016</v>
      </c>
      <c r="T164" s="101">
        <v>-0.00020092045997357992</v>
      </c>
      <c r="U164" s="101">
        <v>-0.00015156683845384195</v>
      </c>
      <c r="V164" s="101">
        <v>-3.2959857257824596E-05</v>
      </c>
      <c r="W164" s="101">
        <v>-4.0710940276755926E-05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3340</v>
      </c>
      <c r="B166" s="101">
        <v>148.44</v>
      </c>
      <c r="C166" s="101">
        <v>138.34</v>
      </c>
      <c r="D166" s="101">
        <v>9.39582234981532</v>
      </c>
      <c r="E166" s="101">
        <v>10.114339898557592</v>
      </c>
      <c r="F166" s="101">
        <v>28.015791212746876</v>
      </c>
      <c r="G166" s="101" t="s">
        <v>59</v>
      </c>
      <c r="H166" s="101">
        <v>-9.89602497250695</v>
      </c>
      <c r="I166" s="101">
        <v>71.04397502749305</v>
      </c>
      <c r="J166" s="101" t="s">
        <v>73</v>
      </c>
      <c r="K166" s="101">
        <v>3.6621180575296384</v>
      </c>
      <c r="M166" s="101" t="s">
        <v>68</v>
      </c>
      <c r="N166" s="101">
        <v>1.9211438695373149</v>
      </c>
      <c r="X166" s="101">
        <v>67.5</v>
      </c>
    </row>
    <row r="167" spans="1:24" s="101" customFormat="1" ht="12.75" hidden="1">
      <c r="A167" s="101">
        <v>3338</v>
      </c>
      <c r="B167" s="101">
        <v>81.86000061035156</v>
      </c>
      <c r="C167" s="101">
        <v>110.95999908447266</v>
      </c>
      <c r="D167" s="101">
        <v>9.947505950927734</v>
      </c>
      <c r="E167" s="101">
        <v>10.349832534790039</v>
      </c>
      <c r="F167" s="101">
        <v>17.96242602978061</v>
      </c>
      <c r="G167" s="101" t="s">
        <v>56</v>
      </c>
      <c r="H167" s="101">
        <v>28.54369101288424</v>
      </c>
      <c r="I167" s="101">
        <v>42.9036916232358</v>
      </c>
      <c r="J167" s="101" t="s">
        <v>62</v>
      </c>
      <c r="K167" s="101">
        <v>1.8463853378635429</v>
      </c>
      <c r="L167" s="101">
        <v>0.22547401119120594</v>
      </c>
      <c r="M167" s="101">
        <v>0.4371076058563189</v>
      </c>
      <c r="N167" s="101">
        <v>0.073845747110213</v>
      </c>
      <c r="O167" s="101">
        <v>0.07415423729714604</v>
      </c>
      <c r="P167" s="101">
        <v>0.006468342222356885</v>
      </c>
      <c r="Q167" s="101">
        <v>0.00902639695680252</v>
      </c>
      <c r="R167" s="101">
        <v>0.0011367433355478106</v>
      </c>
      <c r="S167" s="101">
        <v>0.000972920225950015</v>
      </c>
      <c r="T167" s="101">
        <v>9.522906000283346E-05</v>
      </c>
      <c r="U167" s="101">
        <v>0.0001974258494517339</v>
      </c>
      <c r="V167" s="101">
        <v>4.217219141535856E-05</v>
      </c>
      <c r="W167" s="101">
        <v>6.066587783831976E-05</v>
      </c>
      <c r="X167" s="101">
        <v>67.5</v>
      </c>
    </row>
    <row r="168" spans="1:24" s="101" customFormat="1" ht="12.75" hidden="1">
      <c r="A168" s="101">
        <v>3345</v>
      </c>
      <c r="B168" s="101">
        <v>86.62000274658203</v>
      </c>
      <c r="C168" s="101">
        <v>105.0199966430664</v>
      </c>
      <c r="D168" s="101">
        <v>9.44792366027832</v>
      </c>
      <c r="E168" s="101">
        <v>9.546154022216797</v>
      </c>
      <c r="F168" s="101">
        <v>13.000085326517945</v>
      </c>
      <c r="G168" s="101" t="s">
        <v>57</v>
      </c>
      <c r="H168" s="101">
        <v>13.579466353370435</v>
      </c>
      <c r="I168" s="101">
        <v>32.699469099952466</v>
      </c>
      <c r="J168" s="101" t="s">
        <v>60</v>
      </c>
      <c r="K168" s="101">
        <v>-0.9091752028831739</v>
      </c>
      <c r="L168" s="101">
        <v>-0.0012256191847793405</v>
      </c>
      <c r="M168" s="101">
        <v>0.21089717823594994</v>
      </c>
      <c r="N168" s="101">
        <v>-0.0007636880925829884</v>
      </c>
      <c r="O168" s="101">
        <v>-0.037207980516008855</v>
      </c>
      <c r="P168" s="101">
        <v>-0.0001401041454802894</v>
      </c>
      <c r="Q168" s="101">
        <v>0.0041460394321961</v>
      </c>
      <c r="R168" s="101">
        <v>-6.140806029593068E-05</v>
      </c>
      <c r="S168" s="101">
        <v>-0.0005438605496009216</v>
      </c>
      <c r="T168" s="101">
        <v>-9.976520044181855E-06</v>
      </c>
      <c r="U168" s="101">
        <v>7.64821690168545E-05</v>
      </c>
      <c r="V168" s="101">
        <v>-4.855788077316413E-06</v>
      </c>
      <c r="W168" s="101">
        <v>-3.5563936411216944E-05</v>
      </c>
      <c r="X168" s="101">
        <v>67.5</v>
      </c>
    </row>
    <row r="169" spans="1:24" s="101" customFormat="1" ht="12.75" hidden="1">
      <c r="A169" s="101">
        <v>3339</v>
      </c>
      <c r="B169" s="101">
        <v>131.05999755859375</v>
      </c>
      <c r="C169" s="101">
        <v>126.55999755859375</v>
      </c>
      <c r="D169" s="101">
        <v>9.674570083618164</v>
      </c>
      <c r="E169" s="101">
        <v>9.671433448791504</v>
      </c>
      <c r="F169" s="101">
        <v>20.41044497644822</v>
      </c>
      <c r="G169" s="101" t="s">
        <v>58</v>
      </c>
      <c r="H169" s="101">
        <v>-13.330012678543795</v>
      </c>
      <c r="I169" s="101">
        <v>50.229984880049955</v>
      </c>
      <c r="J169" s="101" t="s">
        <v>61</v>
      </c>
      <c r="K169" s="101">
        <v>-1.6070280851123322</v>
      </c>
      <c r="L169" s="101">
        <v>-0.2254706800900418</v>
      </c>
      <c r="M169" s="101">
        <v>-0.38286477940593727</v>
      </c>
      <c r="N169" s="101">
        <v>-0.07384179810082347</v>
      </c>
      <c r="O169" s="101">
        <v>-0.06414372217950678</v>
      </c>
      <c r="P169" s="101">
        <v>-0.006466824718047029</v>
      </c>
      <c r="Q169" s="101">
        <v>-0.008017867487583518</v>
      </c>
      <c r="R169" s="101">
        <v>-0.0011350834599460312</v>
      </c>
      <c r="S169" s="101">
        <v>-0.0008067152339273208</v>
      </c>
      <c r="T169" s="101">
        <v>-9.470503110622631E-05</v>
      </c>
      <c r="U169" s="101">
        <v>-0.00018200946089205365</v>
      </c>
      <c r="V169" s="101">
        <v>-4.1891706230730617E-05</v>
      </c>
      <c r="W169" s="101">
        <v>-4.9148297639214874E-05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3340</v>
      </c>
      <c r="B171" s="101">
        <v>137.74</v>
      </c>
      <c r="C171" s="101">
        <v>131.54</v>
      </c>
      <c r="D171" s="101">
        <v>9.195433740961404</v>
      </c>
      <c r="E171" s="101">
        <v>9.739218187251355</v>
      </c>
      <c r="F171" s="101">
        <v>26.847891808030944</v>
      </c>
      <c r="G171" s="101" t="s">
        <v>59</v>
      </c>
      <c r="H171" s="101">
        <v>-0.7052255825679197</v>
      </c>
      <c r="I171" s="101">
        <v>69.53477441743209</v>
      </c>
      <c r="J171" s="101" t="s">
        <v>73</v>
      </c>
      <c r="K171" s="101">
        <v>0.5209159470672149</v>
      </c>
      <c r="M171" s="101" t="s">
        <v>68</v>
      </c>
      <c r="N171" s="101">
        <v>0.2756058405771946</v>
      </c>
      <c r="X171" s="101">
        <v>67.5</v>
      </c>
    </row>
    <row r="172" spans="1:24" s="101" customFormat="1" ht="12.75" hidden="1">
      <c r="A172" s="101">
        <v>3338</v>
      </c>
      <c r="B172" s="101">
        <v>106.76000213623047</v>
      </c>
      <c r="C172" s="101">
        <v>111.26000213623047</v>
      </c>
      <c r="D172" s="101">
        <v>9.600908279418945</v>
      </c>
      <c r="E172" s="101">
        <v>10.277339935302734</v>
      </c>
      <c r="F172" s="101">
        <v>20.987180901213602</v>
      </c>
      <c r="G172" s="101" t="s">
        <v>56</v>
      </c>
      <c r="H172" s="101">
        <v>12.73248090069665</v>
      </c>
      <c r="I172" s="101">
        <v>51.99248303692712</v>
      </c>
      <c r="J172" s="101" t="s">
        <v>62</v>
      </c>
      <c r="K172" s="101">
        <v>0.6975336408513714</v>
      </c>
      <c r="L172" s="101">
        <v>0.04304595689404098</v>
      </c>
      <c r="M172" s="101">
        <v>0.16513202087721823</v>
      </c>
      <c r="N172" s="101">
        <v>0.0666489617959714</v>
      </c>
      <c r="O172" s="101">
        <v>0.028014193577398976</v>
      </c>
      <c r="P172" s="101">
        <v>0.0012349572055757841</v>
      </c>
      <c r="Q172" s="101">
        <v>0.0034100547433190175</v>
      </c>
      <c r="R172" s="101">
        <v>0.00102592444669244</v>
      </c>
      <c r="S172" s="101">
        <v>0.00036754802984935745</v>
      </c>
      <c r="T172" s="101">
        <v>1.8194422329287592E-05</v>
      </c>
      <c r="U172" s="101">
        <v>7.458660335561077E-05</v>
      </c>
      <c r="V172" s="101">
        <v>3.806759882945188E-05</v>
      </c>
      <c r="W172" s="101">
        <v>2.291587905723602E-05</v>
      </c>
      <c r="X172" s="101">
        <v>67.5</v>
      </c>
    </row>
    <row r="173" spans="1:24" s="101" customFormat="1" ht="12.75" hidden="1">
      <c r="A173" s="101">
        <v>3345</v>
      </c>
      <c r="B173" s="101">
        <v>98.18000030517578</v>
      </c>
      <c r="C173" s="101">
        <v>110.4800033569336</v>
      </c>
      <c r="D173" s="101">
        <v>9.42885684967041</v>
      </c>
      <c r="E173" s="101">
        <v>9.743351936340332</v>
      </c>
      <c r="F173" s="101">
        <v>15.3917126368991</v>
      </c>
      <c r="G173" s="101" t="s">
        <v>57</v>
      </c>
      <c r="H173" s="101">
        <v>8.132353726975744</v>
      </c>
      <c r="I173" s="101">
        <v>38.812354032151525</v>
      </c>
      <c r="J173" s="101" t="s">
        <v>60</v>
      </c>
      <c r="K173" s="101">
        <v>-0.3422787566020159</v>
      </c>
      <c r="L173" s="101">
        <v>-0.0002333563215529564</v>
      </c>
      <c r="M173" s="101">
        <v>0.07938946406841195</v>
      </c>
      <c r="N173" s="101">
        <v>-0.0006892720641131885</v>
      </c>
      <c r="O173" s="101">
        <v>-0.014008974113813</v>
      </c>
      <c r="P173" s="101">
        <v>-2.6683402909508368E-05</v>
      </c>
      <c r="Q173" s="101">
        <v>0.0015603645571164986</v>
      </c>
      <c r="R173" s="101">
        <v>-5.541476788761705E-05</v>
      </c>
      <c r="S173" s="101">
        <v>-0.0002048548646293229</v>
      </c>
      <c r="T173" s="101">
        <v>-1.902248319700795E-06</v>
      </c>
      <c r="U173" s="101">
        <v>2.8754023248026618E-05</v>
      </c>
      <c r="V173" s="101">
        <v>-4.376280616117217E-06</v>
      </c>
      <c r="W173" s="101">
        <v>-1.3397075182525067E-05</v>
      </c>
      <c r="X173" s="101">
        <v>67.5</v>
      </c>
    </row>
    <row r="174" spans="1:24" s="101" customFormat="1" ht="12.75" hidden="1">
      <c r="A174" s="101">
        <v>3339</v>
      </c>
      <c r="B174" s="101">
        <v>118.37999725341797</v>
      </c>
      <c r="C174" s="101">
        <v>130.8800048828125</v>
      </c>
      <c r="D174" s="101">
        <v>9.401443481445312</v>
      </c>
      <c r="E174" s="101">
        <v>9.974501609802246</v>
      </c>
      <c r="F174" s="101">
        <v>18.87524790748822</v>
      </c>
      <c r="G174" s="101" t="s">
        <v>58</v>
      </c>
      <c r="H174" s="101">
        <v>-3.1040814979896254</v>
      </c>
      <c r="I174" s="101">
        <v>47.775915755428336</v>
      </c>
      <c r="J174" s="101" t="s">
        <v>61</v>
      </c>
      <c r="K174" s="101">
        <v>-0.6077815667642018</v>
      </c>
      <c r="L174" s="101">
        <v>-0.04304532436572903</v>
      </c>
      <c r="M174" s="101">
        <v>-0.14479605420702724</v>
      </c>
      <c r="N174" s="101">
        <v>-0.06664539753428206</v>
      </c>
      <c r="O174" s="101">
        <v>-0.024259919333553013</v>
      </c>
      <c r="P174" s="101">
        <v>-0.001234668901209032</v>
      </c>
      <c r="Q174" s="101">
        <v>-0.0030321173792132723</v>
      </c>
      <c r="R174" s="101">
        <v>-0.001024426753760927</v>
      </c>
      <c r="S174" s="101">
        <v>-0.00030516559223452106</v>
      </c>
      <c r="T174" s="101">
        <v>-1.809470793427389E-05</v>
      </c>
      <c r="U174" s="101">
        <v>-6.882127249026388E-05</v>
      </c>
      <c r="V174" s="101">
        <v>-3.7815211867832804E-05</v>
      </c>
      <c r="W174" s="101">
        <v>-1.8591823189769187E-05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3340</v>
      </c>
      <c r="B176" s="101">
        <v>143.82</v>
      </c>
      <c r="C176" s="101">
        <v>139.42</v>
      </c>
      <c r="D176" s="101">
        <v>9.117252359497654</v>
      </c>
      <c r="E176" s="101">
        <v>9.720818324993244</v>
      </c>
      <c r="F176" s="101">
        <v>29.797586582455754</v>
      </c>
      <c r="G176" s="101" t="s">
        <v>59</v>
      </c>
      <c r="H176" s="101">
        <v>1.5359938907720334</v>
      </c>
      <c r="I176" s="101">
        <v>77.85599389077203</v>
      </c>
      <c r="J176" s="101" t="s">
        <v>73</v>
      </c>
      <c r="K176" s="101">
        <v>1.0268940183011381</v>
      </c>
      <c r="M176" s="101" t="s">
        <v>68</v>
      </c>
      <c r="N176" s="101">
        <v>0.5385281527390924</v>
      </c>
      <c r="X176" s="101">
        <v>67.5</v>
      </c>
    </row>
    <row r="177" spans="1:24" s="101" customFormat="1" ht="12.75" hidden="1">
      <c r="A177" s="101">
        <v>3338</v>
      </c>
      <c r="B177" s="101">
        <v>103.86000061035156</v>
      </c>
      <c r="C177" s="101">
        <v>111.45999908447266</v>
      </c>
      <c r="D177" s="101">
        <v>9.7495698928833</v>
      </c>
      <c r="E177" s="101">
        <v>10.301804542541504</v>
      </c>
      <c r="F177" s="101">
        <v>22.145783770968897</v>
      </c>
      <c r="G177" s="101" t="s">
        <v>56</v>
      </c>
      <c r="H177" s="101">
        <v>17.65960589858914</v>
      </c>
      <c r="I177" s="101">
        <v>54.019606508940704</v>
      </c>
      <c r="J177" s="101" t="s">
        <v>62</v>
      </c>
      <c r="K177" s="101">
        <v>0.9799525241764077</v>
      </c>
      <c r="L177" s="101">
        <v>0.0867666896592296</v>
      </c>
      <c r="M177" s="101">
        <v>0.2319906206725814</v>
      </c>
      <c r="N177" s="101">
        <v>0.060495538187148035</v>
      </c>
      <c r="O177" s="101">
        <v>0.03935678634168674</v>
      </c>
      <c r="P177" s="101">
        <v>0.0024892127779206426</v>
      </c>
      <c r="Q177" s="101">
        <v>0.0047906999557218695</v>
      </c>
      <c r="R177" s="101">
        <v>0.0009312310057188448</v>
      </c>
      <c r="S177" s="101">
        <v>0.0005163751633129213</v>
      </c>
      <c r="T177" s="101">
        <v>3.664645356320347E-05</v>
      </c>
      <c r="U177" s="101">
        <v>0.00010478888767823932</v>
      </c>
      <c r="V177" s="101">
        <v>3.455532438401152E-05</v>
      </c>
      <c r="W177" s="101">
        <v>3.2197795382741776E-05</v>
      </c>
      <c r="X177" s="101">
        <v>67.5</v>
      </c>
    </row>
    <row r="178" spans="1:24" s="101" customFormat="1" ht="12.75" hidden="1">
      <c r="A178" s="101">
        <v>3345</v>
      </c>
      <c r="B178" s="101">
        <v>109.05999755859375</v>
      </c>
      <c r="C178" s="101">
        <v>117.26000213623047</v>
      </c>
      <c r="D178" s="101">
        <v>9.040626525878906</v>
      </c>
      <c r="E178" s="101">
        <v>9.459025382995605</v>
      </c>
      <c r="F178" s="101">
        <v>17.31040399067783</v>
      </c>
      <c r="G178" s="101" t="s">
        <v>57</v>
      </c>
      <c r="H178" s="101">
        <v>3.9859186596631133</v>
      </c>
      <c r="I178" s="101">
        <v>45.54591621825686</v>
      </c>
      <c r="J178" s="101" t="s">
        <v>60</v>
      </c>
      <c r="K178" s="101">
        <v>-0.09802303539658438</v>
      </c>
      <c r="L178" s="101">
        <v>-0.00047113397108900716</v>
      </c>
      <c r="M178" s="101">
        <v>0.020580793962060744</v>
      </c>
      <c r="N178" s="101">
        <v>-0.0006254578443578894</v>
      </c>
      <c r="O178" s="101">
        <v>-0.0043588882480330125</v>
      </c>
      <c r="P178" s="101">
        <v>-5.391878187843376E-05</v>
      </c>
      <c r="Q178" s="101">
        <v>0.00029963079548467087</v>
      </c>
      <c r="R178" s="101">
        <v>-5.02816876215666E-05</v>
      </c>
      <c r="S178" s="101">
        <v>-9.170023001888703E-05</v>
      </c>
      <c r="T178" s="101">
        <v>-3.844994076720495E-06</v>
      </c>
      <c r="U178" s="101">
        <v>-1.7636574684515717E-06</v>
      </c>
      <c r="V178" s="101">
        <v>-3.9696087733844865E-06</v>
      </c>
      <c r="W178" s="101">
        <v>-6.767314744810294E-06</v>
      </c>
      <c r="X178" s="101">
        <v>67.5</v>
      </c>
    </row>
    <row r="179" spans="1:24" s="101" customFormat="1" ht="12.75" hidden="1">
      <c r="A179" s="101">
        <v>3339</v>
      </c>
      <c r="B179" s="101">
        <v>134.86000061035156</v>
      </c>
      <c r="C179" s="101">
        <v>141.05999755859375</v>
      </c>
      <c r="D179" s="101">
        <v>9.11716365814209</v>
      </c>
      <c r="E179" s="101">
        <v>9.854360580444336</v>
      </c>
      <c r="F179" s="101">
        <v>22.84160423676519</v>
      </c>
      <c r="G179" s="101" t="s">
        <v>58</v>
      </c>
      <c r="H179" s="101">
        <v>-7.700665286949089</v>
      </c>
      <c r="I179" s="101">
        <v>59.65933532340247</v>
      </c>
      <c r="J179" s="101" t="s">
        <v>61</v>
      </c>
      <c r="K179" s="101">
        <v>-0.975037657822175</v>
      </c>
      <c r="L179" s="101">
        <v>-0.08676541054592173</v>
      </c>
      <c r="M179" s="101">
        <v>-0.23107591609672512</v>
      </c>
      <c r="N179" s="101">
        <v>-0.06049230482497437</v>
      </c>
      <c r="O179" s="101">
        <v>-0.03911466124596172</v>
      </c>
      <c r="P179" s="101">
        <v>-0.002488628742646068</v>
      </c>
      <c r="Q179" s="101">
        <v>-0.004781320680748233</v>
      </c>
      <c r="R179" s="101">
        <v>-0.0009298725385245326</v>
      </c>
      <c r="S179" s="101">
        <v>-0.0005081676663276888</v>
      </c>
      <c r="T179" s="101">
        <v>-3.64441844374382E-05</v>
      </c>
      <c r="U179" s="101">
        <v>-0.00010477404494041753</v>
      </c>
      <c r="V179" s="101">
        <v>-3.432655895178731E-05</v>
      </c>
      <c r="W179" s="101">
        <v>-3.1478587621644986E-05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3340</v>
      </c>
      <c r="B181" s="101">
        <v>150.2</v>
      </c>
      <c r="C181" s="101">
        <v>149.3</v>
      </c>
      <c r="D181" s="101">
        <v>9.18894890226192</v>
      </c>
      <c r="E181" s="101">
        <v>10.726494111379045</v>
      </c>
      <c r="F181" s="101">
        <v>32.59118608500852</v>
      </c>
      <c r="G181" s="101" t="s">
        <v>59</v>
      </c>
      <c r="H181" s="101">
        <v>1.8133984888780503</v>
      </c>
      <c r="I181" s="101">
        <v>84.51339848887804</v>
      </c>
      <c r="J181" s="101" t="s">
        <v>73</v>
      </c>
      <c r="K181" s="101">
        <v>1.7867324537388358</v>
      </c>
      <c r="M181" s="101" t="s">
        <v>68</v>
      </c>
      <c r="N181" s="101">
        <v>1.0882824511416298</v>
      </c>
      <c r="X181" s="101">
        <v>67.5</v>
      </c>
    </row>
    <row r="182" spans="1:24" s="101" customFormat="1" ht="12.75" hidden="1">
      <c r="A182" s="101">
        <v>3338</v>
      </c>
      <c r="B182" s="101">
        <v>89.80000305175781</v>
      </c>
      <c r="C182" s="101">
        <v>107.80000305175781</v>
      </c>
      <c r="D182" s="101">
        <v>9.87602424621582</v>
      </c>
      <c r="E182" s="101">
        <v>10.454680442810059</v>
      </c>
      <c r="F182" s="101">
        <v>22.493681582819306</v>
      </c>
      <c r="G182" s="101" t="s">
        <v>56</v>
      </c>
      <c r="H182" s="101">
        <v>31.83365558092825</v>
      </c>
      <c r="I182" s="101">
        <v>54.133658632686064</v>
      </c>
      <c r="J182" s="101" t="s">
        <v>62</v>
      </c>
      <c r="K182" s="101">
        <v>1.1676293351844467</v>
      </c>
      <c r="L182" s="101">
        <v>0.5682469059472233</v>
      </c>
      <c r="M182" s="101">
        <v>0.27642049871392294</v>
      </c>
      <c r="N182" s="101">
        <v>0.14682775020971833</v>
      </c>
      <c r="O182" s="101">
        <v>0.04689427409250004</v>
      </c>
      <c r="P182" s="101">
        <v>0.016301453365241168</v>
      </c>
      <c r="Q182" s="101">
        <v>0.0057082467977244145</v>
      </c>
      <c r="R182" s="101">
        <v>0.0022601458820000445</v>
      </c>
      <c r="S182" s="101">
        <v>0.0006152915829095722</v>
      </c>
      <c r="T182" s="101">
        <v>0.00023989524716546502</v>
      </c>
      <c r="U182" s="101">
        <v>0.00012485996648937215</v>
      </c>
      <c r="V182" s="101">
        <v>8.387717590891203E-05</v>
      </c>
      <c r="W182" s="101">
        <v>3.8364338735949596E-05</v>
      </c>
      <c r="X182" s="101">
        <v>67.5</v>
      </c>
    </row>
    <row r="183" spans="1:24" s="101" customFormat="1" ht="12.75" hidden="1">
      <c r="A183" s="101">
        <v>3345</v>
      </c>
      <c r="B183" s="101">
        <v>108.63999938964844</v>
      </c>
      <c r="C183" s="101">
        <v>135.83999633789062</v>
      </c>
      <c r="D183" s="101">
        <v>9.081042289733887</v>
      </c>
      <c r="E183" s="101">
        <v>9.144107818603516</v>
      </c>
      <c r="F183" s="101">
        <v>16.639059913231417</v>
      </c>
      <c r="G183" s="101" t="s">
        <v>57</v>
      </c>
      <c r="H183" s="101">
        <v>2.4439104145982213</v>
      </c>
      <c r="I183" s="101">
        <v>43.58390980424666</v>
      </c>
      <c r="J183" s="101" t="s">
        <v>60</v>
      </c>
      <c r="K183" s="101">
        <v>-0.028791505713512317</v>
      </c>
      <c r="L183" s="101">
        <v>-0.003089851648883202</v>
      </c>
      <c r="M183" s="101">
        <v>0.00367515377411585</v>
      </c>
      <c r="N183" s="101">
        <v>-0.001518040882427809</v>
      </c>
      <c r="O183" s="101">
        <v>-0.001661759851991862</v>
      </c>
      <c r="P183" s="101">
        <v>-0.0003536179365083297</v>
      </c>
      <c r="Q183" s="101">
        <v>-7.390009746946354E-05</v>
      </c>
      <c r="R183" s="101">
        <v>-0.0001220483994685767</v>
      </c>
      <c r="S183" s="101">
        <v>-6.325789845388831E-05</v>
      </c>
      <c r="T183" s="101">
        <v>-2.519403302129261E-05</v>
      </c>
      <c r="U183" s="101">
        <v>-1.151150666596499E-05</v>
      </c>
      <c r="V183" s="101">
        <v>-9.63262142062895E-06</v>
      </c>
      <c r="W183" s="101">
        <v>-5.211656491894113E-06</v>
      </c>
      <c r="X183" s="101">
        <v>67.5</v>
      </c>
    </row>
    <row r="184" spans="1:24" s="101" customFormat="1" ht="12.75" hidden="1">
      <c r="A184" s="101">
        <v>3339</v>
      </c>
      <c r="B184" s="101">
        <v>131.1199951171875</v>
      </c>
      <c r="C184" s="101">
        <v>148.82000732421875</v>
      </c>
      <c r="D184" s="101">
        <v>9.388789176940918</v>
      </c>
      <c r="E184" s="101">
        <v>9.767041206359863</v>
      </c>
      <c r="F184" s="101">
        <v>25.672190938599293</v>
      </c>
      <c r="G184" s="101" t="s">
        <v>58</v>
      </c>
      <c r="H184" s="101">
        <v>1.4823586661811987</v>
      </c>
      <c r="I184" s="101">
        <v>65.1023537833687</v>
      </c>
      <c r="J184" s="101" t="s">
        <v>61</v>
      </c>
      <c r="K184" s="101">
        <v>-1.1672743094842881</v>
      </c>
      <c r="L184" s="101">
        <v>-0.5682385053262233</v>
      </c>
      <c r="M184" s="101">
        <v>-0.27639606609716877</v>
      </c>
      <c r="N184" s="101">
        <v>-0.14681990254569277</v>
      </c>
      <c r="O184" s="101">
        <v>-0.04686482152805907</v>
      </c>
      <c r="P184" s="101">
        <v>-0.01629761749993269</v>
      </c>
      <c r="Q184" s="101">
        <v>-0.00570776841500468</v>
      </c>
      <c r="R184" s="101">
        <v>-0.002256848155306182</v>
      </c>
      <c r="S184" s="101">
        <v>-0.0006120311840768937</v>
      </c>
      <c r="T184" s="101">
        <v>-0.00023856862809829287</v>
      </c>
      <c r="U184" s="101">
        <v>-0.00012432818041782233</v>
      </c>
      <c r="V184" s="101">
        <v>-8.332222538447597E-05</v>
      </c>
      <c r="W184" s="101">
        <v>-3.800869799476405E-05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3340</v>
      </c>
      <c r="B186" s="101">
        <v>154.3</v>
      </c>
      <c r="C186" s="101">
        <v>145.2</v>
      </c>
      <c r="D186" s="101">
        <v>8.720548485324626</v>
      </c>
      <c r="E186" s="101">
        <v>10.200490535349505</v>
      </c>
      <c r="F186" s="101">
        <v>31.580197032043454</v>
      </c>
      <c r="G186" s="101" t="s">
        <v>59</v>
      </c>
      <c r="H186" s="101">
        <v>-0.4947944279731473</v>
      </c>
      <c r="I186" s="101">
        <v>86.30520557202686</v>
      </c>
      <c r="J186" s="101" t="s">
        <v>73</v>
      </c>
      <c r="K186" s="101">
        <v>1.500627069269197</v>
      </c>
      <c r="M186" s="101" t="s">
        <v>68</v>
      </c>
      <c r="N186" s="101">
        <v>0.8327927637666918</v>
      </c>
      <c r="X186" s="101">
        <v>67.5</v>
      </c>
    </row>
    <row r="187" spans="1:24" s="101" customFormat="1" ht="12.75" hidden="1">
      <c r="A187" s="101">
        <v>3338</v>
      </c>
      <c r="B187" s="101">
        <v>97.76000213623047</v>
      </c>
      <c r="C187" s="101">
        <v>117.86000061035156</v>
      </c>
      <c r="D187" s="101">
        <v>9.57335376739502</v>
      </c>
      <c r="E187" s="101">
        <v>10.3992280960083</v>
      </c>
      <c r="F187" s="101">
        <v>22.402846293437243</v>
      </c>
      <c r="G187" s="101" t="s">
        <v>56</v>
      </c>
      <c r="H187" s="101">
        <v>25.378252730271527</v>
      </c>
      <c r="I187" s="101">
        <v>55.638254866501995</v>
      </c>
      <c r="J187" s="101" t="s">
        <v>62</v>
      </c>
      <c r="K187" s="101">
        <v>1.1456192830975531</v>
      </c>
      <c r="L187" s="101">
        <v>0.31814239088603563</v>
      </c>
      <c r="M187" s="101">
        <v>0.27121016703539175</v>
      </c>
      <c r="N187" s="101">
        <v>0.10573237013322093</v>
      </c>
      <c r="O187" s="101">
        <v>0.04601024538061778</v>
      </c>
      <c r="P187" s="101">
        <v>0.0091266979280852</v>
      </c>
      <c r="Q187" s="101">
        <v>0.005600624937971781</v>
      </c>
      <c r="R187" s="101">
        <v>0.0016275598674591965</v>
      </c>
      <c r="S187" s="101">
        <v>0.0006036783849347653</v>
      </c>
      <c r="T187" s="101">
        <v>0.0001343241194526534</v>
      </c>
      <c r="U187" s="101">
        <v>0.00012250380173978875</v>
      </c>
      <c r="V187" s="101">
        <v>6.039670788215007E-05</v>
      </c>
      <c r="W187" s="101">
        <v>3.7640798458379206E-05</v>
      </c>
      <c r="X187" s="101">
        <v>67.5</v>
      </c>
    </row>
    <row r="188" spans="1:24" s="101" customFormat="1" ht="12.75" hidden="1">
      <c r="A188" s="101">
        <v>3345</v>
      </c>
      <c r="B188" s="101">
        <v>111.86000061035156</v>
      </c>
      <c r="C188" s="101">
        <v>128.75999450683594</v>
      </c>
      <c r="D188" s="101">
        <v>9.201212882995605</v>
      </c>
      <c r="E188" s="101">
        <v>9.448152542114258</v>
      </c>
      <c r="F188" s="101">
        <v>19.434739926810927</v>
      </c>
      <c r="G188" s="101" t="s">
        <v>57</v>
      </c>
      <c r="H188" s="101">
        <v>5.888781575913718</v>
      </c>
      <c r="I188" s="101">
        <v>50.24878218626528</v>
      </c>
      <c r="J188" s="101" t="s">
        <v>60</v>
      </c>
      <c r="K188" s="101">
        <v>-0.24987677410699483</v>
      </c>
      <c r="L188" s="101">
        <v>-0.0017295366212489879</v>
      </c>
      <c r="M188" s="101">
        <v>0.056143110129278</v>
      </c>
      <c r="N188" s="101">
        <v>-0.0010932341333335848</v>
      </c>
      <c r="O188" s="101">
        <v>-0.010519132940189822</v>
      </c>
      <c r="P188" s="101">
        <v>-0.0001979071662207791</v>
      </c>
      <c r="Q188" s="101">
        <v>0.001015175850317985</v>
      </c>
      <c r="R188" s="101">
        <v>-8.789447106502828E-05</v>
      </c>
      <c r="S188" s="101">
        <v>-0.00017736301896490648</v>
      </c>
      <c r="T188" s="101">
        <v>-1.4100400469799946E-05</v>
      </c>
      <c r="U188" s="101">
        <v>1.2576971249268207E-05</v>
      </c>
      <c r="V188" s="101">
        <v>-6.939284245025901E-06</v>
      </c>
      <c r="W188" s="101">
        <v>-1.2248823657145286E-05</v>
      </c>
      <c r="X188" s="101">
        <v>67.5</v>
      </c>
    </row>
    <row r="189" spans="1:24" s="101" customFormat="1" ht="12.75" hidden="1">
      <c r="A189" s="101">
        <v>3339</v>
      </c>
      <c r="B189" s="101">
        <v>139.77999877929688</v>
      </c>
      <c r="C189" s="101">
        <v>146.97999572753906</v>
      </c>
      <c r="D189" s="101">
        <v>8.957669258117676</v>
      </c>
      <c r="E189" s="101">
        <v>9.407934188842773</v>
      </c>
      <c r="F189" s="101">
        <v>25.78662950059655</v>
      </c>
      <c r="G189" s="101" t="s">
        <v>58</v>
      </c>
      <c r="H189" s="101">
        <v>-3.715258258356741</v>
      </c>
      <c r="I189" s="101">
        <v>68.56474052094013</v>
      </c>
      <c r="J189" s="101" t="s">
        <v>61</v>
      </c>
      <c r="K189" s="101">
        <v>-1.1180362872316951</v>
      </c>
      <c r="L189" s="101">
        <v>-0.3181376896593028</v>
      </c>
      <c r="M189" s="101">
        <v>-0.2653354591613734</v>
      </c>
      <c r="N189" s="101">
        <v>-0.10572671816110696</v>
      </c>
      <c r="O189" s="101">
        <v>-0.04479163451104763</v>
      </c>
      <c r="P189" s="101">
        <v>-0.009124551924564468</v>
      </c>
      <c r="Q189" s="101">
        <v>-0.0055078505506923996</v>
      </c>
      <c r="R189" s="101">
        <v>-0.001625184815373315</v>
      </c>
      <c r="S189" s="101">
        <v>-0.0005770354858594929</v>
      </c>
      <c r="T189" s="101">
        <v>-0.0001335819889555548</v>
      </c>
      <c r="U189" s="101">
        <v>-0.00012185647801777527</v>
      </c>
      <c r="V189" s="101">
        <v>-5.999673872110469E-05</v>
      </c>
      <c r="W189" s="101">
        <v>-3.559207815793397E-05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13.000085326517945</v>
      </c>
      <c r="G190" s="102"/>
      <c r="H190" s="102"/>
      <c r="I190" s="115"/>
      <c r="J190" s="115" t="s">
        <v>158</v>
      </c>
      <c r="K190" s="102">
        <f>AVERAGE(K188,K183,K178,K173,K168,K163)</f>
        <v>-0.402437026818992</v>
      </c>
      <c r="L190" s="102">
        <f>AVERAGE(L188,L183,L178,L173,L168,L163)</f>
        <v>-0.0015586960265556741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32.59118608500852</v>
      </c>
      <c r="G191" s="102"/>
      <c r="H191" s="102"/>
      <c r="I191" s="115"/>
      <c r="J191" s="115" t="s">
        <v>159</v>
      </c>
      <c r="K191" s="102">
        <f>AVERAGE(K189,K184,K179,K174,K169,K164)</f>
        <v>-1.1349972613115733</v>
      </c>
      <c r="L191" s="102">
        <f>AVERAGE(L189,L184,L179,L174,L169,L164)</f>
        <v>-0.28669536953369057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0.25152314176187</v>
      </c>
      <c r="L192" s="102">
        <f>ABS(L190/$H$33)</f>
        <v>0.0043297111848768725</v>
      </c>
      <c r="M192" s="115" t="s">
        <v>111</v>
      </c>
      <c r="N192" s="102">
        <f>K192+L192+L193+K193</f>
        <v>1.0799222664686974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0.644884807563394</v>
      </c>
      <c r="L193" s="102">
        <f>ABS(L191/$H$34)</f>
        <v>0.1791846059585566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3340</v>
      </c>
      <c r="B196" s="101">
        <v>161.06</v>
      </c>
      <c r="C196" s="101">
        <v>150.06</v>
      </c>
      <c r="D196" s="101">
        <v>9.195895428049367</v>
      </c>
      <c r="E196" s="101">
        <v>9.853034188895396</v>
      </c>
      <c r="F196" s="101">
        <v>27.76520194527443</v>
      </c>
      <c r="G196" s="101" t="s">
        <v>59</v>
      </c>
      <c r="H196" s="101">
        <v>-21.58263572217291</v>
      </c>
      <c r="I196" s="101">
        <v>71.97736427782709</v>
      </c>
      <c r="J196" s="101" t="s">
        <v>73</v>
      </c>
      <c r="K196" s="101">
        <v>2.5445921092228314</v>
      </c>
      <c r="M196" s="101" t="s">
        <v>68</v>
      </c>
      <c r="N196" s="101">
        <v>2.2100541123970876</v>
      </c>
      <c r="X196" s="101">
        <v>67.5</v>
      </c>
    </row>
    <row r="197" spans="1:24" s="101" customFormat="1" ht="12.75" hidden="1">
      <c r="A197" s="101">
        <v>3345</v>
      </c>
      <c r="B197" s="101">
        <v>98.4800033569336</v>
      </c>
      <c r="C197" s="101">
        <v>108.4800033569336</v>
      </c>
      <c r="D197" s="101">
        <v>9.3671875</v>
      </c>
      <c r="E197" s="101">
        <v>9.588184356689453</v>
      </c>
      <c r="F197" s="101">
        <v>22.906737076286312</v>
      </c>
      <c r="G197" s="101" t="s">
        <v>56</v>
      </c>
      <c r="H197" s="101">
        <v>27.16355104896212</v>
      </c>
      <c r="I197" s="101">
        <v>58.14355440589571</v>
      </c>
      <c r="J197" s="101" t="s">
        <v>62</v>
      </c>
      <c r="K197" s="101">
        <v>0.6531630491568129</v>
      </c>
      <c r="L197" s="101">
        <v>1.4449639474928477</v>
      </c>
      <c r="M197" s="101">
        <v>0.15462776330603553</v>
      </c>
      <c r="N197" s="101">
        <v>0.06100542498537187</v>
      </c>
      <c r="O197" s="101">
        <v>0.026232016264636632</v>
      </c>
      <c r="P197" s="101">
        <v>0.04145154203128725</v>
      </c>
      <c r="Q197" s="101">
        <v>0.003193082939823129</v>
      </c>
      <c r="R197" s="101">
        <v>0.0009391137072183097</v>
      </c>
      <c r="S197" s="101">
        <v>0.00034421233420304213</v>
      </c>
      <c r="T197" s="101">
        <v>0.0006099656365223576</v>
      </c>
      <c r="U197" s="101">
        <v>6.984707614235139E-05</v>
      </c>
      <c r="V197" s="101">
        <v>3.485735333105033E-05</v>
      </c>
      <c r="W197" s="101">
        <v>2.147246388077321E-05</v>
      </c>
      <c r="X197" s="101">
        <v>67.5</v>
      </c>
    </row>
    <row r="198" spans="1:24" s="101" customFormat="1" ht="12.75" hidden="1">
      <c r="A198" s="101">
        <v>3339</v>
      </c>
      <c r="B198" s="101">
        <v>124.36000061035156</v>
      </c>
      <c r="C198" s="101">
        <v>131.36000061035156</v>
      </c>
      <c r="D198" s="101">
        <v>9.445806503295898</v>
      </c>
      <c r="E198" s="101">
        <v>9.7355375289917</v>
      </c>
      <c r="F198" s="101">
        <v>19.565268790529387</v>
      </c>
      <c r="G198" s="101" t="s">
        <v>57</v>
      </c>
      <c r="H198" s="101">
        <v>-7.557744514126057</v>
      </c>
      <c r="I198" s="101">
        <v>49.30225609622551</v>
      </c>
      <c r="J198" s="101" t="s">
        <v>60</v>
      </c>
      <c r="K198" s="101">
        <v>-0.5408546780953658</v>
      </c>
      <c r="L198" s="101">
        <v>-0.007861304139262273</v>
      </c>
      <c r="M198" s="101">
        <v>0.1270463314497068</v>
      </c>
      <c r="N198" s="101">
        <v>-0.0006305453387840165</v>
      </c>
      <c r="O198" s="101">
        <v>-0.021878664900821812</v>
      </c>
      <c r="P198" s="101">
        <v>-0.0008994041487456848</v>
      </c>
      <c r="Q198" s="101">
        <v>0.0025748220561165706</v>
      </c>
      <c r="R198" s="101">
        <v>-5.0738171922317265E-05</v>
      </c>
      <c r="S198" s="101">
        <v>-0.00029923189070030784</v>
      </c>
      <c r="T198" s="101">
        <v>-6.404865890825601E-05</v>
      </c>
      <c r="U198" s="101">
        <v>5.2886284039646283E-05</v>
      </c>
      <c r="V198" s="101">
        <v>-4.011052784064613E-06</v>
      </c>
      <c r="W198" s="101">
        <v>-1.9009272852576396E-05</v>
      </c>
      <c r="X198" s="101">
        <v>67.5</v>
      </c>
    </row>
    <row r="199" spans="1:24" s="101" customFormat="1" ht="12.75" hidden="1">
      <c r="A199" s="101">
        <v>3338</v>
      </c>
      <c r="B199" s="101">
        <v>95.95999908447266</v>
      </c>
      <c r="C199" s="101">
        <v>111.05999755859375</v>
      </c>
      <c r="D199" s="101">
        <v>9.768360137939453</v>
      </c>
      <c r="E199" s="101">
        <v>10.139412879943848</v>
      </c>
      <c r="F199" s="101">
        <v>18.92041657593859</v>
      </c>
      <c r="G199" s="101" t="s">
        <v>58</v>
      </c>
      <c r="H199" s="101">
        <v>17.587978313017402</v>
      </c>
      <c r="I199" s="101">
        <v>46.04797739749006</v>
      </c>
      <c r="J199" s="101" t="s">
        <v>61</v>
      </c>
      <c r="K199" s="101">
        <v>-0.36619419160628885</v>
      </c>
      <c r="L199" s="101">
        <v>-1.4449425626824561</v>
      </c>
      <c r="M199" s="101">
        <v>-0.08814178833106684</v>
      </c>
      <c r="N199" s="101">
        <v>-0.06100216627482644</v>
      </c>
      <c r="O199" s="101">
        <v>-0.014472135276651768</v>
      </c>
      <c r="P199" s="101">
        <v>-0.0414417833707575</v>
      </c>
      <c r="Q199" s="101">
        <v>-0.0018884040986836346</v>
      </c>
      <c r="R199" s="101">
        <v>-0.0009377420716781873</v>
      </c>
      <c r="S199" s="101">
        <v>-0.00017012467958948756</v>
      </c>
      <c r="T199" s="101">
        <v>-0.0006065936424247939</v>
      </c>
      <c r="U199" s="101">
        <v>-4.56251576009693E-05</v>
      </c>
      <c r="V199" s="101">
        <v>-3.46258073813324E-05</v>
      </c>
      <c r="W199" s="101">
        <v>-9.985702315181053E-06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3340</v>
      </c>
      <c r="B201" s="101">
        <v>148.44</v>
      </c>
      <c r="C201" s="101">
        <v>138.34</v>
      </c>
      <c r="D201" s="101">
        <v>9.39582234981532</v>
      </c>
      <c r="E201" s="101">
        <v>10.114339898557592</v>
      </c>
      <c r="F201" s="101">
        <v>25.732560176790024</v>
      </c>
      <c r="G201" s="101" t="s">
        <v>59</v>
      </c>
      <c r="H201" s="101">
        <v>-15.685967061549647</v>
      </c>
      <c r="I201" s="101">
        <v>65.25403293845035</v>
      </c>
      <c r="J201" s="101" t="s">
        <v>73</v>
      </c>
      <c r="K201" s="101">
        <v>2.400889435742032</v>
      </c>
      <c r="M201" s="101" t="s">
        <v>68</v>
      </c>
      <c r="N201" s="101">
        <v>2.244680050371985</v>
      </c>
      <c r="X201" s="101">
        <v>67.5</v>
      </c>
    </row>
    <row r="202" spans="1:24" s="101" customFormat="1" ht="12.75" hidden="1">
      <c r="A202" s="101">
        <v>3345</v>
      </c>
      <c r="B202" s="101">
        <v>86.62000274658203</v>
      </c>
      <c r="C202" s="101">
        <v>105.0199966430664</v>
      </c>
      <c r="D202" s="101">
        <v>9.44792366027832</v>
      </c>
      <c r="E202" s="101">
        <v>9.546154022216797</v>
      </c>
      <c r="F202" s="101">
        <v>18.47213745628237</v>
      </c>
      <c r="G202" s="101" t="s">
        <v>56</v>
      </c>
      <c r="H202" s="101">
        <v>27.343468283847592</v>
      </c>
      <c r="I202" s="101">
        <v>46.46347103042962</v>
      </c>
      <c r="J202" s="101" t="s">
        <v>62</v>
      </c>
      <c r="K202" s="101">
        <v>0.23170689397919964</v>
      </c>
      <c r="L202" s="101">
        <v>1.5283960399854146</v>
      </c>
      <c r="M202" s="101">
        <v>0.054853609174857404</v>
      </c>
      <c r="N202" s="101">
        <v>0.07864995256811254</v>
      </c>
      <c r="O202" s="101">
        <v>0.009305875046979186</v>
      </c>
      <c r="P202" s="101">
        <v>0.043844957729147725</v>
      </c>
      <c r="Q202" s="101">
        <v>0.0011327748568987321</v>
      </c>
      <c r="R202" s="101">
        <v>0.001210716765949356</v>
      </c>
      <c r="S202" s="101">
        <v>0.00012216206403099385</v>
      </c>
      <c r="T202" s="101">
        <v>0.0006451705848046532</v>
      </c>
      <c r="U202" s="101">
        <v>2.47725444564227E-05</v>
      </c>
      <c r="V202" s="101">
        <v>4.494309438094881E-05</v>
      </c>
      <c r="W202" s="101">
        <v>7.6246046615477115E-06</v>
      </c>
      <c r="X202" s="101">
        <v>67.5</v>
      </c>
    </row>
    <row r="203" spans="1:24" s="101" customFormat="1" ht="12.75" hidden="1">
      <c r="A203" s="101">
        <v>3339</v>
      </c>
      <c r="B203" s="101">
        <v>131.05999755859375</v>
      </c>
      <c r="C203" s="101">
        <v>126.55999755859375</v>
      </c>
      <c r="D203" s="101">
        <v>9.674570083618164</v>
      </c>
      <c r="E203" s="101">
        <v>9.671433448791504</v>
      </c>
      <c r="F203" s="101">
        <v>20.41044497644822</v>
      </c>
      <c r="G203" s="101" t="s">
        <v>57</v>
      </c>
      <c r="H203" s="101">
        <v>-13.330012678543795</v>
      </c>
      <c r="I203" s="101">
        <v>50.229984880049955</v>
      </c>
      <c r="J203" s="101" t="s">
        <v>60</v>
      </c>
      <c r="K203" s="101">
        <v>-0.09144299885411362</v>
      </c>
      <c r="L203" s="101">
        <v>-0.008315040024494201</v>
      </c>
      <c r="M203" s="101">
        <v>0.021073601066808233</v>
      </c>
      <c r="N203" s="101">
        <v>-0.000812834474503247</v>
      </c>
      <c r="O203" s="101">
        <v>-0.0037641517546141367</v>
      </c>
      <c r="P203" s="101">
        <v>-0.0009514121884575755</v>
      </c>
      <c r="Q203" s="101">
        <v>0.0004075698336355215</v>
      </c>
      <c r="R203" s="101">
        <v>-6.538863544377235E-05</v>
      </c>
      <c r="S203" s="101">
        <v>-5.683535627936034E-05</v>
      </c>
      <c r="T203" s="101">
        <v>-6.775771237157961E-05</v>
      </c>
      <c r="U203" s="101">
        <v>7.079358754679895E-06</v>
      </c>
      <c r="V203" s="101">
        <v>-5.162940144550976E-06</v>
      </c>
      <c r="W203" s="101">
        <v>-3.7757371283884024E-06</v>
      </c>
      <c r="X203" s="101">
        <v>67.5</v>
      </c>
    </row>
    <row r="204" spans="1:24" s="101" customFormat="1" ht="12.75" hidden="1">
      <c r="A204" s="101">
        <v>3338</v>
      </c>
      <c r="B204" s="101">
        <v>81.86000061035156</v>
      </c>
      <c r="C204" s="101">
        <v>110.95999908447266</v>
      </c>
      <c r="D204" s="101">
        <v>9.947505950927734</v>
      </c>
      <c r="E204" s="101">
        <v>10.349832534790039</v>
      </c>
      <c r="F204" s="101">
        <v>15.138608090862071</v>
      </c>
      <c r="G204" s="101" t="s">
        <v>58</v>
      </c>
      <c r="H204" s="101">
        <v>21.798933158312742</v>
      </c>
      <c r="I204" s="101">
        <v>36.158933768664305</v>
      </c>
      <c r="J204" s="101" t="s">
        <v>61</v>
      </c>
      <c r="K204" s="101">
        <v>-0.21289965401112007</v>
      </c>
      <c r="L204" s="101">
        <v>-1.5283734213707356</v>
      </c>
      <c r="M204" s="101">
        <v>-0.05064406952037937</v>
      </c>
      <c r="N204" s="101">
        <v>-0.07864575219987034</v>
      </c>
      <c r="O204" s="101">
        <v>-0.008510609376432759</v>
      </c>
      <c r="P204" s="101">
        <v>-0.043834633945299524</v>
      </c>
      <c r="Q204" s="101">
        <v>-0.0010569132921542128</v>
      </c>
      <c r="R204" s="101">
        <v>-0.001208949715127006</v>
      </c>
      <c r="S204" s="101">
        <v>-0.00010813561931625868</v>
      </c>
      <c r="T204" s="101">
        <v>-0.0006416026620201544</v>
      </c>
      <c r="U204" s="101">
        <v>-2.373945320490715E-05</v>
      </c>
      <c r="V204" s="101">
        <v>-4.4645557243679426E-05</v>
      </c>
      <c r="W204" s="101">
        <v>-6.6240777004957E-06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3340</v>
      </c>
      <c r="B206" s="101">
        <v>137.74</v>
      </c>
      <c r="C206" s="101">
        <v>131.54</v>
      </c>
      <c r="D206" s="101">
        <v>9.195433740961404</v>
      </c>
      <c r="E206" s="101">
        <v>9.739218187251355</v>
      </c>
      <c r="F206" s="101">
        <v>23.243096681248165</v>
      </c>
      <c r="G206" s="101" t="s">
        <v>59</v>
      </c>
      <c r="H206" s="101">
        <v>-10.041475063688068</v>
      </c>
      <c r="I206" s="101">
        <v>60.19852493631194</v>
      </c>
      <c r="J206" s="101" t="s">
        <v>73</v>
      </c>
      <c r="K206" s="101">
        <v>0.8367759288995621</v>
      </c>
      <c r="M206" s="101" t="s">
        <v>68</v>
      </c>
      <c r="N206" s="101">
        <v>0.7477841294974557</v>
      </c>
      <c r="X206" s="101">
        <v>67.5</v>
      </c>
    </row>
    <row r="207" spans="1:24" s="101" customFormat="1" ht="12.75" hidden="1">
      <c r="A207" s="101">
        <v>3345</v>
      </c>
      <c r="B207" s="101">
        <v>98.18000030517578</v>
      </c>
      <c r="C207" s="101">
        <v>110.4800033569336</v>
      </c>
      <c r="D207" s="101">
        <v>9.42885684967041</v>
      </c>
      <c r="E207" s="101">
        <v>9.743351936340332</v>
      </c>
      <c r="F207" s="101">
        <v>19.072367577950196</v>
      </c>
      <c r="G207" s="101" t="s">
        <v>56</v>
      </c>
      <c r="H207" s="101">
        <v>17.41363944301697</v>
      </c>
      <c r="I207" s="101">
        <v>48.09363974819275</v>
      </c>
      <c r="J207" s="101" t="s">
        <v>62</v>
      </c>
      <c r="K207" s="101">
        <v>0.31597242113583407</v>
      </c>
      <c r="L207" s="101">
        <v>0.8520676038071301</v>
      </c>
      <c r="M207" s="101">
        <v>0.07480237870949591</v>
      </c>
      <c r="N207" s="101">
        <v>0.06753244228793004</v>
      </c>
      <c r="O207" s="101">
        <v>0.012689887925218125</v>
      </c>
      <c r="P207" s="101">
        <v>0.024443200632254716</v>
      </c>
      <c r="Q207" s="101">
        <v>0.001544697163058349</v>
      </c>
      <c r="R207" s="101">
        <v>0.001039547908365785</v>
      </c>
      <c r="S207" s="101">
        <v>0.000166514588398103</v>
      </c>
      <c r="T207" s="101">
        <v>0.00035968626969380663</v>
      </c>
      <c r="U207" s="101">
        <v>3.379044148447747E-05</v>
      </c>
      <c r="V207" s="101">
        <v>3.8582867018079914E-05</v>
      </c>
      <c r="W207" s="101">
        <v>1.0387035435377377E-05</v>
      </c>
      <c r="X207" s="101">
        <v>67.5</v>
      </c>
    </row>
    <row r="208" spans="1:24" s="101" customFormat="1" ht="12.75" hidden="1">
      <c r="A208" s="101">
        <v>3339</v>
      </c>
      <c r="B208" s="101">
        <v>118.37999725341797</v>
      </c>
      <c r="C208" s="101">
        <v>130.8800048828125</v>
      </c>
      <c r="D208" s="101">
        <v>9.401443481445312</v>
      </c>
      <c r="E208" s="101">
        <v>9.974501609802246</v>
      </c>
      <c r="F208" s="101">
        <v>18.87524790748822</v>
      </c>
      <c r="G208" s="101" t="s">
        <v>57</v>
      </c>
      <c r="H208" s="101">
        <v>-3.1040814979896254</v>
      </c>
      <c r="I208" s="101">
        <v>47.775915755428336</v>
      </c>
      <c r="J208" s="101" t="s">
        <v>60</v>
      </c>
      <c r="K208" s="101">
        <v>-0.26748255939026555</v>
      </c>
      <c r="L208" s="101">
        <v>-0.00463533355948257</v>
      </c>
      <c r="M208" s="101">
        <v>0.06286623939919594</v>
      </c>
      <c r="N208" s="101">
        <v>-0.0006981751450929781</v>
      </c>
      <c r="O208" s="101">
        <v>-0.010814593846181449</v>
      </c>
      <c r="P208" s="101">
        <v>-0.000530358975191294</v>
      </c>
      <c r="Q208" s="101">
        <v>0.001275769909444603</v>
      </c>
      <c r="R208" s="101">
        <v>-5.615411491041867E-05</v>
      </c>
      <c r="S208" s="101">
        <v>-0.00014745079022546173</v>
      </c>
      <c r="T208" s="101">
        <v>-3.777039063233999E-05</v>
      </c>
      <c r="U208" s="101">
        <v>2.631570065914496E-05</v>
      </c>
      <c r="V208" s="101">
        <v>-4.4347228845150635E-06</v>
      </c>
      <c r="W208" s="101">
        <v>-9.35371710744693E-06</v>
      </c>
      <c r="X208" s="101">
        <v>67.5</v>
      </c>
    </row>
    <row r="209" spans="1:24" s="101" customFormat="1" ht="12.75" hidden="1">
      <c r="A209" s="101">
        <v>3338</v>
      </c>
      <c r="B209" s="101">
        <v>106.76000213623047</v>
      </c>
      <c r="C209" s="101">
        <v>111.26000213623047</v>
      </c>
      <c r="D209" s="101">
        <v>9.600908279418945</v>
      </c>
      <c r="E209" s="101">
        <v>10.277339935302734</v>
      </c>
      <c r="F209" s="101">
        <v>21.10059048686552</v>
      </c>
      <c r="G209" s="101" t="s">
        <v>58</v>
      </c>
      <c r="H209" s="101">
        <v>13.013435545629036</v>
      </c>
      <c r="I209" s="101">
        <v>52.273437681859505</v>
      </c>
      <c r="J209" s="101" t="s">
        <v>61</v>
      </c>
      <c r="K209" s="101">
        <v>-0.16820122276747554</v>
      </c>
      <c r="L209" s="101">
        <v>-0.8520549953731958</v>
      </c>
      <c r="M209" s="101">
        <v>-0.04053679568493087</v>
      </c>
      <c r="N209" s="101">
        <v>-0.06752883319619388</v>
      </c>
      <c r="O209" s="101">
        <v>-0.006639112553401328</v>
      </c>
      <c r="P209" s="101">
        <v>-0.0244374461944388</v>
      </c>
      <c r="Q209" s="101">
        <v>-0.0008709193210144215</v>
      </c>
      <c r="R209" s="101">
        <v>-0.0010380301388525797</v>
      </c>
      <c r="S209" s="101">
        <v>-7.736518991947564E-05</v>
      </c>
      <c r="T209" s="101">
        <v>-0.00035769765193208387</v>
      </c>
      <c r="U209" s="101">
        <v>-2.119617499772479E-05</v>
      </c>
      <c r="V209" s="101">
        <v>-3.8327155650692334E-05</v>
      </c>
      <c r="W209" s="101">
        <v>-4.516467802347308E-06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3340</v>
      </c>
      <c r="B211" s="101">
        <v>143.82</v>
      </c>
      <c r="C211" s="101">
        <v>139.42</v>
      </c>
      <c r="D211" s="101">
        <v>9.117252359497654</v>
      </c>
      <c r="E211" s="101">
        <v>9.720818324993244</v>
      </c>
      <c r="F211" s="101">
        <v>24.4368203720282</v>
      </c>
      <c r="G211" s="101" t="s">
        <v>59</v>
      </c>
      <c r="H211" s="101">
        <v>-12.470770723334084</v>
      </c>
      <c r="I211" s="101">
        <v>63.8492292766659</v>
      </c>
      <c r="J211" s="101" t="s">
        <v>73</v>
      </c>
      <c r="K211" s="101">
        <v>1.2535016858032622</v>
      </c>
      <c r="M211" s="101" t="s">
        <v>68</v>
      </c>
      <c r="N211" s="101">
        <v>1.1681125162004995</v>
      </c>
      <c r="X211" s="101">
        <v>67.5</v>
      </c>
    </row>
    <row r="212" spans="1:24" s="101" customFormat="1" ht="12.75" hidden="1">
      <c r="A212" s="101">
        <v>3345</v>
      </c>
      <c r="B212" s="101">
        <v>109.05999755859375</v>
      </c>
      <c r="C212" s="101">
        <v>117.26000213623047</v>
      </c>
      <c r="D212" s="101">
        <v>9.040626525878906</v>
      </c>
      <c r="E212" s="101">
        <v>9.459025382995605</v>
      </c>
      <c r="F212" s="101">
        <v>22.332976231695497</v>
      </c>
      <c r="G212" s="101" t="s">
        <v>56</v>
      </c>
      <c r="H212" s="101">
        <v>17.200957119350477</v>
      </c>
      <c r="I212" s="101">
        <v>58.76095467794423</v>
      </c>
      <c r="J212" s="101" t="s">
        <v>62</v>
      </c>
      <c r="K212" s="101">
        <v>0.19413239526320084</v>
      </c>
      <c r="L212" s="101">
        <v>1.0994514443613594</v>
      </c>
      <c r="M212" s="101">
        <v>0.045958114642252225</v>
      </c>
      <c r="N212" s="101">
        <v>0.06205711914191471</v>
      </c>
      <c r="O212" s="101">
        <v>0.007796400762207586</v>
      </c>
      <c r="P212" s="101">
        <v>0.03153983882150103</v>
      </c>
      <c r="Q212" s="101">
        <v>0.0009490196948504872</v>
      </c>
      <c r="R212" s="101">
        <v>0.0009552727431093284</v>
      </c>
      <c r="S212" s="101">
        <v>0.00010228270984724051</v>
      </c>
      <c r="T212" s="101">
        <v>0.00046410460424327983</v>
      </c>
      <c r="U212" s="101">
        <v>2.0775566803539708E-05</v>
      </c>
      <c r="V212" s="101">
        <v>3.5459308539469975E-05</v>
      </c>
      <c r="W212" s="101">
        <v>6.382929596125015E-06</v>
      </c>
      <c r="X212" s="101">
        <v>67.5</v>
      </c>
    </row>
    <row r="213" spans="1:24" s="101" customFormat="1" ht="12.75" hidden="1">
      <c r="A213" s="101">
        <v>3339</v>
      </c>
      <c r="B213" s="101">
        <v>134.86000061035156</v>
      </c>
      <c r="C213" s="101">
        <v>141.05999755859375</v>
      </c>
      <c r="D213" s="101">
        <v>9.11716365814209</v>
      </c>
      <c r="E213" s="101">
        <v>9.854360580444336</v>
      </c>
      <c r="F213" s="101">
        <v>22.84160423676519</v>
      </c>
      <c r="G213" s="101" t="s">
        <v>57</v>
      </c>
      <c r="H213" s="101">
        <v>-7.700665286949089</v>
      </c>
      <c r="I213" s="101">
        <v>59.65933532340247</v>
      </c>
      <c r="J213" s="101" t="s">
        <v>60</v>
      </c>
      <c r="K213" s="101">
        <v>-0.1832193536505859</v>
      </c>
      <c r="L213" s="101">
        <v>-0.005981460393485852</v>
      </c>
      <c r="M213" s="101">
        <v>0.04354453516432924</v>
      </c>
      <c r="N213" s="101">
        <v>-0.0006414726870021046</v>
      </c>
      <c r="O213" s="101">
        <v>-0.007329917314671941</v>
      </c>
      <c r="P213" s="101">
        <v>-0.0006843908904829656</v>
      </c>
      <c r="Q213" s="101">
        <v>0.0009068445240093949</v>
      </c>
      <c r="R213" s="101">
        <v>-5.160243018314124E-05</v>
      </c>
      <c r="S213" s="101">
        <v>-9.360950109794763E-05</v>
      </c>
      <c r="T213" s="101">
        <v>-4.87394697789975E-05</v>
      </c>
      <c r="U213" s="101">
        <v>2.0274328680111085E-05</v>
      </c>
      <c r="V213" s="101">
        <v>-4.07494214946482E-06</v>
      </c>
      <c r="W213" s="101">
        <v>-5.754691477134207E-06</v>
      </c>
      <c r="X213" s="101">
        <v>67.5</v>
      </c>
    </row>
    <row r="214" spans="1:24" s="101" customFormat="1" ht="12.75" hidden="1">
      <c r="A214" s="101">
        <v>3338</v>
      </c>
      <c r="B214" s="101">
        <v>103.86000061035156</v>
      </c>
      <c r="C214" s="101">
        <v>111.45999908447266</v>
      </c>
      <c r="D214" s="101">
        <v>9.7495698928833</v>
      </c>
      <c r="E214" s="101">
        <v>10.301804542541504</v>
      </c>
      <c r="F214" s="101">
        <v>22.634136398609545</v>
      </c>
      <c r="G214" s="101" t="s">
        <v>58</v>
      </c>
      <c r="H214" s="101">
        <v>18.850831147403206</v>
      </c>
      <c r="I214" s="101">
        <v>55.21083175775477</v>
      </c>
      <c r="J214" s="101" t="s">
        <v>61</v>
      </c>
      <c r="K214" s="101">
        <v>0.06417207600264443</v>
      </c>
      <c r="L214" s="101">
        <v>-1.0994351734594634</v>
      </c>
      <c r="M214" s="101">
        <v>0.014697678687224483</v>
      </c>
      <c r="N214" s="101">
        <v>-0.06205380366251232</v>
      </c>
      <c r="O214" s="101">
        <v>0.002656346552131989</v>
      </c>
      <c r="P214" s="101">
        <v>-0.031532412562239626</v>
      </c>
      <c r="Q214" s="101">
        <v>0.0002797702458952452</v>
      </c>
      <c r="R214" s="101">
        <v>-0.0009538779811521047</v>
      </c>
      <c r="S214" s="101">
        <v>4.121909797518783E-05</v>
      </c>
      <c r="T214" s="101">
        <v>-0.000461538240848441</v>
      </c>
      <c r="U214" s="101">
        <v>4.53605253267268E-06</v>
      </c>
      <c r="V214" s="101">
        <v>-3.522438656067474E-05</v>
      </c>
      <c r="W214" s="101">
        <v>2.7613975143190752E-06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3340</v>
      </c>
      <c r="B216" s="101">
        <v>150.2</v>
      </c>
      <c r="C216" s="101">
        <v>149.3</v>
      </c>
      <c r="D216" s="101">
        <v>9.18894890226192</v>
      </c>
      <c r="E216" s="101">
        <v>10.726494111379045</v>
      </c>
      <c r="F216" s="101">
        <v>25.26564560383403</v>
      </c>
      <c r="G216" s="101" t="s">
        <v>59</v>
      </c>
      <c r="H216" s="101">
        <v>-17.182728875651563</v>
      </c>
      <c r="I216" s="101">
        <v>65.51727112434843</v>
      </c>
      <c r="J216" s="101" t="s">
        <v>73</v>
      </c>
      <c r="K216" s="101">
        <v>2.478790450989804</v>
      </c>
      <c r="M216" s="101" t="s">
        <v>68</v>
      </c>
      <c r="N216" s="101">
        <v>2.1146686548687006</v>
      </c>
      <c r="X216" s="101">
        <v>67.5</v>
      </c>
    </row>
    <row r="217" spans="1:24" s="101" customFormat="1" ht="12.75" hidden="1">
      <c r="A217" s="101">
        <v>3345</v>
      </c>
      <c r="B217" s="101">
        <v>108.63999938964844</v>
      </c>
      <c r="C217" s="101">
        <v>135.83999633789062</v>
      </c>
      <c r="D217" s="101">
        <v>9.081042289733887</v>
      </c>
      <c r="E217" s="101">
        <v>9.144107818603516</v>
      </c>
      <c r="F217" s="101">
        <v>25.397029638292135</v>
      </c>
      <c r="G217" s="101" t="s">
        <v>56</v>
      </c>
      <c r="H217" s="101">
        <v>25.384302753821387</v>
      </c>
      <c r="I217" s="101">
        <v>66.52430214346982</v>
      </c>
      <c r="J217" s="101" t="s">
        <v>62</v>
      </c>
      <c r="K217" s="101">
        <v>0.7324259203856652</v>
      </c>
      <c r="L217" s="101">
        <v>1.3736091092990008</v>
      </c>
      <c r="M217" s="101">
        <v>0.17339192739679218</v>
      </c>
      <c r="N217" s="101">
        <v>0.15178676789047696</v>
      </c>
      <c r="O217" s="101">
        <v>0.029415179617174943</v>
      </c>
      <c r="P217" s="101">
        <v>0.03940459743509657</v>
      </c>
      <c r="Q217" s="101">
        <v>0.0035805212791214795</v>
      </c>
      <c r="R217" s="101">
        <v>0.0023364468214279563</v>
      </c>
      <c r="S217" s="101">
        <v>0.0003859067868644735</v>
      </c>
      <c r="T217" s="101">
        <v>0.0005798538530674984</v>
      </c>
      <c r="U217" s="101">
        <v>7.832349099578189E-05</v>
      </c>
      <c r="V217" s="101">
        <v>8.671285573816676E-05</v>
      </c>
      <c r="W217" s="101">
        <v>2.406799603172914E-05</v>
      </c>
      <c r="X217" s="101">
        <v>67.5</v>
      </c>
    </row>
    <row r="218" spans="1:24" s="101" customFormat="1" ht="12.75" hidden="1">
      <c r="A218" s="101">
        <v>3339</v>
      </c>
      <c r="B218" s="101">
        <v>131.1199951171875</v>
      </c>
      <c r="C218" s="101">
        <v>148.82000732421875</v>
      </c>
      <c r="D218" s="101">
        <v>9.388789176940918</v>
      </c>
      <c r="E218" s="101">
        <v>9.767041206359863</v>
      </c>
      <c r="F218" s="101">
        <v>25.672190938599293</v>
      </c>
      <c r="G218" s="101" t="s">
        <v>57</v>
      </c>
      <c r="H218" s="101">
        <v>1.4823586661811987</v>
      </c>
      <c r="I218" s="101">
        <v>65.1023537833687</v>
      </c>
      <c r="J218" s="101" t="s">
        <v>60</v>
      </c>
      <c r="K218" s="101">
        <v>-0.7173273398700084</v>
      </c>
      <c r="L218" s="101">
        <v>-0.007472312373562499</v>
      </c>
      <c r="M218" s="101">
        <v>0.17020480065331348</v>
      </c>
      <c r="N218" s="101">
        <v>-0.0015695541459464684</v>
      </c>
      <c r="O218" s="101">
        <v>-0.0287430192003363</v>
      </c>
      <c r="P218" s="101">
        <v>-0.0008549497230450461</v>
      </c>
      <c r="Q218" s="101">
        <v>0.003531447540662214</v>
      </c>
      <c r="R218" s="101">
        <v>-0.0001262260746310352</v>
      </c>
      <c r="S218" s="101">
        <v>-0.00037070584133819874</v>
      </c>
      <c r="T218" s="101">
        <v>-6.088504822077928E-05</v>
      </c>
      <c r="U218" s="101">
        <v>7.803093828847274E-05</v>
      </c>
      <c r="V218" s="101">
        <v>-9.968092187444647E-06</v>
      </c>
      <c r="W218" s="101">
        <v>-2.2884828639228567E-05</v>
      </c>
      <c r="X218" s="101">
        <v>67.5</v>
      </c>
    </row>
    <row r="219" spans="1:24" s="101" customFormat="1" ht="12.75" hidden="1">
      <c r="A219" s="101">
        <v>3338</v>
      </c>
      <c r="B219" s="101">
        <v>89.80000305175781</v>
      </c>
      <c r="C219" s="101">
        <v>107.80000305175781</v>
      </c>
      <c r="D219" s="101">
        <v>9.87602424621582</v>
      </c>
      <c r="E219" s="101">
        <v>10.454680442810059</v>
      </c>
      <c r="F219" s="101">
        <v>21.382017419919034</v>
      </c>
      <c r="G219" s="101" t="s">
        <v>58</v>
      </c>
      <c r="H219" s="101">
        <v>29.158306590721224</v>
      </c>
      <c r="I219" s="101">
        <v>51.45830964247904</v>
      </c>
      <c r="J219" s="101" t="s">
        <v>61</v>
      </c>
      <c r="K219" s="101">
        <v>0.147950046731342</v>
      </c>
      <c r="L219" s="101">
        <v>-1.3735887847885868</v>
      </c>
      <c r="M219" s="101">
        <v>0.03309208849468805</v>
      </c>
      <c r="N219" s="101">
        <v>-0.15177865267032933</v>
      </c>
      <c r="O219" s="101">
        <v>0.006252330698208697</v>
      </c>
      <c r="P219" s="101">
        <v>-0.039395321549558195</v>
      </c>
      <c r="Q219" s="101">
        <v>0.0005907714429392448</v>
      </c>
      <c r="R219" s="101">
        <v>-0.002333034660574943</v>
      </c>
      <c r="S219" s="101">
        <v>0.00010724377532426038</v>
      </c>
      <c r="T219" s="101">
        <v>-0.0005766485080362018</v>
      </c>
      <c r="U219" s="101">
        <v>6.7632766901025656E-06</v>
      </c>
      <c r="V219" s="101">
        <v>-8.61380083842825E-05</v>
      </c>
      <c r="W219" s="101">
        <v>7.453391921566559E-06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3340</v>
      </c>
      <c r="B221" s="101">
        <v>154.3</v>
      </c>
      <c r="C221" s="101">
        <v>145.2</v>
      </c>
      <c r="D221" s="101">
        <v>8.720548485324626</v>
      </c>
      <c r="E221" s="101">
        <v>10.200490535349505</v>
      </c>
      <c r="F221" s="101">
        <v>27.316596644373767</v>
      </c>
      <c r="G221" s="101" t="s">
        <v>59</v>
      </c>
      <c r="H221" s="101">
        <v>-12.146745413631578</v>
      </c>
      <c r="I221" s="101">
        <v>74.65325458636843</v>
      </c>
      <c r="J221" s="101" t="s">
        <v>73</v>
      </c>
      <c r="K221" s="101">
        <v>1.51657713680959</v>
      </c>
      <c r="M221" s="101" t="s">
        <v>68</v>
      </c>
      <c r="N221" s="101">
        <v>1.3801734497930487</v>
      </c>
      <c r="X221" s="101">
        <v>67.5</v>
      </c>
    </row>
    <row r="222" spans="1:24" s="101" customFormat="1" ht="12.75" hidden="1">
      <c r="A222" s="101">
        <v>3345</v>
      </c>
      <c r="B222" s="101">
        <v>111.86000061035156</v>
      </c>
      <c r="C222" s="101">
        <v>128.75999450683594</v>
      </c>
      <c r="D222" s="101">
        <v>9.201212882995605</v>
      </c>
      <c r="E222" s="101">
        <v>9.448152542114258</v>
      </c>
      <c r="F222" s="101">
        <v>24.803856347743977</v>
      </c>
      <c r="G222" s="101" t="s">
        <v>56</v>
      </c>
      <c r="H222" s="101">
        <v>19.770704492514113</v>
      </c>
      <c r="I222" s="101">
        <v>64.13070510286568</v>
      </c>
      <c r="J222" s="101" t="s">
        <v>62</v>
      </c>
      <c r="K222" s="101">
        <v>0.3641075522178971</v>
      </c>
      <c r="L222" s="101">
        <v>1.167592581214853</v>
      </c>
      <c r="M222" s="101">
        <v>0.08619745411539255</v>
      </c>
      <c r="N222" s="101">
        <v>0.10935439797097991</v>
      </c>
      <c r="O222" s="101">
        <v>0.014622929706116122</v>
      </c>
      <c r="P222" s="101">
        <v>0.03349461155775138</v>
      </c>
      <c r="Q222" s="101">
        <v>0.001779946731927442</v>
      </c>
      <c r="R222" s="101">
        <v>0.0016832981286720766</v>
      </c>
      <c r="S222" s="101">
        <v>0.00019183028857083816</v>
      </c>
      <c r="T222" s="101">
        <v>0.0004928755554101692</v>
      </c>
      <c r="U222" s="101">
        <v>3.8945182795088406E-05</v>
      </c>
      <c r="V222" s="101">
        <v>6.247644244485907E-05</v>
      </c>
      <c r="W222" s="101">
        <v>1.19661537591644E-05</v>
      </c>
      <c r="X222" s="101">
        <v>67.5</v>
      </c>
    </row>
    <row r="223" spans="1:24" s="101" customFormat="1" ht="12.75" hidden="1">
      <c r="A223" s="101">
        <v>3339</v>
      </c>
      <c r="B223" s="101">
        <v>139.77999877929688</v>
      </c>
      <c r="C223" s="101">
        <v>146.97999572753906</v>
      </c>
      <c r="D223" s="101">
        <v>8.957669258117676</v>
      </c>
      <c r="E223" s="101">
        <v>9.407934188842773</v>
      </c>
      <c r="F223" s="101">
        <v>25.78662950059655</v>
      </c>
      <c r="G223" s="101" t="s">
        <v>57</v>
      </c>
      <c r="H223" s="101">
        <v>-3.715258258356741</v>
      </c>
      <c r="I223" s="101">
        <v>68.56474052094013</v>
      </c>
      <c r="J223" s="101" t="s">
        <v>60</v>
      </c>
      <c r="K223" s="101">
        <v>-0.32364538309697743</v>
      </c>
      <c r="L223" s="101">
        <v>-0.006351772252354662</v>
      </c>
      <c r="M223" s="101">
        <v>0.07706264981605236</v>
      </c>
      <c r="N223" s="101">
        <v>-0.001130652363259964</v>
      </c>
      <c r="O223" s="101">
        <v>-0.012924867858109899</v>
      </c>
      <c r="P223" s="101">
        <v>-0.0007267761531429527</v>
      </c>
      <c r="Q223" s="101">
        <v>0.0016117220553876323</v>
      </c>
      <c r="R223" s="101">
        <v>-9.093147229071782E-05</v>
      </c>
      <c r="S223" s="101">
        <v>-0.00016313306073422566</v>
      </c>
      <c r="T223" s="101">
        <v>-5.175893157583002E-05</v>
      </c>
      <c r="U223" s="101">
        <v>3.6463266083968945E-05</v>
      </c>
      <c r="V223" s="101">
        <v>-7.1793597742483825E-06</v>
      </c>
      <c r="W223" s="101">
        <v>-9.96246266035526E-06</v>
      </c>
      <c r="X223" s="101">
        <v>67.5</v>
      </c>
    </row>
    <row r="224" spans="1:24" s="101" customFormat="1" ht="12.75" hidden="1">
      <c r="A224" s="101">
        <v>3338</v>
      </c>
      <c r="B224" s="101">
        <v>97.76000213623047</v>
      </c>
      <c r="C224" s="101">
        <v>117.86000061035156</v>
      </c>
      <c r="D224" s="101">
        <v>9.57335376739502</v>
      </c>
      <c r="E224" s="101">
        <v>10.3992280960083</v>
      </c>
      <c r="F224" s="101">
        <v>21.878121310532933</v>
      </c>
      <c r="G224" s="101" t="s">
        <v>58</v>
      </c>
      <c r="H224" s="101">
        <v>24.07507982307699</v>
      </c>
      <c r="I224" s="101">
        <v>54.33508195930746</v>
      </c>
      <c r="J224" s="101" t="s">
        <v>61</v>
      </c>
      <c r="K224" s="101">
        <v>0.16681719210596782</v>
      </c>
      <c r="L224" s="101">
        <v>-1.167575304079877</v>
      </c>
      <c r="M224" s="101">
        <v>0.03861798932238303</v>
      </c>
      <c r="N224" s="101">
        <v>-0.10934855271483437</v>
      </c>
      <c r="O224" s="101">
        <v>0.0068394344825000696</v>
      </c>
      <c r="P224" s="101">
        <v>-0.03348672572569428</v>
      </c>
      <c r="Q224" s="101">
        <v>0.0007553558000546808</v>
      </c>
      <c r="R224" s="101">
        <v>-0.0016808402831137638</v>
      </c>
      <c r="S224" s="101">
        <v>0.00010092801448881517</v>
      </c>
      <c r="T224" s="101">
        <v>-0.0004901503097244878</v>
      </c>
      <c r="U224" s="101">
        <v>1.3680551503230051E-05</v>
      </c>
      <c r="V224" s="101">
        <v>-6.206257047365741E-05</v>
      </c>
      <c r="W224" s="101">
        <v>6.628587596840781E-06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15.138608090862071</v>
      </c>
      <c r="G225" s="102"/>
      <c r="H225" s="102"/>
      <c r="I225" s="115"/>
      <c r="J225" s="115" t="s">
        <v>158</v>
      </c>
      <c r="K225" s="102">
        <f>AVERAGE(K223,K218,K213,K208,K203,K198)</f>
        <v>-0.3539953854928861</v>
      </c>
      <c r="L225" s="102">
        <f>AVERAGE(L223,L218,L213,L208,L203,L198)</f>
        <v>-0.006769537123773677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27.76520194527443</v>
      </c>
      <c r="G226" s="102"/>
      <c r="H226" s="102"/>
      <c r="I226" s="115"/>
      <c r="J226" s="115" t="s">
        <v>159</v>
      </c>
      <c r="K226" s="102">
        <f>AVERAGE(K224,K219,K214,K209,K204,K199)</f>
        <v>-0.0613926255908217</v>
      </c>
      <c r="L226" s="102">
        <f>AVERAGE(L224,L219,L214,L209,L204,L199)</f>
        <v>-1.2443283736257194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0.22124711593305382</v>
      </c>
      <c r="L227" s="102">
        <f>ABS(L225/$H$33)</f>
        <v>0.018804269788260216</v>
      </c>
      <c r="M227" s="115" t="s">
        <v>111</v>
      </c>
      <c r="N227" s="102">
        <f>K227+L227+L228+K228</f>
        <v>1.0526387928685372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0.0348821736311487</v>
      </c>
      <c r="L228" s="102">
        <f>ABS(L226/$H$34)</f>
        <v>0.7777052335160746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3340</v>
      </c>
      <c r="B231" s="101">
        <v>161.06</v>
      </c>
      <c r="C231" s="101">
        <v>150.06</v>
      </c>
      <c r="D231" s="101">
        <v>9.195895428049367</v>
      </c>
      <c r="E231" s="101">
        <v>9.853034188895396</v>
      </c>
      <c r="F231" s="101">
        <v>31.246699896672464</v>
      </c>
      <c r="G231" s="101" t="s">
        <v>59</v>
      </c>
      <c r="H231" s="101">
        <v>-12.557344036047269</v>
      </c>
      <c r="I231" s="101">
        <v>81.00265596395273</v>
      </c>
      <c r="J231" s="101" t="s">
        <v>73</v>
      </c>
      <c r="K231" s="101">
        <v>2.46318308956689</v>
      </c>
      <c r="M231" s="101" t="s">
        <v>68</v>
      </c>
      <c r="N231" s="101">
        <v>1.4142330333025483</v>
      </c>
      <c r="X231" s="101">
        <v>67.5</v>
      </c>
    </row>
    <row r="232" spans="1:24" s="101" customFormat="1" ht="12.75" hidden="1">
      <c r="A232" s="101">
        <v>3345</v>
      </c>
      <c r="B232" s="101">
        <v>98.4800033569336</v>
      </c>
      <c r="C232" s="101">
        <v>108.4800033569336</v>
      </c>
      <c r="D232" s="101">
        <v>9.3671875</v>
      </c>
      <c r="E232" s="101">
        <v>9.588184356689453</v>
      </c>
      <c r="F232" s="101">
        <v>22.906737076286312</v>
      </c>
      <c r="G232" s="101" t="s">
        <v>56</v>
      </c>
      <c r="H232" s="101">
        <v>27.16355104896212</v>
      </c>
      <c r="I232" s="101">
        <v>58.14355440589571</v>
      </c>
      <c r="J232" s="101" t="s">
        <v>62</v>
      </c>
      <c r="K232" s="101">
        <v>1.422092002541009</v>
      </c>
      <c r="L232" s="101">
        <v>0.5658341982914455</v>
      </c>
      <c r="M232" s="101">
        <v>0.33666170354443326</v>
      </c>
      <c r="N232" s="101">
        <v>0.061258804482564544</v>
      </c>
      <c r="O232" s="101">
        <v>0.05711385298971456</v>
      </c>
      <c r="P232" s="101">
        <v>0.016232162059246342</v>
      </c>
      <c r="Q232" s="101">
        <v>0.00695215608920597</v>
      </c>
      <c r="R232" s="101">
        <v>0.0009430024263210021</v>
      </c>
      <c r="S232" s="101">
        <v>0.0007493640446779163</v>
      </c>
      <c r="T232" s="101">
        <v>0.0002388883585103469</v>
      </c>
      <c r="U232" s="101">
        <v>0.00015205707885179587</v>
      </c>
      <c r="V232" s="101">
        <v>3.498880596207971E-05</v>
      </c>
      <c r="W232" s="101">
        <v>4.6728924548926286E-05</v>
      </c>
      <c r="X232" s="101">
        <v>67.5</v>
      </c>
    </row>
    <row r="233" spans="1:24" s="101" customFormat="1" ht="12.75" hidden="1">
      <c r="A233" s="101">
        <v>3338</v>
      </c>
      <c r="B233" s="101">
        <v>95.95999908447266</v>
      </c>
      <c r="C233" s="101">
        <v>111.05999755859375</v>
      </c>
      <c r="D233" s="101">
        <v>9.768360137939453</v>
      </c>
      <c r="E233" s="101">
        <v>10.139412879943848</v>
      </c>
      <c r="F233" s="101">
        <v>14.129376685618851</v>
      </c>
      <c r="G233" s="101" t="s">
        <v>57</v>
      </c>
      <c r="H233" s="101">
        <v>5.927680259089783</v>
      </c>
      <c r="I233" s="101">
        <v>34.38767934356244</v>
      </c>
      <c r="J233" s="101" t="s">
        <v>60</v>
      </c>
      <c r="K233" s="101">
        <v>-0.7157584638848518</v>
      </c>
      <c r="L233" s="101">
        <v>-0.0030777320782940363</v>
      </c>
      <c r="M233" s="101">
        <v>0.16612884160794436</v>
      </c>
      <c r="N233" s="101">
        <v>-0.0006333895952098298</v>
      </c>
      <c r="O233" s="101">
        <v>-0.02927657742357148</v>
      </c>
      <c r="P233" s="101">
        <v>-0.0003520442693927801</v>
      </c>
      <c r="Q233" s="101">
        <v>0.003270687334047756</v>
      </c>
      <c r="R233" s="101">
        <v>-5.0941550388707136E-05</v>
      </c>
      <c r="S233" s="101">
        <v>-0.00042667038108273853</v>
      </c>
      <c r="T233" s="101">
        <v>-2.506977435831133E-05</v>
      </c>
      <c r="U233" s="101">
        <v>6.067302502419071E-05</v>
      </c>
      <c r="V233" s="101">
        <v>-4.028303400224192E-06</v>
      </c>
      <c r="W233" s="101">
        <v>-2.7868672407709527E-05</v>
      </c>
      <c r="X233" s="101">
        <v>67.5</v>
      </c>
    </row>
    <row r="234" spans="1:24" s="101" customFormat="1" ht="12.75" hidden="1">
      <c r="A234" s="101">
        <v>3339</v>
      </c>
      <c r="B234" s="101">
        <v>124.36000061035156</v>
      </c>
      <c r="C234" s="101">
        <v>131.36000061035156</v>
      </c>
      <c r="D234" s="101">
        <v>9.445806503295898</v>
      </c>
      <c r="E234" s="101">
        <v>9.7355375289917</v>
      </c>
      <c r="F234" s="101">
        <v>20.636719236070878</v>
      </c>
      <c r="G234" s="101" t="s">
        <v>58</v>
      </c>
      <c r="H234" s="101">
        <v>-4.857811033729831</v>
      </c>
      <c r="I234" s="101">
        <v>52.002189576621724</v>
      </c>
      <c r="J234" s="101" t="s">
        <v>61</v>
      </c>
      <c r="K234" s="101">
        <v>-1.2288350113291429</v>
      </c>
      <c r="L234" s="101">
        <v>-0.5658258279023477</v>
      </c>
      <c r="M234" s="101">
        <v>-0.2928178796102492</v>
      </c>
      <c r="N234" s="101">
        <v>-0.061255529907541816</v>
      </c>
      <c r="O234" s="101">
        <v>-0.049039516899051436</v>
      </c>
      <c r="P234" s="101">
        <v>-0.016228344029814754</v>
      </c>
      <c r="Q234" s="101">
        <v>-0.006134743568526987</v>
      </c>
      <c r="R234" s="101">
        <v>-0.0009416254746401521</v>
      </c>
      <c r="S234" s="101">
        <v>-0.0006160347858382324</v>
      </c>
      <c r="T234" s="101">
        <v>-0.00023756926199614166</v>
      </c>
      <c r="U234" s="101">
        <v>-0.00013942789987429058</v>
      </c>
      <c r="V234" s="101">
        <v>-3.4756140671366364E-05</v>
      </c>
      <c r="W234" s="101">
        <v>-3.7509058742269386E-05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3340</v>
      </c>
      <c r="B236" s="101">
        <v>148.44</v>
      </c>
      <c r="C236" s="101">
        <v>138.34</v>
      </c>
      <c r="D236" s="101">
        <v>9.39582234981532</v>
      </c>
      <c r="E236" s="101">
        <v>10.114339898557592</v>
      </c>
      <c r="F236" s="101">
        <v>28.015791212746876</v>
      </c>
      <c r="G236" s="101" t="s">
        <v>59</v>
      </c>
      <c r="H236" s="101">
        <v>-9.89602497250695</v>
      </c>
      <c r="I236" s="101">
        <v>71.04397502749305</v>
      </c>
      <c r="J236" s="101" t="s">
        <v>73</v>
      </c>
      <c r="K236" s="101">
        <v>2.7946754555767512</v>
      </c>
      <c r="M236" s="101" t="s">
        <v>68</v>
      </c>
      <c r="N236" s="101">
        <v>1.504931047423942</v>
      </c>
      <c r="X236" s="101">
        <v>67.5</v>
      </c>
    </row>
    <row r="237" spans="1:24" s="101" customFormat="1" ht="12.75" hidden="1">
      <c r="A237" s="101">
        <v>3345</v>
      </c>
      <c r="B237" s="101">
        <v>86.62000274658203</v>
      </c>
      <c r="C237" s="101">
        <v>105.0199966430664</v>
      </c>
      <c r="D237" s="101">
        <v>9.44792366027832</v>
      </c>
      <c r="E237" s="101">
        <v>9.546154022216797</v>
      </c>
      <c r="F237" s="101">
        <v>18.47213745628237</v>
      </c>
      <c r="G237" s="101" t="s">
        <v>56</v>
      </c>
      <c r="H237" s="101">
        <v>27.343468283847592</v>
      </c>
      <c r="I237" s="101">
        <v>46.46347103042962</v>
      </c>
      <c r="J237" s="101" t="s">
        <v>62</v>
      </c>
      <c r="K237" s="101">
        <v>1.587236610718011</v>
      </c>
      <c r="L237" s="101">
        <v>0.3516632995316972</v>
      </c>
      <c r="M237" s="101">
        <v>0.37575756043385145</v>
      </c>
      <c r="N237" s="101">
        <v>0.07916285891412078</v>
      </c>
      <c r="O237" s="101">
        <v>0.06374633081105513</v>
      </c>
      <c r="P237" s="101">
        <v>0.010088296610999655</v>
      </c>
      <c r="Q237" s="101">
        <v>0.007759508701408446</v>
      </c>
      <c r="R237" s="101">
        <v>0.0012185856714218514</v>
      </c>
      <c r="S237" s="101">
        <v>0.0008363715570625918</v>
      </c>
      <c r="T237" s="101">
        <v>0.00014849006089205793</v>
      </c>
      <c r="U237" s="101">
        <v>0.00016971626082647477</v>
      </c>
      <c r="V237" s="101">
        <v>4.5212505682633266E-05</v>
      </c>
      <c r="W237" s="101">
        <v>5.215176976815726E-05</v>
      </c>
      <c r="X237" s="101">
        <v>67.5</v>
      </c>
    </row>
    <row r="238" spans="1:24" s="101" customFormat="1" ht="12.75" hidden="1">
      <c r="A238" s="101">
        <v>3338</v>
      </c>
      <c r="B238" s="101">
        <v>81.86000061035156</v>
      </c>
      <c r="C238" s="101">
        <v>110.95999908447266</v>
      </c>
      <c r="D238" s="101">
        <v>9.947505950927734</v>
      </c>
      <c r="E238" s="101">
        <v>10.349832534790039</v>
      </c>
      <c r="F238" s="101">
        <v>10.631373018567833</v>
      </c>
      <c r="G238" s="101" t="s">
        <v>57</v>
      </c>
      <c r="H238" s="101">
        <v>11.033292520765372</v>
      </c>
      <c r="I238" s="101">
        <v>25.39329313111693</v>
      </c>
      <c r="J238" s="101" t="s">
        <v>60</v>
      </c>
      <c r="K238" s="101">
        <v>-0.8103009150174187</v>
      </c>
      <c r="L238" s="101">
        <v>-0.001912218616861791</v>
      </c>
      <c r="M238" s="101">
        <v>0.18814323958407908</v>
      </c>
      <c r="N238" s="101">
        <v>-0.0008186343408154702</v>
      </c>
      <c r="O238" s="101">
        <v>-0.0331323034382464</v>
      </c>
      <c r="P238" s="101">
        <v>-0.00021868730354531666</v>
      </c>
      <c r="Q238" s="101">
        <v>0.0037075490971893647</v>
      </c>
      <c r="R238" s="101">
        <v>-6.582800465846224E-05</v>
      </c>
      <c r="S238" s="101">
        <v>-0.0004819338759575452</v>
      </c>
      <c r="T238" s="101">
        <v>-1.5573399880629607E-05</v>
      </c>
      <c r="U238" s="101">
        <v>6.900834738720379E-05</v>
      </c>
      <c r="V238" s="101">
        <v>-5.203553999518546E-06</v>
      </c>
      <c r="W238" s="101">
        <v>-3.1450337286458046E-05</v>
      </c>
      <c r="X238" s="101">
        <v>67.5</v>
      </c>
    </row>
    <row r="239" spans="1:24" s="101" customFormat="1" ht="12.75" hidden="1">
      <c r="A239" s="101">
        <v>3339</v>
      </c>
      <c r="B239" s="101">
        <v>131.05999755859375</v>
      </c>
      <c r="C239" s="101">
        <v>126.55999755859375</v>
      </c>
      <c r="D239" s="101">
        <v>9.674570083618164</v>
      </c>
      <c r="E239" s="101">
        <v>9.671433448791504</v>
      </c>
      <c r="F239" s="101">
        <v>22.485641702541553</v>
      </c>
      <c r="G239" s="101" t="s">
        <v>58</v>
      </c>
      <c r="H239" s="101">
        <v>-8.222965757466014</v>
      </c>
      <c r="I239" s="101">
        <v>55.337031801127736</v>
      </c>
      <c r="J239" s="101" t="s">
        <v>61</v>
      </c>
      <c r="K239" s="101">
        <v>-1.3648195798439926</v>
      </c>
      <c r="L239" s="101">
        <v>-0.3516581005145218</v>
      </c>
      <c r="M239" s="101">
        <v>-0.3252627639647787</v>
      </c>
      <c r="N239" s="101">
        <v>-0.07915862599409511</v>
      </c>
      <c r="O239" s="101">
        <v>-0.05445957363722602</v>
      </c>
      <c r="P239" s="101">
        <v>-0.010085926054397544</v>
      </c>
      <c r="Q239" s="101">
        <v>-0.006816454722153131</v>
      </c>
      <c r="R239" s="101">
        <v>-0.001216806357806093</v>
      </c>
      <c r="S239" s="101">
        <v>-0.0006835620825264094</v>
      </c>
      <c r="T239" s="101">
        <v>-0.00014767114613181912</v>
      </c>
      <c r="U239" s="101">
        <v>-0.00015505307858861434</v>
      </c>
      <c r="V239" s="101">
        <v>-4.491206626148746E-05</v>
      </c>
      <c r="W239" s="101">
        <v>-4.1601482840385726E-05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3340</v>
      </c>
      <c r="B241" s="101">
        <v>137.74</v>
      </c>
      <c r="C241" s="101">
        <v>131.54</v>
      </c>
      <c r="D241" s="101">
        <v>9.195433740961404</v>
      </c>
      <c r="E241" s="101">
        <v>9.739218187251355</v>
      </c>
      <c r="F241" s="101">
        <v>26.847891808030944</v>
      </c>
      <c r="G241" s="101" t="s">
        <v>59</v>
      </c>
      <c r="H241" s="101">
        <v>-0.7052255825679197</v>
      </c>
      <c r="I241" s="101">
        <v>69.53477441743209</v>
      </c>
      <c r="J241" s="101" t="s">
        <v>73</v>
      </c>
      <c r="K241" s="101">
        <v>0.654657252164393</v>
      </c>
      <c r="M241" s="101" t="s">
        <v>68</v>
      </c>
      <c r="N241" s="101">
        <v>0.37851930927379385</v>
      </c>
      <c r="X241" s="101">
        <v>67.5</v>
      </c>
    </row>
    <row r="242" spans="1:24" s="101" customFormat="1" ht="12.75" hidden="1">
      <c r="A242" s="101">
        <v>3345</v>
      </c>
      <c r="B242" s="101">
        <v>98.18000030517578</v>
      </c>
      <c r="C242" s="101">
        <v>110.4800033569336</v>
      </c>
      <c r="D242" s="101">
        <v>9.42885684967041</v>
      </c>
      <c r="E242" s="101">
        <v>9.743351936340332</v>
      </c>
      <c r="F242" s="101">
        <v>19.072367577950196</v>
      </c>
      <c r="G242" s="101" t="s">
        <v>56</v>
      </c>
      <c r="H242" s="101">
        <v>17.41363944301697</v>
      </c>
      <c r="I242" s="101">
        <v>48.09363974819275</v>
      </c>
      <c r="J242" s="101" t="s">
        <v>62</v>
      </c>
      <c r="K242" s="101">
        <v>0.7337317203009122</v>
      </c>
      <c r="L242" s="101">
        <v>0.28379477463885877</v>
      </c>
      <c r="M242" s="101">
        <v>0.17370120139227302</v>
      </c>
      <c r="N242" s="101">
        <v>0.06807824401137968</v>
      </c>
      <c r="O242" s="101">
        <v>0.02946808716808425</v>
      </c>
      <c r="P242" s="101">
        <v>0.008141306495398156</v>
      </c>
      <c r="Q242" s="101">
        <v>0.00358701555865546</v>
      </c>
      <c r="R242" s="101">
        <v>0.0010479476463669262</v>
      </c>
      <c r="S242" s="101">
        <v>0.0003866410257161837</v>
      </c>
      <c r="T242" s="101">
        <v>0.00011981288708808372</v>
      </c>
      <c r="U242" s="101">
        <v>7.845925510775758E-05</v>
      </c>
      <c r="V242" s="101">
        <v>3.888926157901456E-05</v>
      </c>
      <c r="W242" s="101">
        <v>2.4108484279479738E-05</v>
      </c>
      <c r="X242" s="101">
        <v>67.5</v>
      </c>
    </row>
    <row r="243" spans="1:24" s="101" customFormat="1" ht="12.75" hidden="1">
      <c r="A243" s="101">
        <v>3338</v>
      </c>
      <c r="B243" s="101">
        <v>106.76000213623047</v>
      </c>
      <c r="C243" s="101">
        <v>111.26000213623047</v>
      </c>
      <c r="D243" s="101">
        <v>9.600908279418945</v>
      </c>
      <c r="E243" s="101">
        <v>10.277339935302734</v>
      </c>
      <c r="F243" s="101">
        <v>16.719343906894608</v>
      </c>
      <c r="G243" s="101" t="s">
        <v>57</v>
      </c>
      <c r="H243" s="101">
        <v>2.1595772041039822</v>
      </c>
      <c r="I243" s="101">
        <v>41.41957934033446</v>
      </c>
      <c r="J243" s="101" t="s">
        <v>60</v>
      </c>
      <c r="K243" s="101">
        <v>-0.11300729930873349</v>
      </c>
      <c r="L243" s="101">
        <v>-0.001543162910818745</v>
      </c>
      <c r="M243" s="101">
        <v>0.024800698937585058</v>
      </c>
      <c r="N243" s="101">
        <v>-0.0007038566339130567</v>
      </c>
      <c r="O243" s="101">
        <v>-0.004852281321719937</v>
      </c>
      <c r="P243" s="101">
        <v>-0.00017658354685740765</v>
      </c>
      <c r="Q243" s="101">
        <v>0.0004187971503899242</v>
      </c>
      <c r="R243" s="101">
        <v>-5.6590683846286786E-05</v>
      </c>
      <c r="S243" s="101">
        <v>-8.925972003735272E-05</v>
      </c>
      <c r="T243" s="101">
        <v>-1.2579991192803117E-05</v>
      </c>
      <c r="U243" s="101">
        <v>2.951795436948791E-06</v>
      </c>
      <c r="V243" s="101">
        <v>-4.46755166997787E-06</v>
      </c>
      <c r="W243" s="101">
        <v>-6.34284087238813E-06</v>
      </c>
      <c r="X243" s="101">
        <v>67.5</v>
      </c>
    </row>
    <row r="244" spans="1:24" s="101" customFormat="1" ht="12.75" hidden="1">
      <c r="A244" s="101">
        <v>3339</v>
      </c>
      <c r="B244" s="101">
        <v>118.37999725341797</v>
      </c>
      <c r="C244" s="101">
        <v>130.8800048828125</v>
      </c>
      <c r="D244" s="101">
        <v>9.401443481445312</v>
      </c>
      <c r="E244" s="101">
        <v>9.974501609802246</v>
      </c>
      <c r="F244" s="101">
        <v>19.53003100175634</v>
      </c>
      <c r="G244" s="101" t="s">
        <v>58</v>
      </c>
      <c r="H244" s="101">
        <v>-1.446733096360333</v>
      </c>
      <c r="I244" s="101">
        <v>49.43326415705763</v>
      </c>
      <c r="J244" s="101" t="s">
        <v>61</v>
      </c>
      <c r="K244" s="101">
        <v>-0.7249769566535769</v>
      </c>
      <c r="L244" s="101">
        <v>-0.2837905790553156</v>
      </c>
      <c r="M244" s="101">
        <v>-0.17192158880526395</v>
      </c>
      <c r="N244" s="101">
        <v>-0.06807460534965921</v>
      </c>
      <c r="O244" s="101">
        <v>-0.029065848126636516</v>
      </c>
      <c r="P244" s="101">
        <v>-0.008139391236633821</v>
      </c>
      <c r="Q244" s="101">
        <v>-0.0035624836231008305</v>
      </c>
      <c r="R244" s="101">
        <v>-0.0010464185415156736</v>
      </c>
      <c r="S244" s="101">
        <v>-0.0003761967372874412</v>
      </c>
      <c r="T244" s="101">
        <v>-0.00011915062624246209</v>
      </c>
      <c r="U244" s="101">
        <v>-7.840370919645697E-05</v>
      </c>
      <c r="V244" s="101">
        <v>-3.86317958194684E-05</v>
      </c>
      <c r="W244" s="101">
        <v>-2.3259135493854545E-05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3340</v>
      </c>
      <c r="B246" s="101">
        <v>143.82</v>
      </c>
      <c r="C246" s="101">
        <v>139.42</v>
      </c>
      <c r="D246" s="101">
        <v>9.117252359497654</v>
      </c>
      <c r="E246" s="101">
        <v>9.720818324993244</v>
      </c>
      <c r="F246" s="101">
        <v>29.797586582455754</v>
      </c>
      <c r="G246" s="101" t="s">
        <v>59</v>
      </c>
      <c r="H246" s="101">
        <v>1.5359938907720334</v>
      </c>
      <c r="I246" s="101">
        <v>77.85599389077203</v>
      </c>
      <c r="J246" s="101" t="s">
        <v>73</v>
      </c>
      <c r="K246" s="101">
        <v>1.0522356389852623</v>
      </c>
      <c r="M246" s="101" t="s">
        <v>68</v>
      </c>
      <c r="N246" s="101">
        <v>0.5493379253055013</v>
      </c>
      <c r="X246" s="101">
        <v>67.5</v>
      </c>
    </row>
    <row r="247" spans="1:24" s="101" customFormat="1" ht="12.75" hidden="1">
      <c r="A247" s="101">
        <v>3345</v>
      </c>
      <c r="B247" s="101">
        <v>109.05999755859375</v>
      </c>
      <c r="C247" s="101">
        <v>117.26000213623047</v>
      </c>
      <c r="D247" s="101">
        <v>9.040626525878906</v>
      </c>
      <c r="E247" s="101">
        <v>9.459025382995605</v>
      </c>
      <c r="F247" s="101">
        <v>22.332976231695497</v>
      </c>
      <c r="G247" s="101" t="s">
        <v>56</v>
      </c>
      <c r="H247" s="101">
        <v>17.200957119350477</v>
      </c>
      <c r="I247" s="101">
        <v>58.76095467794423</v>
      </c>
      <c r="J247" s="101" t="s">
        <v>62</v>
      </c>
      <c r="K247" s="101">
        <v>0.9951184636335761</v>
      </c>
      <c r="L247" s="101">
        <v>0.026422118286077993</v>
      </c>
      <c r="M247" s="101">
        <v>0.23558103649492063</v>
      </c>
      <c r="N247" s="101">
        <v>0.06446351919875419</v>
      </c>
      <c r="O247" s="101">
        <v>0.039965847237579594</v>
      </c>
      <c r="P247" s="101">
        <v>0.0007581172030279194</v>
      </c>
      <c r="Q247" s="101">
        <v>0.004864847304804495</v>
      </c>
      <c r="R247" s="101">
        <v>0.0009923039741610142</v>
      </c>
      <c r="S247" s="101">
        <v>0.0005243625500838662</v>
      </c>
      <c r="T247" s="101">
        <v>1.1176885785147762E-05</v>
      </c>
      <c r="U247" s="101">
        <v>0.00010641086086362972</v>
      </c>
      <c r="V247" s="101">
        <v>3.682035754859536E-05</v>
      </c>
      <c r="W247" s="101">
        <v>3.269520968142003E-05</v>
      </c>
      <c r="X247" s="101">
        <v>67.5</v>
      </c>
    </row>
    <row r="248" spans="1:24" s="101" customFormat="1" ht="12.75" hidden="1">
      <c r="A248" s="101">
        <v>3338</v>
      </c>
      <c r="B248" s="101">
        <v>103.86000061035156</v>
      </c>
      <c r="C248" s="101">
        <v>111.45999908447266</v>
      </c>
      <c r="D248" s="101">
        <v>9.7495698928833</v>
      </c>
      <c r="E248" s="101">
        <v>10.301804542541504</v>
      </c>
      <c r="F248" s="101">
        <v>17.380820446204652</v>
      </c>
      <c r="G248" s="101" t="s">
        <v>57</v>
      </c>
      <c r="H248" s="101">
        <v>6.036560785562784</v>
      </c>
      <c r="I248" s="101">
        <v>42.39656139591435</v>
      </c>
      <c r="J248" s="101" t="s">
        <v>60</v>
      </c>
      <c r="K248" s="101">
        <v>-0.17691210795225004</v>
      </c>
      <c r="L248" s="101">
        <v>-0.00014277255431792546</v>
      </c>
      <c r="M248" s="101">
        <v>0.039244146879037635</v>
      </c>
      <c r="N248" s="101">
        <v>-0.0006665450272797032</v>
      </c>
      <c r="O248" s="101">
        <v>-0.007528871637344157</v>
      </c>
      <c r="P248" s="101">
        <v>-1.6338824668097528E-05</v>
      </c>
      <c r="Q248" s="101">
        <v>0.0006842385158724201</v>
      </c>
      <c r="R248" s="101">
        <v>-5.358401115255148E-05</v>
      </c>
      <c r="S248" s="101">
        <v>-0.00013331235587191984</v>
      </c>
      <c r="T248" s="101">
        <v>-1.1682088203396713E-06</v>
      </c>
      <c r="U248" s="101">
        <v>6.558574517886667E-06</v>
      </c>
      <c r="V248" s="101">
        <v>-4.23078451497674E-06</v>
      </c>
      <c r="W248" s="101">
        <v>-9.357676339709177E-06</v>
      </c>
      <c r="X248" s="101">
        <v>67.5</v>
      </c>
    </row>
    <row r="249" spans="1:24" s="101" customFormat="1" ht="12.75" hidden="1">
      <c r="A249" s="101">
        <v>3339</v>
      </c>
      <c r="B249" s="101">
        <v>134.86000061035156</v>
      </c>
      <c r="C249" s="101">
        <v>141.05999755859375</v>
      </c>
      <c r="D249" s="101">
        <v>9.11716365814209</v>
      </c>
      <c r="E249" s="101">
        <v>9.854360580444336</v>
      </c>
      <c r="F249" s="101">
        <v>22.62085182780706</v>
      </c>
      <c r="G249" s="101" t="s">
        <v>58</v>
      </c>
      <c r="H249" s="101">
        <v>-8.277242214426195</v>
      </c>
      <c r="I249" s="101">
        <v>59.082758395925374</v>
      </c>
      <c r="J249" s="101" t="s">
        <v>61</v>
      </c>
      <c r="K249" s="101">
        <v>-0.9792664921890978</v>
      </c>
      <c r="L249" s="101">
        <v>-0.02642173254578947</v>
      </c>
      <c r="M249" s="101">
        <v>-0.2322893060210858</v>
      </c>
      <c r="N249" s="101">
        <v>-0.06446007310897776</v>
      </c>
      <c r="O249" s="101">
        <v>-0.03925028709813398</v>
      </c>
      <c r="P249" s="101">
        <v>-0.0007579411166676081</v>
      </c>
      <c r="Q249" s="101">
        <v>-0.004816488030968236</v>
      </c>
      <c r="R249" s="101">
        <v>-0.0009908561605422586</v>
      </c>
      <c r="S249" s="101">
        <v>-0.0005071330197318389</v>
      </c>
      <c r="T249" s="101">
        <v>-1.1115667501608652E-05</v>
      </c>
      <c r="U249" s="101">
        <v>-0.00010620855149201542</v>
      </c>
      <c r="V249" s="101">
        <v>-3.657648414479222E-05</v>
      </c>
      <c r="W249" s="101">
        <v>-3.132747403850603E-05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3340</v>
      </c>
      <c r="B251" s="101">
        <v>150.2</v>
      </c>
      <c r="C251" s="101">
        <v>149.3</v>
      </c>
      <c r="D251" s="101">
        <v>9.18894890226192</v>
      </c>
      <c r="E251" s="101">
        <v>10.726494111379045</v>
      </c>
      <c r="F251" s="101">
        <v>32.59118608500852</v>
      </c>
      <c r="G251" s="101" t="s">
        <v>59</v>
      </c>
      <c r="H251" s="101">
        <v>1.8133984888780503</v>
      </c>
      <c r="I251" s="101">
        <v>84.51339848887804</v>
      </c>
      <c r="J251" s="101" t="s">
        <v>73</v>
      </c>
      <c r="K251" s="101">
        <v>2.4632369854271827</v>
      </c>
      <c r="M251" s="101" t="s">
        <v>68</v>
      </c>
      <c r="N251" s="101">
        <v>1.310102788910909</v>
      </c>
      <c r="X251" s="101">
        <v>67.5</v>
      </c>
    </row>
    <row r="252" spans="1:24" s="101" customFormat="1" ht="12.75" hidden="1">
      <c r="A252" s="101">
        <v>3345</v>
      </c>
      <c r="B252" s="101">
        <v>108.63999938964844</v>
      </c>
      <c r="C252" s="101">
        <v>135.83999633789062</v>
      </c>
      <c r="D252" s="101">
        <v>9.081042289733887</v>
      </c>
      <c r="E252" s="101">
        <v>9.144107818603516</v>
      </c>
      <c r="F252" s="101">
        <v>25.397029638292135</v>
      </c>
      <c r="G252" s="101" t="s">
        <v>56</v>
      </c>
      <c r="H252" s="101">
        <v>25.384302753821387</v>
      </c>
      <c r="I252" s="101">
        <v>66.52430214346982</v>
      </c>
      <c r="J252" s="101" t="s">
        <v>62</v>
      </c>
      <c r="K252" s="101">
        <v>1.5135919207016573</v>
      </c>
      <c r="L252" s="101">
        <v>0.127204757511473</v>
      </c>
      <c r="M252" s="101">
        <v>0.35832323483749007</v>
      </c>
      <c r="N252" s="101">
        <v>0.15469400431957614</v>
      </c>
      <c r="O252" s="101">
        <v>0.06078851807502507</v>
      </c>
      <c r="P252" s="101">
        <v>0.0036488730218518063</v>
      </c>
      <c r="Q252" s="101">
        <v>0.00739955615505364</v>
      </c>
      <c r="R252" s="101">
        <v>0.002381182556749124</v>
      </c>
      <c r="S252" s="101">
        <v>0.0007975379793359326</v>
      </c>
      <c r="T252" s="101">
        <v>5.3641318035119246E-05</v>
      </c>
      <c r="U252" s="101">
        <v>0.00016184783987650914</v>
      </c>
      <c r="V252" s="101">
        <v>8.835406547847624E-05</v>
      </c>
      <c r="W252" s="101">
        <v>4.972261420638958E-05</v>
      </c>
      <c r="X252" s="101">
        <v>67.5</v>
      </c>
    </row>
    <row r="253" spans="1:24" s="101" customFormat="1" ht="12.75" hidden="1">
      <c r="A253" s="101">
        <v>3338</v>
      </c>
      <c r="B253" s="101">
        <v>89.80000305175781</v>
      </c>
      <c r="C253" s="101">
        <v>107.80000305175781</v>
      </c>
      <c r="D253" s="101">
        <v>9.87602424621582</v>
      </c>
      <c r="E253" s="101">
        <v>10.454680442810059</v>
      </c>
      <c r="F253" s="101">
        <v>18.0885714626223</v>
      </c>
      <c r="G253" s="101" t="s">
        <v>57</v>
      </c>
      <c r="H253" s="101">
        <v>21.232246175885606</v>
      </c>
      <c r="I253" s="101">
        <v>43.53224922764342</v>
      </c>
      <c r="J253" s="101" t="s">
        <v>60</v>
      </c>
      <c r="K253" s="101">
        <v>-0.7520052715718996</v>
      </c>
      <c r="L253" s="101">
        <v>0.0006940729315949753</v>
      </c>
      <c r="M253" s="101">
        <v>0.17448165349413372</v>
      </c>
      <c r="N253" s="101">
        <v>-0.0015998973909181994</v>
      </c>
      <c r="O253" s="101">
        <v>-0.030769114996356827</v>
      </c>
      <c r="P253" s="101">
        <v>7.944109069645997E-05</v>
      </c>
      <c r="Q253" s="101">
        <v>0.003432213035079804</v>
      </c>
      <c r="R253" s="101">
        <v>-0.0001286184561925071</v>
      </c>
      <c r="S253" s="101">
        <v>-0.0004491732133341208</v>
      </c>
      <c r="T253" s="101">
        <v>5.652386295864939E-06</v>
      </c>
      <c r="U253" s="101">
        <v>6.344007754671069E-05</v>
      </c>
      <c r="V253" s="101">
        <v>-1.0156536488365642E-05</v>
      </c>
      <c r="W253" s="101">
        <v>-2.9352066488938554E-05</v>
      </c>
      <c r="X253" s="101">
        <v>67.5</v>
      </c>
    </row>
    <row r="254" spans="1:24" s="101" customFormat="1" ht="12.75" hidden="1">
      <c r="A254" s="101">
        <v>3339</v>
      </c>
      <c r="B254" s="101">
        <v>131.1199951171875</v>
      </c>
      <c r="C254" s="101">
        <v>148.82000732421875</v>
      </c>
      <c r="D254" s="101">
        <v>9.388789176940918</v>
      </c>
      <c r="E254" s="101">
        <v>9.767041206359863</v>
      </c>
      <c r="F254" s="101">
        <v>21.600302555398425</v>
      </c>
      <c r="G254" s="101" t="s">
        <v>58</v>
      </c>
      <c r="H254" s="101">
        <v>-8.843581909890077</v>
      </c>
      <c r="I254" s="101">
        <v>54.776413207297416</v>
      </c>
      <c r="J254" s="101" t="s">
        <v>61</v>
      </c>
      <c r="K254" s="101">
        <v>-1.3135633117369736</v>
      </c>
      <c r="L254" s="101">
        <v>0.12720286394699717</v>
      </c>
      <c r="M254" s="101">
        <v>-0.31297235216286456</v>
      </c>
      <c r="N254" s="101">
        <v>-0.15468573076002703</v>
      </c>
      <c r="O254" s="101">
        <v>-0.0524261908982392</v>
      </c>
      <c r="P254" s="101">
        <v>0.003648008147291737</v>
      </c>
      <c r="Q254" s="101">
        <v>-0.006555405782529445</v>
      </c>
      <c r="R254" s="101">
        <v>-0.0023777063866871687</v>
      </c>
      <c r="S254" s="101">
        <v>-0.0006590221945476062</v>
      </c>
      <c r="T254" s="101">
        <v>5.334268018863626E-05</v>
      </c>
      <c r="U254" s="101">
        <v>-0.0001488962048997874</v>
      </c>
      <c r="V254" s="101">
        <v>-8.776836362343417E-05</v>
      </c>
      <c r="W254" s="101">
        <v>-4.013470513590932E-05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3340</v>
      </c>
      <c r="B256" s="101">
        <v>154.3</v>
      </c>
      <c r="C256" s="101">
        <v>145.2</v>
      </c>
      <c r="D256" s="101">
        <v>8.720548485324626</v>
      </c>
      <c r="E256" s="101">
        <v>10.200490535349505</v>
      </c>
      <c r="F256" s="101">
        <v>31.580197032043454</v>
      </c>
      <c r="G256" s="101" t="s">
        <v>59</v>
      </c>
      <c r="H256" s="101">
        <v>-0.4947944279731473</v>
      </c>
      <c r="I256" s="101">
        <v>86.30520557202686</v>
      </c>
      <c r="J256" s="101" t="s">
        <v>73</v>
      </c>
      <c r="K256" s="101">
        <v>1.4653637220416047</v>
      </c>
      <c r="M256" s="101" t="s">
        <v>68</v>
      </c>
      <c r="N256" s="101">
        <v>0.7727585458764968</v>
      </c>
      <c r="X256" s="101">
        <v>67.5</v>
      </c>
    </row>
    <row r="257" spans="1:24" s="101" customFormat="1" ht="12.75" hidden="1">
      <c r="A257" s="101">
        <v>3345</v>
      </c>
      <c r="B257" s="101">
        <v>111.86000061035156</v>
      </c>
      <c r="C257" s="101">
        <v>128.75999450683594</v>
      </c>
      <c r="D257" s="101">
        <v>9.201212882995605</v>
      </c>
      <c r="E257" s="101">
        <v>9.448152542114258</v>
      </c>
      <c r="F257" s="101">
        <v>24.803856347743977</v>
      </c>
      <c r="G257" s="101" t="s">
        <v>56</v>
      </c>
      <c r="H257" s="101">
        <v>19.770704492514113</v>
      </c>
      <c r="I257" s="101">
        <v>64.13070510286568</v>
      </c>
      <c r="J257" s="101" t="s">
        <v>62</v>
      </c>
      <c r="K257" s="101">
        <v>1.17195560662703</v>
      </c>
      <c r="L257" s="101">
        <v>0.02481094786014396</v>
      </c>
      <c r="M257" s="101">
        <v>0.27744527777279243</v>
      </c>
      <c r="N257" s="101">
        <v>0.10972851290224529</v>
      </c>
      <c r="O257" s="101">
        <v>0.047067810743777076</v>
      </c>
      <c r="P257" s="101">
        <v>0.0007115782902066404</v>
      </c>
      <c r="Q257" s="101">
        <v>0.005729374315500739</v>
      </c>
      <c r="R257" s="101">
        <v>0.0016890401901333103</v>
      </c>
      <c r="S257" s="101">
        <v>0.0006175270943261816</v>
      </c>
      <c r="T257" s="101">
        <v>1.0432091138988618E-05</v>
      </c>
      <c r="U257" s="101">
        <v>0.00012531531773266242</v>
      </c>
      <c r="V257" s="101">
        <v>6.267158463119028E-05</v>
      </c>
      <c r="W257" s="101">
        <v>3.8500816856412034E-05</v>
      </c>
      <c r="X257" s="101">
        <v>67.5</v>
      </c>
    </row>
    <row r="258" spans="1:24" s="101" customFormat="1" ht="12.75" hidden="1">
      <c r="A258" s="101">
        <v>3338</v>
      </c>
      <c r="B258" s="101">
        <v>97.76000213623047</v>
      </c>
      <c r="C258" s="101">
        <v>117.86000061035156</v>
      </c>
      <c r="D258" s="101">
        <v>9.57335376739502</v>
      </c>
      <c r="E258" s="101">
        <v>10.3992280960083</v>
      </c>
      <c r="F258" s="101">
        <v>18.292067219419327</v>
      </c>
      <c r="G258" s="101" t="s">
        <v>57</v>
      </c>
      <c r="H258" s="101">
        <v>15.168988656219788</v>
      </c>
      <c r="I258" s="101">
        <v>45.42899079245026</v>
      </c>
      <c r="J258" s="101" t="s">
        <v>60</v>
      </c>
      <c r="K258" s="101">
        <v>-0.6063679483231902</v>
      </c>
      <c r="L258" s="101">
        <v>0.00013639547984193136</v>
      </c>
      <c r="M258" s="101">
        <v>0.14084197588061248</v>
      </c>
      <c r="N258" s="101">
        <v>-0.0011348434013908261</v>
      </c>
      <c r="O258" s="101">
        <v>-0.024785806140969483</v>
      </c>
      <c r="P258" s="101">
        <v>1.563969147497028E-05</v>
      </c>
      <c r="Q258" s="101">
        <v>0.002777853181911421</v>
      </c>
      <c r="R258" s="101">
        <v>-9.123476497961244E-05</v>
      </c>
      <c r="S258" s="101">
        <v>-0.0003598670545996703</v>
      </c>
      <c r="T258" s="101">
        <v>1.1108621974220666E-06</v>
      </c>
      <c r="U258" s="101">
        <v>5.1859427331535445E-05</v>
      </c>
      <c r="V258" s="101">
        <v>-7.2053295540784E-06</v>
      </c>
      <c r="W258" s="101">
        <v>-2.3462930677863474E-05</v>
      </c>
      <c r="X258" s="101">
        <v>67.5</v>
      </c>
    </row>
    <row r="259" spans="1:24" s="101" customFormat="1" ht="12.75" hidden="1">
      <c r="A259" s="101">
        <v>3339</v>
      </c>
      <c r="B259" s="101">
        <v>139.77999877929688</v>
      </c>
      <c r="C259" s="101">
        <v>146.97999572753906</v>
      </c>
      <c r="D259" s="101">
        <v>8.957669258117676</v>
      </c>
      <c r="E259" s="101">
        <v>9.407934188842773</v>
      </c>
      <c r="F259" s="101">
        <v>24.789983736595662</v>
      </c>
      <c r="G259" s="101" t="s">
        <v>58</v>
      </c>
      <c r="H259" s="101">
        <v>-6.36526562742506</v>
      </c>
      <c r="I259" s="101">
        <v>65.91473315187181</v>
      </c>
      <c r="J259" s="101" t="s">
        <v>61</v>
      </c>
      <c r="K259" s="101">
        <v>-1.0028947378218986</v>
      </c>
      <c r="L259" s="101">
        <v>0.02481057294767416</v>
      </c>
      <c r="M259" s="101">
        <v>-0.2390385324345573</v>
      </c>
      <c r="N259" s="101">
        <v>-0.1097226443091513</v>
      </c>
      <c r="O259" s="101">
        <v>-0.04001303065445426</v>
      </c>
      <c r="P259" s="101">
        <v>0.0007114063980201285</v>
      </c>
      <c r="Q259" s="101">
        <v>-0.0050109142625736625</v>
      </c>
      <c r="R259" s="101">
        <v>-0.0016865743332402175</v>
      </c>
      <c r="S259" s="101">
        <v>-0.0005018320588012434</v>
      </c>
      <c r="T259" s="101">
        <v>1.0372777386529774E-05</v>
      </c>
      <c r="U259" s="101">
        <v>-0.00011408123708692562</v>
      </c>
      <c r="V259" s="101">
        <v>-6.225600971955695E-05</v>
      </c>
      <c r="W259" s="101">
        <v>-3.052546121873925E-05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10.631373018567833</v>
      </c>
      <c r="G260" s="102"/>
      <c r="H260" s="102"/>
      <c r="I260" s="115"/>
      <c r="J260" s="115" t="s">
        <v>158</v>
      </c>
      <c r="K260" s="102">
        <f>AVERAGE(K258,K253,K248,K243,K238,K233)</f>
        <v>-0.5290586676763906</v>
      </c>
      <c r="L260" s="102">
        <f>AVERAGE(L258,L253,L248,L243,L238,L233)</f>
        <v>-0.0009742362914759318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32.59118608500852</v>
      </c>
      <c r="G261" s="102"/>
      <c r="H261" s="102"/>
      <c r="I261" s="115"/>
      <c r="J261" s="115" t="s">
        <v>159</v>
      </c>
      <c r="K261" s="102">
        <f>AVERAGE(K259,K254,K249,K244,K239,K234)</f>
        <v>-1.1023926815957805</v>
      </c>
      <c r="L261" s="102">
        <f>AVERAGE(L259,L254,L249,L244,L239,L234)</f>
        <v>-0.1792804671872172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0.33066166729774416</v>
      </c>
      <c r="L262" s="102">
        <f>ABS(L260/$H$33)</f>
        <v>0.0027062119207664774</v>
      </c>
      <c r="M262" s="115" t="s">
        <v>111</v>
      </c>
      <c r="N262" s="102">
        <f>K262+L262+L263+K263</f>
        <v>1.0717776493899422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0.6263594781794207</v>
      </c>
      <c r="L263" s="102">
        <f>ABS(L261/$H$34)</f>
        <v>0.11205029199201075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2006-02-07T12:58:16Z</dcterms:modified>
  <cp:category/>
  <cp:version/>
  <cp:contentType/>
  <cp:contentStatus/>
</cp:coreProperties>
</file>