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<sst xmlns="http://schemas.openxmlformats.org/spreadsheetml/2006/main" count="711" uniqueCount="166">
  <si>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</si>
  <si>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</si>
  <si>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</si>
  <si>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</si>
  <si>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</si>
  <si>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</si>
  <si>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</si>
  <si>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</si>
  <si>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</si>
  <si>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</si>
  <si>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</si>
  <si>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</si>
  <si>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</si>
  <si>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</si>
  <si>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</si>
  <si>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</si>
  <si>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</si>
  <si>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</si>
  <si>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</si>
  <si>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</si>
  <si>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</si>
  <si>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</si>
  <si>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</si>
  <si>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</si>
  <si>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</si>
  <si>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</si>
  <si>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</si>
  <si>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</si>
  <si>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</si>
  <si>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</si>
  <si>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</si>
  <si>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</si>
  <si>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</si>
  <si>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</si>
  <si>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</si>
  <si>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</si>
  <si>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</si>
  <si>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</si>
  <si>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</si>
  <si>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</si>
  <si>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</si>
  <si>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</si>
  <si>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</si>
  <si>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</si>
  <si>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</si>
  <si>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</si>
  <si>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</si>
  <si>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</si>
  <si>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</si>
  <si>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</si>
  <si>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</si>
  <si>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</si>
  <si>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</si>
  <si>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</si>
  <si>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</si>
  <si>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</si>
  <si>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</si>
  <si>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</si>
  <si>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</si>
  <si>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</si>
  <si>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</si>
  <si>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</si>
  <si>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</si>
  <si>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</si>
  <si>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</si>
  <si>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</si>
  <si>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</si>
  <si>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</si>
  <si>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</si>
  <si>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</si>
  <si>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</si>
  <si>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</si>
  <si>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</si>
  <si>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</si>
  <si>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</si>
  <si>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</si>
  <si>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</si>
  <si>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</si>
  <si>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</si>
  <si>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</si>
  <si>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</si>
  <si>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</si>
  <si>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</si>
  <si>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</si>
  <si>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</si>
  <si>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</si>
  <si>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</si>
  <si>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</si>
  <si>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</si>
  <si>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</si>
  <si>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</si>
  <si>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</si>
  <si>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</si>
  <si>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</si>
  <si>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</si>
  <si>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</si>
  <si>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</si>
  <si>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</si>
  <si>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</si>
  <si>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</si>
  <si>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</si>
  <si>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</si>
  <si>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</si>
  <si>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</si>
  <si>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</si>
  <si>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</si>
  <si>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</si>
  <si>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</si>
  <si>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</si>
  <si>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</si>
  <si>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</si>
  <si>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</si>
  <si>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</si>
  <si>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</si>
  <si>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</si>
  <si>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</si>
  <si>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</si>
  <si>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</si>
  <si>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</si>
  <si>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</si>
  <si>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</si>
  <si>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</si>
  <si>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</si>
  <si>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</si>
  <si>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</si>
  <si>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</si>
  <si>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</si>
  <si>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</si>
  <si>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</si>
  <si>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</si>
  <si>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</si>
  <si>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</si>
  <si>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</si>
  <si>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</si>
  <si>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</si>
  <si>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</si>
  <si>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</si>
  <si>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</si>
  <si>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</si>
  <si>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</si>
  <si>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</si>
  <si>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</si>
  <si>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</si>
  <si>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</si>
  <si>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</si>
  <si>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</si>
  <si>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</si>
  <si>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</si>
  <si>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</si>
  <si>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</si>
  <si>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</si>
  <si>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</si>
  <si>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</si>
  <si>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</si>
  <si>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</si>
  <si>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</si>
  <si>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</si>
  <si>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</si>
  <si>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</si>
  <si>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</si>
  <si>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</si>
  <si>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</si>
  <si>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</si>
  <si>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1</t>
  </si>
  <si>
    <t xml:space="preserve">AP  806 extra 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</si>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</sst>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10.063777032877233</v>
      </c>
      <c r="C41" s="2">
        <f aca="true" t="shared" si="0" ref="C41:C55">($B$41*H41+$B$42*J41+$B$43*L41+$B$44*N41+$B$45*P41+$B$46*R41+$B$47*T41+$B$48*V41)/100</f>
        <v>-6.296837391102715E-10</v>
      </c>
      <c r="D41" s="2">
        <f aca="true" t="shared" si="1" ref="D41:D55">($B$41*I41+$B$42*K41+$B$43*M41+$B$44*O41+$B$45*Q41+$B$46*S41+$B$47*U41+$B$48*W41)/100</f>
        <v>-7.248025672494583E-09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5.263356373433844</v>
      </c>
      <c r="C42" s="2">
        <f t="shared" si="0"/>
        <v>-1.6636667459397417E-10</v>
      </c>
      <c r="D42" s="2">
        <f t="shared" si="1"/>
        <v>-6.200931408733927E-08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7.793283974708558</v>
      </c>
      <c r="C43" s="2">
        <f t="shared" si="0"/>
        <v>0.007126102707883062</v>
      </c>
      <c r="D43" s="2">
        <f t="shared" si="1"/>
        <v>-0.08735691003504875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5.4574582586714016</v>
      </c>
      <c r="C44" s="2">
        <f t="shared" si="0"/>
        <v>-0.0007580744578405972</v>
      </c>
      <c r="D44" s="2">
        <f t="shared" si="1"/>
        <v>-0.1395487271182039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10.063777032877233</v>
      </c>
      <c r="C45" s="2">
        <f t="shared" si="0"/>
        <v>-0.0019216424228781308</v>
      </c>
      <c r="D45" s="2">
        <f t="shared" si="1"/>
        <v>-0.020660025617363846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5.263356373433844</v>
      </c>
      <c r="C46" s="2">
        <f t="shared" si="0"/>
        <v>-0.001154833780063</v>
      </c>
      <c r="D46" s="2">
        <f t="shared" si="1"/>
        <v>-0.11166943746673859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7.793283974708558</v>
      </c>
      <c r="C47" s="2">
        <f t="shared" si="0"/>
        <v>0.00024835507173336595</v>
      </c>
      <c r="D47" s="2">
        <f t="shared" si="1"/>
        <v>-0.0035112012845138303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5.4574582586714016</v>
      </c>
      <c r="C48" s="2">
        <f t="shared" si="0"/>
        <v>-8.682459239396305E-05</v>
      </c>
      <c r="D48" s="2">
        <f t="shared" si="1"/>
        <v>-0.0040024221456674116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-5.084778878245705E-05</v>
      </c>
      <c r="D49" s="2">
        <f t="shared" si="1"/>
        <v>-0.00042553297670359897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-9.284000222031113E-05</v>
      </c>
      <c r="D50" s="2">
        <f t="shared" si="1"/>
        <v>-0.0017164805258075416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1.5712608987919556E-07</v>
      </c>
      <c r="D51" s="2">
        <f t="shared" si="1"/>
        <v>-4.6192951771803495E-05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-6.190063587600672E-06</v>
      </c>
      <c r="D52" s="2">
        <f t="shared" si="1"/>
        <v>-5.859265201618381E-05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-1.8544339711371523E-06</v>
      </c>
      <c r="D53" s="2">
        <f t="shared" si="1"/>
        <v>-9.197937712226312E-06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-7.325623068445681E-06</v>
      </c>
      <c r="D54" s="2">
        <f t="shared" si="1"/>
        <v>-6.337243654982094E-05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-8.395826124023094E-08</v>
      </c>
      <c r="D55" s="2">
        <f t="shared" si="1"/>
        <v>-2.8747933799751245E-06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3242</v>
      </c>
      <c r="B3" s="31">
        <v>103.39333333333336</v>
      </c>
      <c r="C3" s="31">
        <v>116.96</v>
      </c>
      <c r="D3" s="31">
        <v>10.739850624253862</v>
      </c>
      <c r="E3" s="31">
        <v>10.191225146531325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3241</v>
      </c>
      <c r="B4" s="36">
        <v>100.24333333333334</v>
      </c>
      <c r="C4" s="36">
        <v>126.64333333333332</v>
      </c>
      <c r="D4" s="36">
        <v>9.372595160723737</v>
      </c>
      <c r="E4" s="36">
        <v>12.149124185587302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3244</v>
      </c>
      <c r="B5" s="41">
        <v>124.03666666666668</v>
      </c>
      <c r="C5" s="41">
        <v>121.88666666666667</v>
      </c>
      <c r="D5" s="41">
        <v>10.590980703607766</v>
      </c>
      <c r="E5" s="41">
        <v>9.817587975286926</v>
      </c>
      <c r="F5" s="37" t="s">
        <v>71</v>
      </c>
      <c r="I5" s="42">
        <v>3394</v>
      </c>
    </row>
    <row r="6" spans="1:6" s="33" customFormat="1" ht="13.5" thickBot="1">
      <c r="A6" s="43">
        <v>3243</v>
      </c>
      <c r="B6" s="44">
        <v>102.17</v>
      </c>
      <c r="C6" s="44">
        <v>116.53666666666668</v>
      </c>
      <c r="D6" s="44">
        <v>10.763549962616795</v>
      </c>
      <c r="E6" s="44">
        <v>10.196301950505074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3403</v>
      </c>
      <c r="K15" s="42">
        <v>3392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10.063777032877233</v>
      </c>
      <c r="C19" s="62">
        <v>42.80711036621057</v>
      </c>
      <c r="D19" s="63">
        <v>16.873143648104318</v>
      </c>
      <c r="K19" s="64" t="s">
        <v>93</v>
      </c>
    </row>
    <row r="20" spans="1:11" ht="12.75">
      <c r="A20" s="61" t="s">
        <v>57</v>
      </c>
      <c r="B20" s="62">
        <v>5.263356373433844</v>
      </c>
      <c r="C20" s="62">
        <v>61.80002304010052</v>
      </c>
      <c r="D20" s="63">
        <v>27.498606974958584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7.793283974708558</v>
      </c>
      <c r="C21" s="62">
        <v>42.46328397470856</v>
      </c>
      <c r="D21" s="63">
        <v>19.220034114077432</v>
      </c>
      <c r="F21" s="39" t="s">
        <v>96</v>
      </c>
    </row>
    <row r="22" spans="1:11" ht="16.5" thickBot="1">
      <c r="A22" s="67" t="s">
        <v>59</v>
      </c>
      <c r="B22" s="68">
        <v>5.4574582586714016</v>
      </c>
      <c r="C22" s="68">
        <v>41.35079159200476</v>
      </c>
      <c r="D22" s="69">
        <v>18.674318979885268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11.498197945527847</v>
      </c>
      <c r="I23" s="42">
        <v>5069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0.007126102707883062</v>
      </c>
      <c r="C27" s="78">
        <v>-0.0007580744578405972</v>
      </c>
      <c r="D27" s="78">
        <v>-0.0019216424228781308</v>
      </c>
      <c r="E27" s="78">
        <v>-0.001154833780063</v>
      </c>
      <c r="F27" s="78">
        <v>0.00024835507173336595</v>
      </c>
      <c r="G27" s="78">
        <v>-8.682459239396305E-05</v>
      </c>
      <c r="H27" s="78">
        <v>-5.084778878245705E-05</v>
      </c>
      <c r="I27" s="79">
        <v>-9.284000222031113E-05</v>
      </c>
    </row>
    <row r="28" spans="1:9" ht="13.5" thickBot="1">
      <c r="A28" s="80" t="s">
        <v>61</v>
      </c>
      <c r="B28" s="81">
        <v>-0.08735691003504875</v>
      </c>
      <c r="C28" s="81">
        <v>-0.1395487271182039</v>
      </c>
      <c r="D28" s="81">
        <v>-0.020660025617363846</v>
      </c>
      <c r="E28" s="81">
        <v>-0.11166943746673859</v>
      </c>
      <c r="F28" s="81">
        <v>-0.0035112012845138303</v>
      </c>
      <c r="G28" s="81">
        <v>-0.0040024221456674116</v>
      </c>
      <c r="H28" s="81">
        <v>-0.00042553297670359897</v>
      </c>
      <c r="I28" s="82">
        <v>-0.0017164805258075416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3242</v>
      </c>
      <c r="B39" s="89">
        <v>103.39333333333336</v>
      </c>
      <c r="C39" s="89">
        <v>116.96</v>
      </c>
      <c r="D39" s="89">
        <v>10.739850624253862</v>
      </c>
      <c r="E39" s="89">
        <v>10.191225146531325</v>
      </c>
      <c r="F39" s="90">
        <f>I39*D39/(23678+B39)*1000</f>
        <v>18.674318979885268</v>
      </c>
      <c r="G39" s="91" t="s">
        <v>59</v>
      </c>
      <c r="H39" s="92">
        <f>I39-B39+X39</f>
        <v>5.4574582586714016</v>
      </c>
      <c r="I39" s="92">
        <f>(B39+C42-2*X39)*(23678+B39)*E42/((23678+C42)*D39+E42*(23678+B39))</f>
        <v>41.35079159200476</v>
      </c>
      <c r="J39" s="39" t="s">
        <v>73</v>
      </c>
      <c r="K39" s="39">
        <f>(K40*K40+L40*L40+M40*M40+N40*N40+O40*O40+P40*P40+Q40*Q40+R40*R40+S40*S40+T40*T40+U40*U40+V40*V40+W40*W40)</f>
        <v>0.040089924757167966</v>
      </c>
      <c r="M39" s="39" t="s">
        <v>68</v>
      </c>
      <c r="N39" s="39">
        <f>(K44*K44+L44*L44+M44*M44+N44*N44+O44*O44+P44*P44+Q44*Q44+R44*R44+S44*S44+T44*T44+U44*U44+V44*V44+W44*W44)</f>
        <v>0.044762536689207155</v>
      </c>
      <c r="X39" s="28">
        <f>(1-$H$2)*1000</f>
        <v>67.5</v>
      </c>
    </row>
    <row r="40" spans="1:24" ht="12.75">
      <c r="A40" s="86">
        <v>3241</v>
      </c>
      <c r="B40" s="89">
        <v>100.24333333333334</v>
      </c>
      <c r="C40" s="89">
        <v>126.64333333333332</v>
      </c>
      <c r="D40" s="89">
        <v>9.372595160723737</v>
      </c>
      <c r="E40" s="89">
        <v>12.149124185587302</v>
      </c>
      <c r="F40" s="90">
        <f>I40*D40/(23678+B40)*1000</f>
        <v>16.873143648104318</v>
      </c>
      <c r="G40" s="91" t="s">
        <v>56</v>
      </c>
      <c r="H40" s="92">
        <f>I40-B40+X40</f>
        <v>10.063777032877233</v>
      </c>
      <c r="I40" s="92">
        <f>(B40+C39-2*X40)*(23678+B40)*E39/((23678+C39)*D40+E39*(23678+B40))</f>
        <v>42.80711036621057</v>
      </c>
      <c r="J40" s="39" t="s">
        <v>62</v>
      </c>
      <c r="K40" s="73">
        <f aca="true" t="shared" si="0" ref="K40:W40">SQRT(K41*K41+K42*K42)</f>
        <v>0.08764708249950422</v>
      </c>
      <c r="L40" s="73">
        <f t="shared" si="0"/>
        <v>0.13955078615756547</v>
      </c>
      <c r="M40" s="73">
        <f t="shared" si="0"/>
        <v>0.02074920162588275</v>
      </c>
      <c r="N40" s="73">
        <f t="shared" si="0"/>
        <v>0.11167540868605502</v>
      </c>
      <c r="O40" s="73">
        <f t="shared" si="0"/>
        <v>0.0035199736791668283</v>
      </c>
      <c r="P40" s="73">
        <f t="shared" si="0"/>
        <v>0.004003363778371047</v>
      </c>
      <c r="Q40" s="73">
        <f t="shared" si="0"/>
        <v>0.0004285601613382782</v>
      </c>
      <c r="R40" s="73">
        <f t="shared" si="0"/>
        <v>0.001718989430301653</v>
      </c>
      <c r="S40" s="73">
        <f t="shared" si="0"/>
        <v>4.6193219004527976E-05</v>
      </c>
      <c r="T40" s="73">
        <f t="shared" si="0"/>
        <v>5.891872162146891E-05</v>
      </c>
      <c r="U40" s="73">
        <f t="shared" si="0"/>
        <v>9.383015693864234E-06</v>
      </c>
      <c r="V40" s="73">
        <f t="shared" si="0"/>
        <v>6.379443915892688E-05</v>
      </c>
      <c r="W40" s="73">
        <f t="shared" si="0"/>
        <v>2.876019118013523E-06</v>
      </c>
      <c r="X40" s="28">
        <f>(1-$H$2)*1000</f>
        <v>67.5</v>
      </c>
    </row>
    <row r="41" spans="1:24" ht="12.75">
      <c r="A41" s="86">
        <v>3244</v>
      </c>
      <c r="B41" s="89">
        <v>124.03666666666668</v>
      </c>
      <c r="C41" s="89">
        <v>121.88666666666667</v>
      </c>
      <c r="D41" s="89">
        <v>10.590980703607766</v>
      </c>
      <c r="E41" s="89">
        <v>9.817587975286926</v>
      </c>
      <c r="F41" s="90">
        <f>I41*D41/(23678+B41)*1000</f>
        <v>27.498606974958584</v>
      </c>
      <c r="G41" s="91" t="s">
        <v>57</v>
      </c>
      <c r="H41" s="92">
        <f>I41-B41+X41</f>
        <v>5.263356373433844</v>
      </c>
      <c r="I41" s="92">
        <f>(B41+C40-2*X41)*(23678+B41)*E40/((23678+C40)*D41+E40*(23678+B41))</f>
        <v>61.80002304010052</v>
      </c>
      <c r="J41" s="39" t="s">
        <v>60</v>
      </c>
      <c r="K41" s="73">
        <f>'calcul config'!C43</f>
        <v>0.007126102707883062</v>
      </c>
      <c r="L41" s="73">
        <f>'calcul config'!C44</f>
        <v>-0.0007580744578405972</v>
      </c>
      <c r="M41" s="73">
        <f>'calcul config'!C45</f>
        <v>-0.0019216424228781308</v>
      </c>
      <c r="N41" s="73">
        <f>'calcul config'!C46</f>
        <v>-0.001154833780063</v>
      </c>
      <c r="O41" s="73">
        <f>'calcul config'!C47</f>
        <v>0.00024835507173336595</v>
      </c>
      <c r="P41" s="73">
        <f>'calcul config'!C48</f>
        <v>-8.682459239396305E-05</v>
      </c>
      <c r="Q41" s="73">
        <f>'calcul config'!C49</f>
        <v>-5.084778878245705E-05</v>
      </c>
      <c r="R41" s="73">
        <f>'calcul config'!C50</f>
        <v>-9.284000222031113E-05</v>
      </c>
      <c r="S41" s="73">
        <f>'calcul config'!C51</f>
        <v>1.5712608987919556E-07</v>
      </c>
      <c r="T41" s="73">
        <f>'calcul config'!C52</f>
        <v>-6.190063587600672E-06</v>
      </c>
      <c r="U41" s="73">
        <f>'calcul config'!C53</f>
        <v>-1.8544339711371523E-06</v>
      </c>
      <c r="V41" s="73">
        <f>'calcul config'!C54</f>
        <v>-7.325623068445681E-06</v>
      </c>
      <c r="W41" s="73">
        <f>'calcul config'!C55</f>
        <v>-8.395826124023094E-08</v>
      </c>
      <c r="X41" s="28">
        <f>(1-$H$2)*1000</f>
        <v>67.5</v>
      </c>
    </row>
    <row r="42" spans="1:24" ht="12.75">
      <c r="A42" s="86">
        <v>3243</v>
      </c>
      <c r="B42" s="89">
        <v>102.17</v>
      </c>
      <c r="C42" s="89">
        <v>116.53666666666668</v>
      </c>
      <c r="D42" s="89">
        <v>10.763549962616795</v>
      </c>
      <c r="E42" s="89">
        <v>10.196301950505074</v>
      </c>
      <c r="F42" s="90">
        <f>I42*D42/(23678+B42)*1000</f>
        <v>19.220034114077432</v>
      </c>
      <c r="G42" s="91" t="s">
        <v>58</v>
      </c>
      <c r="H42" s="92">
        <f>I42-B42+X42</f>
        <v>7.793283974708558</v>
      </c>
      <c r="I42" s="92">
        <f>(B42+C41-2*X42)*(23678+B42)*E41/((23678+C41)*D42+E41*(23678+B42))</f>
        <v>42.46328397470856</v>
      </c>
      <c r="J42" s="39" t="s">
        <v>61</v>
      </c>
      <c r="K42" s="73">
        <f>'calcul config'!D43</f>
        <v>-0.08735691003504875</v>
      </c>
      <c r="L42" s="73">
        <f>'calcul config'!D44</f>
        <v>-0.1395487271182039</v>
      </c>
      <c r="M42" s="73">
        <f>'calcul config'!D45</f>
        <v>-0.020660025617363846</v>
      </c>
      <c r="N42" s="73">
        <f>'calcul config'!D46</f>
        <v>-0.11166943746673859</v>
      </c>
      <c r="O42" s="73">
        <f>'calcul config'!D47</f>
        <v>-0.0035112012845138303</v>
      </c>
      <c r="P42" s="73">
        <f>'calcul config'!D48</f>
        <v>-0.0040024221456674116</v>
      </c>
      <c r="Q42" s="73">
        <f>'calcul config'!D49</f>
        <v>-0.00042553297670359897</v>
      </c>
      <c r="R42" s="73">
        <f>'calcul config'!D50</f>
        <v>-0.0017164805258075416</v>
      </c>
      <c r="S42" s="73">
        <f>'calcul config'!D51</f>
        <v>-4.6192951771803495E-05</v>
      </c>
      <c r="T42" s="73">
        <f>'calcul config'!D52</f>
        <v>-5.859265201618381E-05</v>
      </c>
      <c r="U42" s="73">
        <f>'calcul config'!D53</f>
        <v>-9.197937712226312E-06</v>
      </c>
      <c r="V42" s="73">
        <f>'calcul config'!D54</f>
        <v>-6.337243654982094E-05</v>
      </c>
      <c r="W42" s="73">
        <f>'calcul config'!D55</f>
        <v>-2.8747933799751245E-06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0.058431388333002814</v>
      </c>
      <c r="L44" s="73">
        <f>L40/(L43*1.5)</f>
        <v>0.13290551062625286</v>
      </c>
      <c r="M44" s="73">
        <f aca="true" t="shared" si="1" ref="M44:W44">M40/(M43*1.5)</f>
        <v>0.023054668473203057</v>
      </c>
      <c r="N44" s="73">
        <f t="shared" si="1"/>
        <v>0.14890054491474003</v>
      </c>
      <c r="O44" s="73">
        <f t="shared" si="1"/>
        <v>0.015644327462963684</v>
      </c>
      <c r="P44" s="73">
        <f t="shared" si="1"/>
        <v>0.026689091855806975</v>
      </c>
      <c r="Q44" s="73">
        <f t="shared" si="1"/>
        <v>0.002857067742255188</v>
      </c>
      <c r="R44" s="73">
        <f t="shared" si="1"/>
        <v>0.0038199765117814515</v>
      </c>
      <c r="S44" s="73">
        <f t="shared" si="1"/>
        <v>0.0006159095867270396</v>
      </c>
      <c r="T44" s="73">
        <f t="shared" si="1"/>
        <v>0.0007855829549529188</v>
      </c>
      <c r="U44" s="73">
        <f t="shared" si="1"/>
        <v>0.00012510687591818978</v>
      </c>
      <c r="V44" s="73">
        <f t="shared" si="1"/>
        <v>0.0008505925221190249</v>
      </c>
      <c r="W44" s="73">
        <f t="shared" si="1"/>
        <v>3.8346921573513636E-05</v>
      </c>
      <c r="X44" s="73"/>
      <c r="Y44" s="73"/>
    </row>
    <row r="45" s="101" customFormat="1" ht="12.75"/>
    <row r="46" spans="1:24" s="101" customFormat="1" ht="12.75">
      <c r="A46" s="101">
        <v>3244</v>
      </c>
      <c r="B46" s="101">
        <v>131.42</v>
      </c>
      <c r="C46" s="101">
        <v>129.62</v>
      </c>
      <c r="D46" s="101">
        <v>9.814225892971029</v>
      </c>
      <c r="E46" s="101">
        <v>9.69346538064389</v>
      </c>
      <c r="F46" s="101">
        <v>25.996112367196197</v>
      </c>
      <c r="G46" s="101" t="s">
        <v>59</v>
      </c>
      <c r="H46" s="101">
        <v>-0.8531453679842684</v>
      </c>
      <c r="I46" s="101">
        <v>63.06685463201571</v>
      </c>
      <c r="J46" s="101" t="s">
        <v>73</v>
      </c>
      <c r="K46" s="101">
        <v>0.1886310552561226</v>
      </c>
      <c r="M46" s="101" t="s">
        <v>68</v>
      </c>
      <c r="N46" s="101">
        <v>0.12697908955485485</v>
      </c>
      <c r="X46" s="101">
        <v>67.5</v>
      </c>
    </row>
    <row r="47" spans="1:24" s="101" customFormat="1" ht="12.75">
      <c r="A47" s="101">
        <v>3241</v>
      </c>
      <c r="B47" s="101">
        <v>109.62000274658203</v>
      </c>
      <c r="C47" s="101">
        <v>129.4199981689453</v>
      </c>
      <c r="D47" s="101">
        <v>9.275527000427246</v>
      </c>
      <c r="E47" s="101">
        <v>11.103437423706055</v>
      </c>
      <c r="F47" s="101">
        <v>20.7624359173164</v>
      </c>
      <c r="G47" s="101" t="s">
        <v>56</v>
      </c>
      <c r="H47" s="101">
        <v>11.12645278200953</v>
      </c>
      <c r="I47" s="101">
        <v>53.24645552859156</v>
      </c>
      <c r="J47" s="101" t="s">
        <v>62</v>
      </c>
      <c r="K47" s="101">
        <v>0.3567634022551017</v>
      </c>
      <c r="L47" s="101">
        <v>0.21497293707175302</v>
      </c>
      <c r="M47" s="101">
        <v>0.08445923173035307</v>
      </c>
      <c r="N47" s="101">
        <v>0.08806786610851274</v>
      </c>
      <c r="O47" s="101">
        <v>0.014328173364861257</v>
      </c>
      <c r="P47" s="101">
        <v>0.006166974871367215</v>
      </c>
      <c r="Q47" s="101">
        <v>0.001744138928678945</v>
      </c>
      <c r="R47" s="101">
        <v>0.0013556101957798087</v>
      </c>
      <c r="S47" s="101">
        <v>0.0001879816958264878</v>
      </c>
      <c r="T47" s="101">
        <v>9.076297412946784E-05</v>
      </c>
      <c r="U47" s="101">
        <v>3.814615082704879E-05</v>
      </c>
      <c r="V47" s="101">
        <v>5.030606152730126E-05</v>
      </c>
      <c r="W47" s="101">
        <v>1.1719031838489145E-05</v>
      </c>
      <c r="X47" s="101">
        <v>67.5</v>
      </c>
    </row>
    <row r="48" spans="1:24" s="101" customFormat="1" ht="12.75">
      <c r="A48" s="101">
        <v>3242</v>
      </c>
      <c r="B48" s="101">
        <v>121.44000244140625</v>
      </c>
      <c r="C48" s="101">
        <v>130.83999633789062</v>
      </c>
      <c r="D48" s="101">
        <v>10.133927345275879</v>
      </c>
      <c r="E48" s="101">
        <v>9.902387619018555</v>
      </c>
      <c r="F48" s="101">
        <v>25.788846482639766</v>
      </c>
      <c r="G48" s="101" t="s">
        <v>57</v>
      </c>
      <c r="H48" s="101">
        <v>6.624878644096398</v>
      </c>
      <c r="I48" s="101">
        <v>60.56488108550265</v>
      </c>
      <c r="J48" s="101" t="s">
        <v>60</v>
      </c>
      <c r="K48" s="101">
        <v>-0.28843920308776283</v>
      </c>
      <c r="L48" s="101">
        <v>-0.0011687033646587334</v>
      </c>
      <c r="M48" s="101">
        <v>0.06771493934280727</v>
      </c>
      <c r="N48" s="101">
        <v>-0.0009107659263210585</v>
      </c>
      <c r="O48" s="101">
        <v>-0.01167444849861823</v>
      </c>
      <c r="P48" s="101">
        <v>-0.0001337352274071613</v>
      </c>
      <c r="Q48" s="101">
        <v>0.0013704833289019116</v>
      </c>
      <c r="R48" s="101">
        <v>-7.32257080708403E-05</v>
      </c>
      <c r="S48" s="101">
        <v>-0.00016016383473690238</v>
      </c>
      <c r="T48" s="101">
        <v>-9.52654060093269E-06</v>
      </c>
      <c r="U48" s="101">
        <v>2.800365939020904E-05</v>
      </c>
      <c r="V48" s="101">
        <v>-5.780919363979081E-06</v>
      </c>
      <c r="W48" s="101">
        <v>-1.018403573009326E-05</v>
      </c>
      <c r="X48" s="101">
        <v>67.5</v>
      </c>
    </row>
    <row r="49" spans="1:24" s="101" customFormat="1" ht="12.75">
      <c r="A49" s="101">
        <v>3243</v>
      </c>
      <c r="B49" s="101">
        <v>118.81999969482422</v>
      </c>
      <c r="C49" s="101">
        <v>129.22000122070312</v>
      </c>
      <c r="D49" s="101">
        <v>10.026509284973145</v>
      </c>
      <c r="E49" s="101">
        <v>9.8907470703125</v>
      </c>
      <c r="F49" s="101">
        <v>23.998774600423197</v>
      </c>
      <c r="G49" s="101" t="s">
        <v>58</v>
      </c>
      <c r="H49" s="101">
        <v>5.63845944064235</v>
      </c>
      <c r="I49" s="101">
        <v>56.95845913546657</v>
      </c>
      <c r="J49" s="101" t="s">
        <v>61</v>
      </c>
      <c r="K49" s="101">
        <v>-0.2099594039587935</v>
      </c>
      <c r="L49" s="101">
        <v>-0.21496976021222455</v>
      </c>
      <c r="M49" s="101">
        <v>-0.05047820137724214</v>
      </c>
      <c r="N49" s="101">
        <v>-0.08806315657716557</v>
      </c>
      <c r="O49" s="101">
        <v>-0.008306852847296025</v>
      </c>
      <c r="P49" s="101">
        <v>-0.006165524629179989</v>
      </c>
      <c r="Q49" s="101">
        <v>-0.0010787937929628965</v>
      </c>
      <c r="R49" s="101">
        <v>-0.0013536310422636204</v>
      </c>
      <c r="S49" s="101">
        <v>-9.841069051770953E-05</v>
      </c>
      <c r="T49" s="101">
        <v>-9.026163358263149E-05</v>
      </c>
      <c r="U49" s="101">
        <v>-2.5902198433281915E-05</v>
      </c>
      <c r="V49" s="101">
        <v>-4.9972800578872816E-05</v>
      </c>
      <c r="W49" s="101">
        <v>-5.798372485422622E-06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3244</v>
      </c>
      <c r="B56" s="116">
        <v>120.98</v>
      </c>
      <c r="C56" s="116">
        <v>129.18</v>
      </c>
      <c r="D56" s="116">
        <v>10.471362686421289</v>
      </c>
      <c r="E56" s="116">
        <v>10.071247582062705</v>
      </c>
      <c r="F56" s="116">
        <v>25.686772726331053</v>
      </c>
      <c r="G56" s="116" t="s">
        <v>59</v>
      </c>
      <c r="H56" s="116">
        <v>4.900079907959302</v>
      </c>
      <c r="I56" s="116">
        <v>58.380079907959306</v>
      </c>
      <c r="J56" s="116" t="s">
        <v>73</v>
      </c>
      <c r="K56" s="116">
        <v>0.3334609619472424</v>
      </c>
      <c r="M56" s="116" t="s">
        <v>68</v>
      </c>
      <c r="N56" s="116">
        <v>0.25345385190846487</v>
      </c>
      <c r="X56" s="116">
        <v>67.5</v>
      </c>
    </row>
    <row r="57" spans="1:24" s="116" customFormat="1" ht="12.75">
      <c r="A57" s="116">
        <v>3243</v>
      </c>
      <c r="B57" s="116">
        <v>88.22000122070312</v>
      </c>
      <c r="C57" s="116">
        <v>108.5199966430664</v>
      </c>
      <c r="D57" s="116">
        <v>10.103060722351074</v>
      </c>
      <c r="E57" s="116">
        <v>10.359871864318848</v>
      </c>
      <c r="F57" s="116">
        <v>17.471492873765907</v>
      </c>
      <c r="G57" s="116" t="s">
        <v>56</v>
      </c>
      <c r="H57" s="116">
        <v>20.37955809096775</v>
      </c>
      <c r="I57" s="116">
        <v>41.09955931167087</v>
      </c>
      <c r="J57" s="116" t="s">
        <v>62</v>
      </c>
      <c r="K57" s="116">
        <v>0.4353396911264274</v>
      </c>
      <c r="L57" s="116">
        <v>0.3219708712156264</v>
      </c>
      <c r="M57" s="116">
        <v>0.10306104257965905</v>
      </c>
      <c r="N57" s="116">
        <v>0.17102909309421516</v>
      </c>
      <c r="O57" s="116">
        <v>0.017483926599390985</v>
      </c>
      <c r="P57" s="116">
        <v>0.00923649601495871</v>
      </c>
      <c r="Q57" s="116">
        <v>0.002128363690354832</v>
      </c>
      <c r="R57" s="116">
        <v>0.0026326190136341503</v>
      </c>
      <c r="S57" s="116">
        <v>0.0002294013609910542</v>
      </c>
      <c r="T57" s="116">
        <v>0.00013593533225898498</v>
      </c>
      <c r="U57" s="116">
        <v>4.656009944872604E-05</v>
      </c>
      <c r="V57" s="116">
        <v>9.769896487376475E-05</v>
      </c>
      <c r="W57" s="116">
        <v>1.429816452042467E-05</v>
      </c>
      <c r="X57" s="116">
        <v>67.5</v>
      </c>
    </row>
    <row r="58" spans="1:24" s="116" customFormat="1" ht="12.75">
      <c r="A58" s="116">
        <v>3242</v>
      </c>
      <c r="B58" s="116">
        <v>91.68000030517578</v>
      </c>
      <c r="C58" s="116">
        <v>105.27999877929688</v>
      </c>
      <c r="D58" s="116">
        <v>10.144542694091797</v>
      </c>
      <c r="E58" s="116">
        <v>10.010978698730469</v>
      </c>
      <c r="F58" s="116">
        <v>14.054374622572658</v>
      </c>
      <c r="G58" s="116" t="s">
        <v>57</v>
      </c>
      <c r="H58" s="116">
        <v>8.750807662888057</v>
      </c>
      <c r="I58" s="116">
        <v>32.93080796806384</v>
      </c>
      <c r="J58" s="116" t="s">
        <v>60</v>
      </c>
      <c r="K58" s="116">
        <v>-0.14969799687289</v>
      </c>
      <c r="L58" s="116">
        <v>-0.0017499017420766088</v>
      </c>
      <c r="M58" s="116">
        <v>0.03433720183495985</v>
      </c>
      <c r="N58" s="116">
        <v>-0.0017685883112894016</v>
      </c>
      <c r="O58" s="116">
        <v>-0.006188803820513552</v>
      </c>
      <c r="P58" s="116">
        <v>-0.00020031983190764866</v>
      </c>
      <c r="Q58" s="116">
        <v>0.0006561807584554402</v>
      </c>
      <c r="R58" s="116">
        <v>-0.0001421860796184894</v>
      </c>
      <c r="S58" s="116">
        <v>-9.547312565358556E-05</v>
      </c>
      <c r="T58" s="116">
        <v>-1.4275225351287211E-05</v>
      </c>
      <c r="U58" s="116">
        <v>1.0784674020857459E-05</v>
      </c>
      <c r="V58" s="116">
        <v>-1.122127696839389E-05</v>
      </c>
      <c r="W58" s="116">
        <v>-6.379803192362032E-06</v>
      </c>
      <c r="X58" s="116">
        <v>67.5</v>
      </c>
    </row>
    <row r="59" spans="1:24" s="116" customFormat="1" ht="12.75">
      <c r="A59" s="116">
        <v>3241</v>
      </c>
      <c r="B59" s="116">
        <v>87.27999877929688</v>
      </c>
      <c r="C59" s="116">
        <v>120.9800033569336</v>
      </c>
      <c r="D59" s="116">
        <v>9.504465103149414</v>
      </c>
      <c r="E59" s="116">
        <v>12.583778381347656</v>
      </c>
      <c r="F59" s="116">
        <v>11.80438719700599</v>
      </c>
      <c r="G59" s="116" t="s">
        <v>58</v>
      </c>
      <c r="H59" s="116">
        <v>9.736082757779258</v>
      </c>
      <c r="I59" s="116">
        <v>29.516081537076136</v>
      </c>
      <c r="J59" s="116" t="s">
        <v>61</v>
      </c>
      <c r="K59" s="116">
        <v>-0.40879231450982223</v>
      </c>
      <c r="L59" s="116">
        <v>-0.3219661158495449</v>
      </c>
      <c r="M59" s="116">
        <v>-0.09717270742215392</v>
      </c>
      <c r="N59" s="116">
        <v>-0.17101994848559302</v>
      </c>
      <c r="O59" s="116">
        <v>-0.01635195390783892</v>
      </c>
      <c r="P59" s="116">
        <v>-0.009234323505232673</v>
      </c>
      <c r="Q59" s="116">
        <v>-0.0020246873365173407</v>
      </c>
      <c r="R59" s="116">
        <v>-0.002628776519544933</v>
      </c>
      <c r="S59" s="116">
        <v>-0.00020859018841374737</v>
      </c>
      <c r="T59" s="116">
        <v>-0.00013518369908214011</v>
      </c>
      <c r="U59" s="116">
        <v>-4.5293859042248775E-05</v>
      </c>
      <c r="V59" s="116">
        <v>-9.70524120287781E-05</v>
      </c>
      <c r="W59" s="116">
        <v>-1.2795922001944919E-05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3244</v>
      </c>
      <c r="B61" s="116">
        <v>104.62</v>
      </c>
      <c r="C61" s="116">
        <v>113.82</v>
      </c>
      <c r="D61" s="116">
        <v>11.402770330231174</v>
      </c>
      <c r="E61" s="116">
        <v>9.733126170995899</v>
      </c>
      <c r="F61" s="116">
        <v>22.93385539420784</v>
      </c>
      <c r="G61" s="116" t="s">
        <v>59</v>
      </c>
      <c r="H61" s="116">
        <v>10.71286448639166</v>
      </c>
      <c r="I61" s="116">
        <v>47.832864486391664</v>
      </c>
      <c r="J61" s="116" t="s">
        <v>73</v>
      </c>
      <c r="K61" s="116">
        <v>0.4077191026996087</v>
      </c>
      <c r="M61" s="116" t="s">
        <v>68</v>
      </c>
      <c r="N61" s="116">
        <v>0.2481400515707673</v>
      </c>
      <c r="X61" s="116">
        <v>67.5</v>
      </c>
    </row>
    <row r="62" spans="1:24" s="116" customFormat="1" ht="12.75">
      <c r="A62" s="116">
        <v>3243</v>
      </c>
      <c r="B62" s="116">
        <v>80.13999938964844</v>
      </c>
      <c r="C62" s="116">
        <v>104.83999633789062</v>
      </c>
      <c r="D62" s="116">
        <v>10.309829711914062</v>
      </c>
      <c r="E62" s="116">
        <v>10.987149238586426</v>
      </c>
      <c r="F62" s="116">
        <v>12.415680663207866</v>
      </c>
      <c r="G62" s="116" t="s">
        <v>56</v>
      </c>
      <c r="H62" s="116">
        <v>15.970897941016048</v>
      </c>
      <c r="I62" s="116">
        <v>28.610897330664482</v>
      </c>
      <c r="J62" s="116" t="s">
        <v>62</v>
      </c>
      <c r="K62" s="116">
        <v>0.5894653216721324</v>
      </c>
      <c r="L62" s="116">
        <v>0.12610917201413183</v>
      </c>
      <c r="M62" s="116">
        <v>0.13954801361994104</v>
      </c>
      <c r="N62" s="116">
        <v>0.15583599257359743</v>
      </c>
      <c r="O62" s="116">
        <v>0.023673878584754563</v>
      </c>
      <c r="P62" s="116">
        <v>0.0036175010663119984</v>
      </c>
      <c r="Q62" s="116">
        <v>0.0028818228081940837</v>
      </c>
      <c r="R62" s="116">
        <v>0.0023987434621273273</v>
      </c>
      <c r="S62" s="116">
        <v>0.00031060277342385604</v>
      </c>
      <c r="T62" s="116">
        <v>5.320718851879047E-05</v>
      </c>
      <c r="U62" s="116">
        <v>6.304752004042592E-05</v>
      </c>
      <c r="V62" s="116">
        <v>8.901583303849595E-05</v>
      </c>
      <c r="W62" s="116">
        <v>1.9360198672336826E-05</v>
      </c>
      <c r="X62" s="116">
        <v>67.5</v>
      </c>
    </row>
    <row r="63" spans="1:24" s="116" customFormat="1" ht="12.75">
      <c r="A63" s="116">
        <v>3242</v>
      </c>
      <c r="B63" s="116">
        <v>80.83999633789062</v>
      </c>
      <c r="C63" s="116">
        <v>101.33999633789062</v>
      </c>
      <c r="D63" s="116">
        <v>10.592243194580078</v>
      </c>
      <c r="E63" s="116">
        <v>10.243696212768555</v>
      </c>
      <c r="F63" s="116">
        <v>11.498197945527847</v>
      </c>
      <c r="G63" s="116" t="s">
        <v>57</v>
      </c>
      <c r="H63" s="116">
        <v>12.450937670667827</v>
      </c>
      <c r="I63" s="116">
        <v>25.79093400855845</v>
      </c>
      <c r="J63" s="116" t="s">
        <v>60</v>
      </c>
      <c r="K63" s="116">
        <v>-0.06912755328814474</v>
      </c>
      <c r="L63" s="116">
        <v>0.0006879947487831253</v>
      </c>
      <c r="M63" s="116">
        <v>0.01478932953698464</v>
      </c>
      <c r="N63" s="116">
        <v>-0.0016115595028792665</v>
      </c>
      <c r="O63" s="116">
        <v>-0.0030297528100741477</v>
      </c>
      <c r="P63" s="116">
        <v>7.861477243994426E-05</v>
      </c>
      <c r="Q63" s="116">
        <v>0.00023012225673909952</v>
      </c>
      <c r="R63" s="116">
        <v>-0.00012954797383606475</v>
      </c>
      <c r="S63" s="116">
        <v>-6.042774221643335E-05</v>
      </c>
      <c r="T63" s="116">
        <v>5.588258368866445E-06</v>
      </c>
      <c r="U63" s="116">
        <v>1.6875315353256545E-08</v>
      </c>
      <c r="V63" s="116">
        <v>-1.0222859335634726E-05</v>
      </c>
      <c r="W63" s="116">
        <v>-4.39212485329267E-06</v>
      </c>
      <c r="X63" s="116">
        <v>67.5</v>
      </c>
    </row>
    <row r="64" spans="1:24" s="116" customFormat="1" ht="12.75">
      <c r="A64" s="116">
        <v>3241</v>
      </c>
      <c r="B64" s="116">
        <v>102.4800033569336</v>
      </c>
      <c r="C64" s="116">
        <v>121.4800033569336</v>
      </c>
      <c r="D64" s="116">
        <v>9.490609169006348</v>
      </c>
      <c r="E64" s="116">
        <v>12.614974021911621</v>
      </c>
      <c r="F64" s="116">
        <v>14.257159154714826</v>
      </c>
      <c r="G64" s="116" t="s">
        <v>58</v>
      </c>
      <c r="H64" s="116">
        <v>0.743950937864355</v>
      </c>
      <c r="I64" s="116">
        <v>35.723954294797956</v>
      </c>
      <c r="J64" s="116" t="s">
        <v>61</v>
      </c>
      <c r="K64" s="116">
        <v>-0.5853979388675922</v>
      </c>
      <c r="L64" s="116">
        <v>0.12610729530568618</v>
      </c>
      <c r="M64" s="116">
        <v>-0.138762112397865</v>
      </c>
      <c r="N64" s="116">
        <v>-0.1558276594747126</v>
      </c>
      <c r="O64" s="116">
        <v>-0.023479206229247797</v>
      </c>
      <c r="P64" s="116">
        <v>0.0036166467455811414</v>
      </c>
      <c r="Q64" s="116">
        <v>-0.0028726201358308654</v>
      </c>
      <c r="R64" s="116">
        <v>-0.002395242684901379</v>
      </c>
      <c r="S64" s="116">
        <v>-0.0003046679681706226</v>
      </c>
      <c r="T64" s="116">
        <v>5.291291220937383E-05</v>
      </c>
      <c r="U64" s="116">
        <v>-6.304751778200027E-05</v>
      </c>
      <c r="V64" s="116">
        <v>-8.842687192557029E-05</v>
      </c>
      <c r="W64" s="116">
        <v>-1.8855411210192194E-05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3244</v>
      </c>
      <c r="B66" s="116">
        <v>127.48</v>
      </c>
      <c r="C66" s="116">
        <v>125.78</v>
      </c>
      <c r="D66" s="116">
        <v>10.592731091010169</v>
      </c>
      <c r="E66" s="116">
        <v>9.829963625627723</v>
      </c>
      <c r="F66" s="116">
        <v>26.917115988811467</v>
      </c>
      <c r="G66" s="116" t="s">
        <v>59</v>
      </c>
      <c r="H66" s="116">
        <v>0.5119412023159811</v>
      </c>
      <c r="I66" s="116">
        <v>60.491941202315985</v>
      </c>
      <c r="J66" s="116" t="s">
        <v>73</v>
      </c>
      <c r="K66" s="116">
        <v>0.3050511132225727</v>
      </c>
      <c r="M66" s="116" t="s">
        <v>68</v>
      </c>
      <c r="N66" s="116">
        <v>0.2392412625906294</v>
      </c>
      <c r="X66" s="116">
        <v>67.5</v>
      </c>
    </row>
    <row r="67" spans="1:24" s="116" customFormat="1" ht="12.75">
      <c r="A67" s="116">
        <v>3243</v>
      </c>
      <c r="B67" s="116">
        <v>100.05999755859375</v>
      </c>
      <c r="C67" s="116">
        <v>121.66000366210938</v>
      </c>
      <c r="D67" s="116">
        <v>10.438159942626953</v>
      </c>
      <c r="E67" s="116">
        <v>10.077919960021973</v>
      </c>
      <c r="F67" s="116">
        <v>19.329523471414632</v>
      </c>
      <c r="G67" s="116" t="s">
        <v>56</v>
      </c>
      <c r="H67" s="116">
        <v>11.472530334616778</v>
      </c>
      <c r="I67" s="116">
        <v>44.03252789321053</v>
      </c>
      <c r="J67" s="116" t="s">
        <v>62</v>
      </c>
      <c r="K67" s="116">
        <v>0.38393842205014483</v>
      </c>
      <c r="L67" s="116">
        <v>0.3569855755690449</v>
      </c>
      <c r="M67" s="116">
        <v>0.09089237979155958</v>
      </c>
      <c r="N67" s="116">
        <v>0.14693849980457002</v>
      </c>
      <c r="O67" s="116">
        <v>0.015419679168654868</v>
      </c>
      <c r="P67" s="116">
        <v>0.010240866992496307</v>
      </c>
      <c r="Q67" s="116">
        <v>0.001876887572437721</v>
      </c>
      <c r="R67" s="116">
        <v>0.002261772594152933</v>
      </c>
      <c r="S67" s="116">
        <v>0.00020227618412490267</v>
      </c>
      <c r="T67" s="116">
        <v>0.00015071084859629417</v>
      </c>
      <c r="U67" s="116">
        <v>4.10401482124872E-05</v>
      </c>
      <c r="V67" s="116">
        <v>8.393679553812826E-05</v>
      </c>
      <c r="W67" s="116">
        <v>1.261432140958446E-05</v>
      </c>
      <c r="X67" s="116">
        <v>67.5</v>
      </c>
    </row>
    <row r="68" spans="1:24" s="116" customFormat="1" ht="12.75">
      <c r="A68" s="116">
        <v>3242</v>
      </c>
      <c r="B68" s="116">
        <v>101.41999816894531</v>
      </c>
      <c r="C68" s="116">
        <v>121.41999816894531</v>
      </c>
      <c r="D68" s="116">
        <v>10.51752758026123</v>
      </c>
      <c r="E68" s="116">
        <v>10.132017135620117</v>
      </c>
      <c r="F68" s="116">
        <v>19.054636040493723</v>
      </c>
      <c r="G68" s="116" t="s">
        <v>57</v>
      </c>
      <c r="H68" s="116">
        <v>9.161247861682448</v>
      </c>
      <c r="I68" s="116">
        <v>43.08124603062776</v>
      </c>
      <c r="J68" s="116" t="s">
        <v>60</v>
      </c>
      <c r="K68" s="116">
        <v>-0.33192179571179403</v>
      </c>
      <c r="L68" s="116">
        <v>-0.0019409101062905158</v>
      </c>
      <c r="M68" s="116">
        <v>0.0790924729463604</v>
      </c>
      <c r="N68" s="116">
        <v>-0.0015196204117582852</v>
      </c>
      <c r="O68" s="116">
        <v>-0.01324612200370792</v>
      </c>
      <c r="P68" s="116">
        <v>-0.0002221348263125311</v>
      </c>
      <c r="Q68" s="116">
        <v>0.0016569805304584182</v>
      </c>
      <c r="R68" s="116">
        <v>-0.00012217681391817268</v>
      </c>
      <c r="S68" s="116">
        <v>-0.00016637725107273676</v>
      </c>
      <c r="T68" s="116">
        <v>-1.5823735936087777E-05</v>
      </c>
      <c r="U68" s="116">
        <v>3.7646783536536914E-05</v>
      </c>
      <c r="V68" s="116">
        <v>-9.643424714351008E-06</v>
      </c>
      <c r="W68" s="116">
        <v>-1.0127967522049731E-05</v>
      </c>
      <c r="X68" s="116">
        <v>67.5</v>
      </c>
    </row>
    <row r="69" spans="1:24" s="116" customFormat="1" ht="12.75">
      <c r="A69" s="116">
        <v>3241</v>
      </c>
      <c r="B69" s="116">
        <v>90.94000244140625</v>
      </c>
      <c r="C69" s="116">
        <v>117.73999786376953</v>
      </c>
      <c r="D69" s="116">
        <v>9.502201080322266</v>
      </c>
      <c r="E69" s="116">
        <v>12.880308151245117</v>
      </c>
      <c r="F69" s="116">
        <v>15.949377111404223</v>
      </c>
      <c r="G69" s="116" t="s">
        <v>58</v>
      </c>
      <c r="H69" s="116">
        <v>16.455994752585156</v>
      </c>
      <c r="I69" s="116">
        <v>39.895997193991406</v>
      </c>
      <c r="J69" s="116" t="s">
        <v>61</v>
      </c>
      <c r="K69" s="116">
        <v>0.19296795966639954</v>
      </c>
      <c r="L69" s="116">
        <v>-0.35698029922156993</v>
      </c>
      <c r="M69" s="116">
        <v>0.044786219168426754</v>
      </c>
      <c r="N69" s="116">
        <v>-0.1469306417280677</v>
      </c>
      <c r="O69" s="116">
        <v>0.007893462961662248</v>
      </c>
      <c r="P69" s="116">
        <v>-0.01023845754383635</v>
      </c>
      <c r="Q69" s="116">
        <v>0.0008815455071934181</v>
      </c>
      <c r="R69" s="116">
        <v>-0.002258470299517373</v>
      </c>
      <c r="S69" s="116">
        <v>0.00011504027551084462</v>
      </c>
      <c r="T69" s="116">
        <v>-0.00014987784781494585</v>
      </c>
      <c r="U69" s="116">
        <v>1.6340546338970717E-05</v>
      </c>
      <c r="V69" s="116">
        <v>-8.338099306789402E-05</v>
      </c>
      <c r="W69" s="116">
        <v>7.5196661160324605E-06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3244</v>
      </c>
      <c r="B71" s="116">
        <v>132.36</v>
      </c>
      <c r="C71" s="116">
        <v>121.36</v>
      </c>
      <c r="D71" s="116">
        <v>10.309849396544498</v>
      </c>
      <c r="E71" s="116">
        <v>9.995212180969991</v>
      </c>
      <c r="F71" s="116">
        <v>31.117232574126312</v>
      </c>
      <c r="G71" s="116" t="s">
        <v>59</v>
      </c>
      <c r="H71" s="116">
        <v>7.004532768248012</v>
      </c>
      <c r="I71" s="116">
        <v>71.86453276824803</v>
      </c>
      <c r="J71" s="116" t="s">
        <v>73</v>
      </c>
      <c r="K71" s="116">
        <v>0.12782633958535544</v>
      </c>
      <c r="M71" s="116" t="s">
        <v>68</v>
      </c>
      <c r="N71" s="116">
        <v>0.0731539490907865</v>
      </c>
      <c r="X71" s="116">
        <v>67.5</v>
      </c>
    </row>
    <row r="72" spans="1:24" s="116" customFormat="1" ht="12.75">
      <c r="A72" s="116">
        <v>3243</v>
      </c>
      <c r="B72" s="116">
        <v>108.36000061035156</v>
      </c>
      <c r="C72" s="116">
        <v>115.26000213623047</v>
      </c>
      <c r="D72" s="116">
        <v>11.798816680908203</v>
      </c>
      <c r="E72" s="116">
        <v>10.005996704101562</v>
      </c>
      <c r="F72" s="116">
        <v>21.541610751130893</v>
      </c>
      <c r="G72" s="116" t="s">
        <v>56</v>
      </c>
      <c r="H72" s="116">
        <v>2.567787292187191</v>
      </c>
      <c r="I72" s="116">
        <v>43.42778790253875</v>
      </c>
      <c r="J72" s="116" t="s">
        <v>62</v>
      </c>
      <c r="K72" s="116">
        <v>0.33618128725166846</v>
      </c>
      <c r="L72" s="116">
        <v>0.06343968386105632</v>
      </c>
      <c r="M72" s="116">
        <v>0.07958636989806132</v>
      </c>
      <c r="N72" s="116">
        <v>0.06527285523051977</v>
      </c>
      <c r="O72" s="116">
        <v>0.013501665500882713</v>
      </c>
      <c r="P72" s="116">
        <v>0.0018199210929451463</v>
      </c>
      <c r="Q72" s="116">
        <v>0.001643423945732854</v>
      </c>
      <c r="R72" s="116">
        <v>0.0010047220827751418</v>
      </c>
      <c r="S72" s="116">
        <v>0.00017714677006964188</v>
      </c>
      <c r="T72" s="116">
        <v>2.6775218637250144E-05</v>
      </c>
      <c r="U72" s="116">
        <v>3.5943495360138994E-05</v>
      </c>
      <c r="V72" s="116">
        <v>3.729054871589988E-05</v>
      </c>
      <c r="W72" s="116">
        <v>1.104801930597616E-05</v>
      </c>
      <c r="X72" s="116">
        <v>67.5</v>
      </c>
    </row>
    <row r="73" spans="1:24" s="116" customFormat="1" ht="12.75">
      <c r="A73" s="116">
        <v>3242</v>
      </c>
      <c r="B73" s="116">
        <v>108.23999786376953</v>
      </c>
      <c r="C73" s="116">
        <v>117.63999938964844</v>
      </c>
      <c r="D73" s="116">
        <v>11.874299049377441</v>
      </c>
      <c r="E73" s="116">
        <v>10.125214576721191</v>
      </c>
      <c r="F73" s="116">
        <v>20.200544269199042</v>
      </c>
      <c r="G73" s="116" t="s">
        <v>57</v>
      </c>
      <c r="H73" s="116">
        <v>-0.27487296868514477</v>
      </c>
      <c r="I73" s="116">
        <v>40.46512489508439</v>
      </c>
      <c r="J73" s="116" t="s">
        <v>60</v>
      </c>
      <c r="K73" s="116">
        <v>0.280703246286853</v>
      </c>
      <c r="L73" s="116">
        <v>-0.0003444943832415082</v>
      </c>
      <c r="M73" s="116">
        <v>-0.06595044152174945</v>
      </c>
      <c r="N73" s="116">
        <v>-0.0006749218876706789</v>
      </c>
      <c r="O73" s="116">
        <v>0.011353006593784833</v>
      </c>
      <c r="P73" s="116">
        <v>-3.9519142837107165E-05</v>
      </c>
      <c r="Q73" s="116">
        <v>-0.001337251359064171</v>
      </c>
      <c r="R73" s="116">
        <v>-5.425475381873577E-05</v>
      </c>
      <c r="S73" s="116">
        <v>0.00015509217381245302</v>
      </c>
      <c r="T73" s="116">
        <v>-2.820649404325697E-06</v>
      </c>
      <c r="U73" s="116">
        <v>-2.7502214710008743E-05</v>
      </c>
      <c r="V73" s="116">
        <v>-4.278220351167928E-06</v>
      </c>
      <c r="W73" s="116">
        <v>9.843569073215893E-06</v>
      </c>
      <c r="X73" s="116">
        <v>67.5</v>
      </c>
    </row>
    <row r="74" spans="1:24" s="116" customFormat="1" ht="12.75">
      <c r="A74" s="116">
        <v>3241</v>
      </c>
      <c r="B74" s="116">
        <v>105.73999786376953</v>
      </c>
      <c r="C74" s="116">
        <v>134.44000244140625</v>
      </c>
      <c r="D74" s="116">
        <v>9.474542617797852</v>
      </c>
      <c r="E74" s="116">
        <v>12.362916946411133</v>
      </c>
      <c r="F74" s="116">
        <v>18.18363080293589</v>
      </c>
      <c r="G74" s="116" t="s">
        <v>58</v>
      </c>
      <c r="H74" s="116">
        <v>7.405978378057036</v>
      </c>
      <c r="I74" s="116">
        <v>45.64597624182657</v>
      </c>
      <c r="J74" s="116" t="s">
        <v>61</v>
      </c>
      <c r="K74" s="116">
        <v>0.18499606866690757</v>
      </c>
      <c r="L74" s="116">
        <v>-0.06343874850602496</v>
      </c>
      <c r="M74" s="116">
        <v>0.04454805873028978</v>
      </c>
      <c r="N74" s="116">
        <v>-0.06526936578817</v>
      </c>
      <c r="O74" s="116">
        <v>0.007307818592384774</v>
      </c>
      <c r="P74" s="116">
        <v>-0.0018194919680768246</v>
      </c>
      <c r="Q74" s="116">
        <v>0.0009553015587180681</v>
      </c>
      <c r="R74" s="116">
        <v>-0.0010032561414235585</v>
      </c>
      <c r="S74" s="116">
        <v>8.560020892634799E-05</v>
      </c>
      <c r="T74" s="116">
        <v>-2.6626232741610752E-05</v>
      </c>
      <c r="U74" s="116">
        <v>2.3142235085421463E-05</v>
      </c>
      <c r="V74" s="116">
        <v>-3.7044322833057094E-05</v>
      </c>
      <c r="W74" s="116">
        <v>5.016261405274803E-06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3244</v>
      </c>
      <c r="B76" s="116">
        <v>127.36</v>
      </c>
      <c r="C76" s="116">
        <v>111.56</v>
      </c>
      <c r="D76" s="116">
        <v>10.954944824468436</v>
      </c>
      <c r="E76" s="116">
        <v>9.582512911421347</v>
      </c>
      <c r="F76" s="116">
        <v>30.005056266161485</v>
      </c>
      <c r="G76" s="116" t="s">
        <v>59</v>
      </c>
      <c r="H76" s="116">
        <v>5.341712804691269</v>
      </c>
      <c r="I76" s="116">
        <v>65.20171280469127</v>
      </c>
      <c r="J76" s="116" t="s">
        <v>73</v>
      </c>
      <c r="K76" s="116">
        <v>0.8479236984267918</v>
      </c>
      <c r="M76" s="116" t="s">
        <v>68</v>
      </c>
      <c r="N76" s="116">
        <v>0.44105387245214894</v>
      </c>
      <c r="X76" s="116">
        <v>67.5</v>
      </c>
    </row>
    <row r="77" spans="1:24" s="116" customFormat="1" ht="12.75">
      <c r="A77" s="116">
        <v>3243</v>
      </c>
      <c r="B77" s="116">
        <v>117.41999816894531</v>
      </c>
      <c r="C77" s="116">
        <v>119.72000122070312</v>
      </c>
      <c r="D77" s="116">
        <v>11.904924392700195</v>
      </c>
      <c r="E77" s="116">
        <v>9.856127738952637</v>
      </c>
      <c r="F77" s="116">
        <v>20.971174282520874</v>
      </c>
      <c r="G77" s="116" t="s">
        <v>56</v>
      </c>
      <c r="H77" s="116">
        <v>-8.003066700370098</v>
      </c>
      <c r="I77" s="116">
        <v>41.916931468575214</v>
      </c>
      <c r="J77" s="116" t="s">
        <v>62</v>
      </c>
      <c r="K77" s="116">
        <v>0.8933472696930319</v>
      </c>
      <c r="L77" s="116">
        <v>0.04858125775782898</v>
      </c>
      <c r="M77" s="116">
        <v>0.21148812681570409</v>
      </c>
      <c r="N77" s="116">
        <v>0.03818535539197207</v>
      </c>
      <c r="O77" s="116">
        <v>0.03587859564738851</v>
      </c>
      <c r="P77" s="116">
        <v>0.0013935854735389523</v>
      </c>
      <c r="Q77" s="116">
        <v>0.004367239636165609</v>
      </c>
      <c r="R77" s="116">
        <v>0.0005877438163459587</v>
      </c>
      <c r="S77" s="116">
        <v>0.00047073398334819316</v>
      </c>
      <c r="T77" s="116">
        <v>2.049248846634443E-05</v>
      </c>
      <c r="U77" s="116">
        <v>9.551909534840501E-05</v>
      </c>
      <c r="V77" s="116">
        <v>2.1818097521023456E-05</v>
      </c>
      <c r="W77" s="116">
        <v>2.9355607272447263E-05</v>
      </c>
      <c r="X77" s="116">
        <v>67.5</v>
      </c>
    </row>
    <row r="78" spans="1:24" s="116" customFormat="1" ht="12.75">
      <c r="A78" s="116">
        <v>3242</v>
      </c>
      <c r="B78" s="116">
        <v>116.73999786376953</v>
      </c>
      <c r="C78" s="116">
        <v>125.23999786376953</v>
      </c>
      <c r="D78" s="116">
        <v>11.176563262939453</v>
      </c>
      <c r="E78" s="116">
        <v>10.733057022094727</v>
      </c>
      <c r="F78" s="116">
        <v>22.330824151098383</v>
      </c>
      <c r="G78" s="116" t="s">
        <v>57</v>
      </c>
      <c r="H78" s="116">
        <v>-1.6979992983128795</v>
      </c>
      <c r="I78" s="116">
        <v>47.54199856545665</v>
      </c>
      <c r="J78" s="116" t="s">
        <v>60</v>
      </c>
      <c r="K78" s="116">
        <v>0.2740721303733522</v>
      </c>
      <c r="L78" s="116">
        <v>-0.0002641677784474314</v>
      </c>
      <c r="M78" s="116">
        <v>-0.06259077927936679</v>
      </c>
      <c r="N78" s="116">
        <v>-0.00039491888857377436</v>
      </c>
      <c r="O78" s="116">
        <v>0.011374880206489859</v>
      </c>
      <c r="P78" s="116">
        <v>-3.0317967123163334E-05</v>
      </c>
      <c r="Q78" s="116">
        <v>-0.0011825696985080405</v>
      </c>
      <c r="R78" s="116">
        <v>-3.1746780843434125E-05</v>
      </c>
      <c r="S78" s="116">
        <v>0.00017904561049475256</v>
      </c>
      <c r="T78" s="116">
        <v>-2.161890919097851E-06</v>
      </c>
      <c r="U78" s="116">
        <v>-1.849340754697887E-05</v>
      </c>
      <c r="V78" s="116">
        <v>-2.501480222729126E-06</v>
      </c>
      <c r="W78" s="116">
        <v>1.2061011005510844E-05</v>
      </c>
      <c r="X78" s="116">
        <v>67.5</v>
      </c>
    </row>
    <row r="79" spans="1:24" s="116" customFormat="1" ht="12.75">
      <c r="A79" s="116">
        <v>3241</v>
      </c>
      <c r="B79" s="116">
        <v>105.4000015258789</v>
      </c>
      <c r="C79" s="116">
        <v>135.8000030517578</v>
      </c>
      <c r="D79" s="116">
        <v>8.988225936889648</v>
      </c>
      <c r="E79" s="116">
        <v>11.349329948425293</v>
      </c>
      <c r="F79" s="116">
        <v>19.66358918886952</v>
      </c>
      <c r="G79" s="116" t="s">
        <v>58</v>
      </c>
      <c r="H79" s="116">
        <v>14.131067833999523</v>
      </c>
      <c r="I79" s="116">
        <v>52.03106935987843</v>
      </c>
      <c r="J79" s="116" t="s">
        <v>61</v>
      </c>
      <c r="K79" s="116">
        <v>0.8502669061069041</v>
      </c>
      <c r="L79" s="116">
        <v>-0.048580539526825436</v>
      </c>
      <c r="M79" s="116">
        <v>0.20201391569200602</v>
      </c>
      <c r="N79" s="116">
        <v>-0.038183313181056694</v>
      </c>
      <c r="O79" s="116">
        <v>0.03402771996353578</v>
      </c>
      <c r="P79" s="116">
        <v>-0.0013932556452167365</v>
      </c>
      <c r="Q79" s="116">
        <v>0.004204082652359076</v>
      </c>
      <c r="R79" s="116">
        <v>-0.000586885794306687</v>
      </c>
      <c r="S79" s="116">
        <v>0.00043535405412309917</v>
      </c>
      <c r="T79" s="116">
        <v>-2.0378133162710998E-05</v>
      </c>
      <c r="U79" s="116">
        <v>9.371174661417337E-05</v>
      </c>
      <c r="V79" s="116">
        <v>-2.167422377231039E-05</v>
      </c>
      <c r="W79" s="116">
        <v>2.67634768268083E-05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3244</v>
      </c>
      <c r="B81" s="116">
        <v>131.42</v>
      </c>
      <c r="C81" s="116">
        <v>129.62</v>
      </c>
      <c r="D81" s="116">
        <v>9.814225892971029</v>
      </c>
      <c r="E81" s="116">
        <v>9.69346538064389</v>
      </c>
      <c r="F81" s="116">
        <v>27.53514289067955</v>
      </c>
      <c r="G81" s="116" t="s">
        <v>59</v>
      </c>
      <c r="H81" s="116">
        <v>2.880559615582385</v>
      </c>
      <c r="I81" s="116">
        <v>66.80055961558237</v>
      </c>
      <c r="J81" s="116" t="s">
        <v>73</v>
      </c>
      <c r="K81" s="116">
        <v>0.14891367926618948</v>
      </c>
      <c r="M81" s="116" t="s">
        <v>68</v>
      </c>
      <c r="N81" s="116">
        <v>0.10557652924426617</v>
      </c>
      <c r="X81" s="116">
        <v>67.5</v>
      </c>
    </row>
    <row r="82" spans="1:24" s="116" customFormat="1" ht="12.75">
      <c r="A82" s="116">
        <v>3243</v>
      </c>
      <c r="B82" s="116">
        <v>118.81999969482422</v>
      </c>
      <c r="C82" s="116">
        <v>129.22000122070312</v>
      </c>
      <c r="D82" s="116">
        <v>10.026509284973145</v>
      </c>
      <c r="E82" s="116">
        <v>9.8907470703125</v>
      </c>
      <c r="F82" s="116">
        <v>23.489272107295267</v>
      </c>
      <c r="G82" s="116" t="s">
        <v>56</v>
      </c>
      <c r="H82" s="116">
        <v>4.429211159534951</v>
      </c>
      <c r="I82" s="116">
        <v>55.74921085435917</v>
      </c>
      <c r="J82" s="116" t="s">
        <v>62</v>
      </c>
      <c r="K82" s="116">
        <v>0.3033313435451613</v>
      </c>
      <c r="L82" s="116">
        <v>0.20885830032729125</v>
      </c>
      <c r="M82" s="116">
        <v>0.07180961351078313</v>
      </c>
      <c r="N82" s="116">
        <v>0.08908949472076862</v>
      </c>
      <c r="O82" s="116">
        <v>0.01218246320248389</v>
      </c>
      <c r="P82" s="116">
        <v>0.005991518141310411</v>
      </c>
      <c r="Q82" s="116">
        <v>0.0014828143113145035</v>
      </c>
      <c r="R82" s="116">
        <v>0.001371318752610242</v>
      </c>
      <c r="S82" s="116">
        <v>0.00015982528874000155</v>
      </c>
      <c r="T82" s="116">
        <v>8.816775450210398E-05</v>
      </c>
      <c r="U82" s="116">
        <v>3.242735367606821E-05</v>
      </c>
      <c r="V82" s="116">
        <v>5.089378725366522E-05</v>
      </c>
      <c r="W82" s="116">
        <v>9.969682806340373E-06</v>
      </c>
      <c r="X82" s="116">
        <v>67.5</v>
      </c>
    </row>
    <row r="83" spans="1:24" s="116" customFormat="1" ht="12.75">
      <c r="A83" s="116">
        <v>3242</v>
      </c>
      <c r="B83" s="116">
        <v>121.44000244140625</v>
      </c>
      <c r="C83" s="116">
        <v>130.83999633789062</v>
      </c>
      <c r="D83" s="116">
        <v>10.133927345275879</v>
      </c>
      <c r="E83" s="116">
        <v>9.902387619018555</v>
      </c>
      <c r="F83" s="116">
        <v>24.321258353884996</v>
      </c>
      <c r="G83" s="116" t="s">
        <v>57</v>
      </c>
      <c r="H83" s="116">
        <v>3.1782607210977005</v>
      </c>
      <c r="I83" s="116">
        <v>57.11826316250396</v>
      </c>
      <c r="J83" s="116" t="s">
        <v>60</v>
      </c>
      <c r="K83" s="116">
        <v>-0.01027059513537826</v>
      </c>
      <c r="L83" s="116">
        <v>-0.0011355503194443528</v>
      </c>
      <c r="M83" s="116">
        <v>0.003247183202402649</v>
      </c>
      <c r="N83" s="116">
        <v>-0.0009213112304073546</v>
      </c>
      <c r="O83" s="116">
        <v>-0.0002811061763702783</v>
      </c>
      <c r="P83" s="116">
        <v>-0.0001299997680317943</v>
      </c>
      <c r="Q83" s="116">
        <v>0.00010591774098943245</v>
      </c>
      <c r="R83" s="116">
        <v>-7.407051139901966E-05</v>
      </c>
      <c r="S83" s="116">
        <v>7.121221839091578E-06</v>
      </c>
      <c r="T83" s="116">
        <v>-9.262117087102702E-06</v>
      </c>
      <c r="U83" s="116">
        <v>4.870047123672987E-06</v>
      </c>
      <c r="V83" s="116">
        <v>-5.844436948284416E-06</v>
      </c>
      <c r="W83" s="116">
        <v>7.758032856892389E-07</v>
      </c>
      <c r="X83" s="116">
        <v>67.5</v>
      </c>
    </row>
    <row r="84" spans="1:24" s="116" customFormat="1" ht="12.75">
      <c r="A84" s="116">
        <v>3241</v>
      </c>
      <c r="B84" s="116">
        <v>109.62000274658203</v>
      </c>
      <c r="C84" s="116">
        <v>129.4199981689453</v>
      </c>
      <c r="D84" s="116">
        <v>9.275527000427246</v>
      </c>
      <c r="E84" s="116">
        <v>11.103437423706055</v>
      </c>
      <c r="F84" s="116">
        <v>21.223967412059668</v>
      </c>
      <c r="G84" s="116" t="s">
        <v>58</v>
      </c>
      <c r="H84" s="116">
        <v>12.31007672227156</v>
      </c>
      <c r="I84" s="116">
        <v>54.43007946885359</v>
      </c>
      <c r="J84" s="116" t="s">
        <v>61</v>
      </c>
      <c r="K84" s="116">
        <v>0.3031574159615394</v>
      </c>
      <c r="L84" s="116">
        <v>-0.20885521334426155</v>
      </c>
      <c r="M84" s="116">
        <v>0.0717361582036429</v>
      </c>
      <c r="N84" s="116">
        <v>-0.08908473076357465</v>
      </c>
      <c r="O84" s="116">
        <v>0.012179219556173562</v>
      </c>
      <c r="P84" s="116">
        <v>-0.0059901076532866615</v>
      </c>
      <c r="Q84" s="116">
        <v>0.0014790266103024653</v>
      </c>
      <c r="R84" s="116">
        <v>-0.001369316866397839</v>
      </c>
      <c r="S84" s="116">
        <v>0.0001596665623114098</v>
      </c>
      <c r="T84" s="116">
        <v>-8.767990716810822E-05</v>
      </c>
      <c r="U84" s="116">
        <v>3.205956811072194E-05</v>
      </c>
      <c r="V84" s="116">
        <v>-5.055709779822082E-05</v>
      </c>
      <c r="W84" s="116">
        <v>9.93945192256357E-06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11.498197945527847</v>
      </c>
      <c r="G85" s="117"/>
      <c r="H85" s="117"/>
      <c r="I85" s="118"/>
      <c r="J85" s="118" t="s">
        <v>158</v>
      </c>
      <c r="K85" s="117">
        <f>AVERAGE(K83,K78,K73,K68,K63,K58)</f>
        <v>-0.001040427391333638</v>
      </c>
      <c r="L85" s="117">
        <f>AVERAGE(L83,L78,L73,L68,L63,L58)</f>
        <v>-0.0007911715967862153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31.117232574126312</v>
      </c>
      <c r="G86" s="117"/>
      <c r="H86" s="117"/>
      <c r="I86" s="118"/>
      <c r="J86" s="118" t="s">
        <v>159</v>
      </c>
      <c r="K86" s="117">
        <f>AVERAGE(K84,K79,K74,K69,K64,K59)</f>
        <v>0.08953301617072272</v>
      </c>
      <c r="L86" s="117">
        <f>AVERAGE(L84,L79,L74,L69,L64,L59)</f>
        <v>-0.14561893685709007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0.0006502671195835237</v>
      </c>
      <c r="L87" s="117">
        <f>ABS(L85/$H$33)</f>
        <v>0.002197698879961709</v>
      </c>
      <c r="M87" s="118" t="s">
        <v>111</v>
      </c>
      <c r="N87" s="117">
        <f>K87+L87+L88+K88</f>
        <v>0.14473083345040988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0.050871031915183364</v>
      </c>
      <c r="L88" s="117">
        <f>ABS(L86/$H$34)</f>
        <v>0.09101183553568129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3244</v>
      </c>
      <c r="B91" s="101">
        <v>120.98</v>
      </c>
      <c r="C91" s="101">
        <v>129.18</v>
      </c>
      <c r="D91" s="101">
        <v>10.471362686421289</v>
      </c>
      <c r="E91" s="101">
        <v>10.071247582062705</v>
      </c>
      <c r="F91" s="101">
        <v>19.63218999954708</v>
      </c>
      <c r="G91" s="101" t="s">
        <v>59</v>
      </c>
      <c r="H91" s="101">
        <v>-8.860583105836355</v>
      </c>
      <c r="I91" s="101">
        <v>44.619416894163656</v>
      </c>
      <c r="J91" s="101" t="s">
        <v>73</v>
      </c>
      <c r="K91" s="101">
        <v>1.2058190936181798</v>
      </c>
      <c r="M91" s="101" t="s">
        <v>68</v>
      </c>
      <c r="N91" s="101">
        <v>0.87025171394823</v>
      </c>
      <c r="X91" s="101">
        <v>67.5</v>
      </c>
    </row>
    <row r="92" spans="1:24" s="101" customFormat="1" ht="12.75" hidden="1">
      <c r="A92" s="101">
        <v>3243</v>
      </c>
      <c r="B92" s="101">
        <v>88.22000122070312</v>
      </c>
      <c r="C92" s="101">
        <v>108.5199966430664</v>
      </c>
      <c r="D92" s="101">
        <v>10.103060722351074</v>
      </c>
      <c r="E92" s="101">
        <v>10.359871864318848</v>
      </c>
      <c r="F92" s="101">
        <v>17.471492873765907</v>
      </c>
      <c r="G92" s="101" t="s">
        <v>56</v>
      </c>
      <c r="H92" s="101">
        <v>20.37955809096775</v>
      </c>
      <c r="I92" s="101">
        <v>41.09955931167087</v>
      </c>
      <c r="J92" s="101" t="s">
        <v>62</v>
      </c>
      <c r="K92" s="101">
        <v>0.8014173444767978</v>
      </c>
      <c r="L92" s="101">
        <v>0.7062961717198699</v>
      </c>
      <c r="M92" s="101">
        <v>0.18972507644841655</v>
      </c>
      <c r="N92" s="101">
        <v>0.1650178311860975</v>
      </c>
      <c r="O92" s="101">
        <v>0.03218613881084138</v>
      </c>
      <c r="P92" s="101">
        <v>0.02026151541234579</v>
      </c>
      <c r="Q92" s="101">
        <v>0.0039178415529025875</v>
      </c>
      <c r="R92" s="101">
        <v>0.002540080163827519</v>
      </c>
      <c r="S92" s="101">
        <v>0.0004222588465660656</v>
      </c>
      <c r="T92" s="101">
        <v>0.00029817801140033236</v>
      </c>
      <c r="U92" s="101">
        <v>8.568435773729365E-05</v>
      </c>
      <c r="V92" s="101">
        <v>9.426219592861718E-05</v>
      </c>
      <c r="W92" s="101">
        <v>2.6328957455683418E-05</v>
      </c>
      <c r="X92" s="101">
        <v>67.5</v>
      </c>
    </row>
    <row r="93" spans="1:24" s="101" customFormat="1" ht="12.75" hidden="1">
      <c r="A93" s="101">
        <v>3241</v>
      </c>
      <c r="B93" s="101">
        <v>87.27999877929688</v>
      </c>
      <c r="C93" s="101">
        <v>120.9800033569336</v>
      </c>
      <c r="D93" s="101">
        <v>9.504465103149414</v>
      </c>
      <c r="E93" s="101">
        <v>12.583778381347656</v>
      </c>
      <c r="F93" s="101">
        <v>12.676020281131992</v>
      </c>
      <c r="G93" s="101" t="s">
        <v>57</v>
      </c>
      <c r="H93" s="101">
        <v>11.915543050982926</v>
      </c>
      <c r="I93" s="101">
        <v>31.6955418302798</v>
      </c>
      <c r="J93" s="101" t="s">
        <v>60</v>
      </c>
      <c r="K93" s="101">
        <v>-0.7993239968449964</v>
      </c>
      <c r="L93" s="101">
        <v>-0.0038412977470805927</v>
      </c>
      <c r="M93" s="101">
        <v>0.18906146435177282</v>
      </c>
      <c r="N93" s="101">
        <v>-0.0017066125697931213</v>
      </c>
      <c r="O93" s="101">
        <v>-0.032125282754215646</v>
      </c>
      <c r="P93" s="101">
        <v>-0.0004394985589432854</v>
      </c>
      <c r="Q93" s="101">
        <v>0.0038941863302674874</v>
      </c>
      <c r="R93" s="101">
        <v>-0.00013722527297374532</v>
      </c>
      <c r="S93" s="101">
        <v>-0.0004222513054435495</v>
      </c>
      <c r="T93" s="101">
        <v>-3.129980112734122E-05</v>
      </c>
      <c r="U93" s="101">
        <v>8.41527057596814E-05</v>
      </c>
      <c r="V93" s="101">
        <v>-1.083586042346884E-05</v>
      </c>
      <c r="W93" s="101">
        <v>-2.6308535199948364E-05</v>
      </c>
      <c r="X93" s="101">
        <v>67.5</v>
      </c>
    </row>
    <row r="94" spans="1:24" s="101" customFormat="1" ht="12.75" hidden="1">
      <c r="A94" s="101">
        <v>3242</v>
      </c>
      <c r="B94" s="101">
        <v>91.68000030517578</v>
      </c>
      <c r="C94" s="101">
        <v>105.27999877929688</v>
      </c>
      <c r="D94" s="101">
        <v>10.144542694091797</v>
      </c>
      <c r="E94" s="101">
        <v>10.010978698730469</v>
      </c>
      <c r="F94" s="101">
        <v>18.340508566327784</v>
      </c>
      <c r="G94" s="101" t="s">
        <v>58</v>
      </c>
      <c r="H94" s="101">
        <v>18.793648957335023</v>
      </c>
      <c r="I94" s="101">
        <v>42.973649262510804</v>
      </c>
      <c r="J94" s="101" t="s">
        <v>61</v>
      </c>
      <c r="K94" s="101">
        <v>-0.057887028736863334</v>
      </c>
      <c r="L94" s="101">
        <v>-0.7062857259054315</v>
      </c>
      <c r="M94" s="101">
        <v>-0.015854568127856513</v>
      </c>
      <c r="N94" s="101">
        <v>-0.16500900606603264</v>
      </c>
      <c r="O94" s="101">
        <v>-0.0019783173437152106</v>
      </c>
      <c r="P94" s="101">
        <v>-0.020256748204522185</v>
      </c>
      <c r="Q94" s="101">
        <v>-0.0004298781906633547</v>
      </c>
      <c r="R94" s="101">
        <v>-0.0025363707266737087</v>
      </c>
      <c r="S94" s="101">
        <v>2.523599517040365E-06</v>
      </c>
      <c r="T94" s="101">
        <v>-0.00029653068801060984</v>
      </c>
      <c r="U94" s="101">
        <v>-1.612858562233523E-05</v>
      </c>
      <c r="V94" s="101">
        <v>-9.363730939197321E-05</v>
      </c>
      <c r="W94" s="101">
        <v>1.0368106559373734E-06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3244</v>
      </c>
      <c r="B96" s="101">
        <v>104.62</v>
      </c>
      <c r="C96" s="101">
        <v>113.82</v>
      </c>
      <c r="D96" s="101">
        <v>11.402770330231174</v>
      </c>
      <c r="E96" s="101">
        <v>9.733126170995899</v>
      </c>
      <c r="F96" s="101">
        <v>16.101468753027977</v>
      </c>
      <c r="G96" s="101" t="s">
        <v>59</v>
      </c>
      <c r="H96" s="101">
        <v>-3.537361596778311</v>
      </c>
      <c r="I96" s="101">
        <v>33.58263840322169</v>
      </c>
      <c r="J96" s="101" t="s">
        <v>73</v>
      </c>
      <c r="K96" s="101">
        <v>0.7703738873793828</v>
      </c>
      <c r="M96" s="101" t="s">
        <v>68</v>
      </c>
      <c r="N96" s="101">
        <v>0.6750745993721133</v>
      </c>
      <c r="X96" s="101">
        <v>67.5</v>
      </c>
    </row>
    <row r="97" spans="1:24" s="101" customFormat="1" ht="12.75" hidden="1">
      <c r="A97" s="101">
        <v>3243</v>
      </c>
      <c r="B97" s="101">
        <v>80.13999938964844</v>
      </c>
      <c r="C97" s="101">
        <v>104.83999633789062</v>
      </c>
      <c r="D97" s="101">
        <v>10.309829711914062</v>
      </c>
      <c r="E97" s="101">
        <v>10.987149238586426</v>
      </c>
      <c r="F97" s="101">
        <v>12.415680663207866</v>
      </c>
      <c r="G97" s="101" t="s">
        <v>56</v>
      </c>
      <c r="H97" s="101">
        <v>15.970897941016048</v>
      </c>
      <c r="I97" s="101">
        <v>28.610897330664482</v>
      </c>
      <c r="J97" s="101" t="s">
        <v>62</v>
      </c>
      <c r="K97" s="101">
        <v>0.3974248517045267</v>
      </c>
      <c r="L97" s="101">
        <v>0.7609422691762339</v>
      </c>
      <c r="M97" s="101">
        <v>0.0940849801665295</v>
      </c>
      <c r="N97" s="101">
        <v>0.15427706141088143</v>
      </c>
      <c r="O97" s="101">
        <v>0.015961254038792897</v>
      </c>
      <c r="P97" s="101">
        <v>0.02182911268067327</v>
      </c>
      <c r="Q97" s="101">
        <v>0.001942791360773901</v>
      </c>
      <c r="R97" s="101">
        <v>0.0023747506677582503</v>
      </c>
      <c r="S97" s="101">
        <v>0.00020937634546528412</v>
      </c>
      <c r="T97" s="101">
        <v>0.0003212248493800963</v>
      </c>
      <c r="U97" s="101">
        <v>4.249100558483994E-05</v>
      </c>
      <c r="V97" s="101">
        <v>8.813405742672732E-05</v>
      </c>
      <c r="W97" s="101">
        <v>1.3059521047301339E-05</v>
      </c>
      <c r="X97" s="101">
        <v>67.5</v>
      </c>
    </row>
    <row r="98" spans="1:24" s="101" customFormat="1" ht="12.75" hidden="1">
      <c r="A98" s="101">
        <v>3241</v>
      </c>
      <c r="B98" s="101">
        <v>102.4800033569336</v>
      </c>
      <c r="C98" s="101">
        <v>121.4800033569336</v>
      </c>
      <c r="D98" s="101">
        <v>9.490609169006348</v>
      </c>
      <c r="E98" s="101">
        <v>12.614974021911621</v>
      </c>
      <c r="F98" s="101">
        <v>15.485118116714437</v>
      </c>
      <c r="G98" s="101" t="s">
        <v>57</v>
      </c>
      <c r="H98" s="101">
        <v>3.8208296735453544</v>
      </c>
      <c r="I98" s="101">
        <v>38.80083303047895</v>
      </c>
      <c r="J98" s="101" t="s">
        <v>60</v>
      </c>
      <c r="K98" s="101">
        <v>-0.2819231592947856</v>
      </c>
      <c r="L98" s="101">
        <v>-0.0041387627124028735</v>
      </c>
      <c r="M98" s="101">
        <v>0.06749117776997776</v>
      </c>
      <c r="N98" s="101">
        <v>-0.0015953678253929795</v>
      </c>
      <c r="O98" s="101">
        <v>-0.011200359101638335</v>
      </c>
      <c r="P98" s="101">
        <v>-0.0004736190374885674</v>
      </c>
      <c r="Q98" s="101">
        <v>0.0014287467910993573</v>
      </c>
      <c r="R98" s="101">
        <v>-0.0001282773943067853</v>
      </c>
      <c r="S98" s="101">
        <v>-0.00013652619633816834</v>
      </c>
      <c r="T98" s="101">
        <v>-3.373353608185102E-05</v>
      </c>
      <c r="U98" s="101">
        <v>3.343365429632928E-05</v>
      </c>
      <c r="V98" s="101">
        <v>-1.0124883035425137E-05</v>
      </c>
      <c r="W98" s="101">
        <v>-8.180084085629567E-06</v>
      </c>
      <c r="X98" s="101">
        <v>67.5</v>
      </c>
    </row>
    <row r="99" spans="1:24" s="101" customFormat="1" ht="12.75" hidden="1">
      <c r="A99" s="101">
        <v>3242</v>
      </c>
      <c r="B99" s="101">
        <v>80.83999633789062</v>
      </c>
      <c r="C99" s="101">
        <v>101.33999633789062</v>
      </c>
      <c r="D99" s="101">
        <v>10.592243194580078</v>
      </c>
      <c r="E99" s="101">
        <v>10.243696212768555</v>
      </c>
      <c r="F99" s="101">
        <v>16.301635592948944</v>
      </c>
      <c r="G99" s="101" t="s">
        <v>58</v>
      </c>
      <c r="H99" s="101">
        <v>23.225247172536093</v>
      </c>
      <c r="I99" s="101">
        <v>36.56524351042672</v>
      </c>
      <c r="J99" s="101" t="s">
        <v>61</v>
      </c>
      <c r="K99" s="101">
        <v>0.28011755568977104</v>
      </c>
      <c r="L99" s="101">
        <v>-0.7609310137340219</v>
      </c>
      <c r="M99" s="101">
        <v>0.06555092994121064</v>
      </c>
      <c r="N99" s="101">
        <v>-0.15426881239926163</v>
      </c>
      <c r="O99" s="101">
        <v>0.011371613187460687</v>
      </c>
      <c r="P99" s="101">
        <v>-0.021823974098061492</v>
      </c>
      <c r="Q99" s="101">
        <v>0.0013164804891911597</v>
      </c>
      <c r="R99" s="101">
        <v>-0.002371283543595771</v>
      </c>
      <c r="S99" s="101">
        <v>0.00015874209194107877</v>
      </c>
      <c r="T99" s="101">
        <v>-0.0003194486694332597</v>
      </c>
      <c r="U99" s="101">
        <v>2.6223583202995767E-05</v>
      </c>
      <c r="V99" s="101">
        <v>-8.755055009545416E-05</v>
      </c>
      <c r="W99" s="101">
        <v>1.018024136928671E-05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3244</v>
      </c>
      <c r="B101" s="101">
        <v>127.48</v>
      </c>
      <c r="C101" s="101">
        <v>125.78</v>
      </c>
      <c r="D101" s="101">
        <v>10.592731091010169</v>
      </c>
      <c r="E101" s="101">
        <v>9.829963625627723</v>
      </c>
      <c r="F101" s="101">
        <v>24.78094616772257</v>
      </c>
      <c r="G101" s="101" t="s">
        <v>59</v>
      </c>
      <c r="H101" s="101">
        <v>-4.288761044878129</v>
      </c>
      <c r="I101" s="101">
        <v>55.69123895512188</v>
      </c>
      <c r="J101" s="101" t="s">
        <v>73</v>
      </c>
      <c r="K101" s="101">
        <v>0.748034396892779</v>
      </c>
      <c r="M101" s="101" t="s">
        <v>68</v>
      </c>
      <c r="N101" s="101">
        <v>0.433884697118857</v>
      </c>
      <c r="X101" s="101">
        <v>67.5</v>
      </c>
    </row>
    <row r="102" spans="1:24" s="101" customFormat="1" ht="12.75" hidden="1">
      <c r="A102" s="101">
        <v>3243</v>
      </c>
      <c r="B102" s="101">
        <v>100.05999755859375</v>
      </c>
      <c r="C102" s="101">
        <v>121.66000366210938</v>
      </c>
      <c r="D102" s="101">
        <v>10.438159942626953</v>
      </c>
      <c r="E102" s="101">
        <v>10.077919960021973</v>
      </c>
      <c r="F102" s="101">
        <v>19.329523471414632</v>
      </c>
      <c r="G102" s="101" t="s">
        <v>56</v>
      </c>
      <c r="H102" s="101">
        <v>11.472530334616778</v>
      </c>
      <c r="I102" s="101">
        <v>44.03252789321053</v>
      </c>
      <c r="J102" s="101" t="s">
        <v>62</v>
      </c>
      <c r="K102" s="101">
        <v>0.7994364859619848</v>
      </c>
      <c r="L102" s="101">
        <v>0.22841422408624534</v>
      </c>
      <c r="M102" s="101">
        <v>0.189256059391877</v>
      </c>
      <c r="N102" s="101">
        <v>0.1408929821132371</v>
      </c>
      <c r="O102" s="101">
        <v>0.032106721858870486</v>
      </c>
      <c r="P102" s="101">
        <v>0.0065525556183948985</v>
      </c>
      <c r="Q102" s="101">
        <v>0.003908141050582883</v>
      </c>
      <c r="R102" s="101">
        <v>0.002168706104646755</v>
      </c>
      <c r="S102" s="101">
        <v>0.00042120734024343824</v>
      </c>
      <c r="T102" s="101">
        <v>9.645369249133137E-05</v>
      </c>
      <c r="U102" s="101">
        <v>8.546361429041148E-05</v>
      </c>
      <c r="V102" s="101">
        <v>8.047611397505013E-05</v>
      </c>
      <c r="W102" s="101">
        <v>2.6261015414866837E-05</v>
      </c>
      <c r="X102" s="101">
        <v>67.5</v>
      </c>
    </row>
    <row r="103" spans="1:24" s="101" customFormat="1" ht="12.75" hidden="1">
      <c r="A103" s="101">
        <v>3241</v>
      </c>
      <c r="B103" s="101">
        <v>90.94000244140625</v>
      </c>
      <c r="C103" s="101">
        <v>117.73999786376953</v>
      </c>
      <c r="D103" s="101">
        <v>9.502201080322266</v>
      </c>
      <c r="E103" s="101">
        <v>12.880308151245117</v>
      </c>
      <c r="F103" s="101">
        <v>15.957298793690564</v>
      </c>
      <c r="G103" s="101" t="s">
        <v>57</v>
      </c>
      <c r="H103" s="101">
        <v>16.475810160551248</v>
      </c>
      <c r="I103" s="101">
        <v>39.9158126019575</v>
      </c>
      <c r="J103" s="101" t="s">
        <v>60</v>
      </c>
      <c r="K103" s="101">
        <v>-0.7985045128474071</v>
      </c>
      <c r="L103" s="101">
        <v>-0.0012414534205002117</v>
      </c>
      <c r="M103" s="101">
        <v>0.1891270794882757</v>
      </c>
      <c r="N103" s="101">
        <v>-0.0014573057683812856</v>
      </c>
      <c r="O103" s="101">
        <v>-0.03205069546354208</v>
      </c>
      <c r="P103" s="101">
        <v>-0.00014201889947653936</v>
      </c>
      <c r="Q103" s="101">
        <v>0.00390791965912316</v>
      </c>
      <c r="R103" s="101">
        <v>-0.00011716993506524555</v>
      </c>
      <c r="S103" s="101">
        <v>-0.0004178351480638437</v>
      </c>
      <c r="T103" s="101">
        <v>-1.0113535096556645E-05</v>
      </c>
      <c r="U103" s="101">
        <v>8.526136520098247E-05</v>
      </c>
      <c r="V103" s="101">
        <v>-9.252525793902858E-06</v>
      </c>
      <c r="W103" s="101">
        <v>-2.5925196937690568E-05</v>
      </c>
      <c r="X103" s="101">
        <v>67.5</v>
      </c>
    </row>
    <row r="104" spans="1:24" s="101" customFormat="1" ht="12.75" hidden="1">
      <c r="A104" s="101">
        <v>3242</v>
      </c>
      <c r="B104" s="101">
        <v>101.41999816894531</v>
      </c>
      <c r="C104" s="101">
        <v>121.41999816894531</v>
      </c>
      <c r="D104" s="101">
        <v>10.51752758026123</v>
      </c>
      <c r="E104" s="101">
        <v>10.132017135620117</v>
      </c>
      <c r="F104" s="101">
        <v>20.484940851239543</v>
      </c>
      <c r="G104" s="101" t="s">
        <v>58</v>
      </c>
      <c r="H104" s="101">
        <v>12.395070503037637</v>
      </c>
      <c r="I104" s="101">
        <v>46.31506867198295</v>
      </c>
      <c r="J104" s="101" t="s">
        <v>61</v>
      </c>
      <c r="K104" s="101">
        <v>0.038590647177415345</v>
      </c>
      <c r="L104" s="101">
        <v>-0.22841085035156763</v>
      </c>
      <c r="M104" s="101">
        <v>0.006985973144603823</v>
      </c>
      <c r="N104" s="101">
        <v>-0.14088544519807</v>
      </c>
      <c r="O104" s="101">
        <v>0.0018959189925087038</v>
      </c>
      <c r="P104" s="101">
        <v>-0.006551016391702132</v>
      </c>
      <c r="Q104" s="101">
        <v>4.159818613602312E-05</v>
      </c>
      <c r="R104" s="101">
        <v>-0.0021655385876610256</v>
      </c>
      <c r="S104" s="101">
        <v>5.319222233952393E-05</v>
      </c>
      <c r="T104" s="101">
        <v>-9.592200583319258E-05</v>
      </c>
      <c r="U104" s="101">
        <v>-5.876135774888273E-06</v>
      </c>
      <c r="V104" s="101">
        <v>-7.994245234516152E-05</v>
      </c>
      <c r="W104" s="101">
        <v>4.186298408120615E-06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3244</v>
      </c>
      <c r="B106" s="101">
        <v>132.36</v>
      </c>
      <c r="C106" s="101">
        <v>121.36</v>
      </c>
      <c r="D106" s="101">
        <v>10.309849396544498</v>
      </c>
      <c r="E106" s="101">
        <v>9.995212180969991</v>
      </c>
      <c r="F106" s="101">
        <v>24.6801565448115</v>
      </c>
      <c r="G106" s="101" t="s">
        <v>59</v>
      </c>
      <c r="H106" s="101">
        <v>-7.861746234501226</v>
      </c>
      <c r="I106" s="101">
        <v>56.998253765498795</v>
      </c>
      <c r="J106" s="101" t="s">
        <v>73</v>
      </c>
      <c r="K106" s="101">
        <v>0.6440991381679109</v>
      </c>
      <c r="M106" s="101" t="s">
        <v>68</v>
      </c>
      <c r="N106" s="101">
        <v>0.39386583884286214</v>
      </c>
      <c r="X106" s="101">
        <v>67.5</v>
      </c>
    </row>
    <row r="107" spans="1:24" s="101" customFormat="1" ht="12.75" hidden="1">
      <c r="A107" s="101">
        <v>3243</v>
      </c>
      <c r="B107" s="101">
        <v>108.36000061035156</v>
      </c>
      <c r="C107" s="101">
        <v>115.26000213623047</v>
      </c>
      <c r="D107" s="101">
        <v>11.798816680908203</v>
      </c>
      <c r="E107" s="101">
        <v>10.005996704101562</v>
      </c>
      <c r="F107" s="101">
        <v>21.541610751130893</v>
      </c>
      <c r="G107" s="101" t="s">
        <v>56</v>
      </c>
      <c r="H107" s="101">
        <v>2.567787292187191</v>
      </c>
      <c r="I107" s="101">
        <v>43.42778790253875</v>
      </c>
      <c r="J107" s="101" t="s">
        <v>62</v>
      </c>
      <c r="K107" s="101">
        <v>0.6926844353407042</v>
      </c>
      <c r="L107" s="101">
        <v>0.3649139923091702</v>
      </c>
      <c r="M107" s="101">
        <v>0.16398339195619124</v>
      </c>
      <c r="N107" s="101">
        <v>0.05778156266696955</v>
      </c>
      <c r="O107" s="101">
        <v>0.0278194635831926</v>
      </c>
      <c r="P107" s="101">
        <v>0.010468209087437633</v>
      </c>
      <c r="Q107" s="101">
        <v>0.0033862346887567054</v>
      </c>
      <c r="R107" s="101">
        <v>0.000889397761241195</v>
      </c>
      <c r="S107" s="101">
        <v>0.0003649742867268225</v>
      </c>
      <c r="T107" s="101">
        <v>0.00015405082793312522</v>
      </c>
      <c r="U107" s="101">
        <v>7.40635774205277E-05</v>
      </c>
      <c r="V107" s="101">
        <v>3.300535758360727E-05</v>
      </c>
      <c r="W107" s="101">
        <v>2.2759041796729103E-05</v>
      </c>
      <c r="X107" s="101">
        <v>67.5</v>
      </c>
    </row>
    <row r="108" spans="1:24" s="101" customFormat="1" ht="12.75" hidden="1">
      <c r="A108" s="101">
        <v>3241</v>
      </c>
      <c r="B108" s="101">
        <v>105.73999786376953</v>
      </c>
      <c r="C108" s="101">
        <v>134.44000244140625</v>
      </c>
      <c r="D108" s="101">
        <v>9.474542617797852</v>
      </c>
      <c r="E108" s="101">
        <v>12.362916946411133</v>
      </c>
      <c r="F108" s="101">
        <v>17.59346562377158</v>
      </c>
      <c r="G108" s="101" t="s">
        <v>57</v>
      </c>
      <c r="H108" s="101">
        <v>5.924499456777028</v>
      </c>
      <c r="I108" s="101">
        <v>44.16449732054656</v>
      </c>
      <c r="J108" s="101" t="s">
        <v>60</v>
      </c>
      <c r="K108" s="101">
        <v>-0.5285097335742936</v>
      </c>
      <c r="L108" s="101">
        <v>-0.0019851157950759347</v>
      </c>
      <c r="M108" s="101">
        <v>0.12631428072893194</v>
      </c>
      <c r="N108" s="101">
        <v>-0.0005977178770086807</v>
      </c>
      <c r="O108" s="101">
        <v>-0.021030586225048702</v>
      </c>
      <c r="P108" s="101">
        <v>-0.00022709227041042168</v>
      </c>
      <c r="Q108" s="101">
        <v>0.0026641555951307182</v>
      </c>
      <c r="R108" s="101">
        <v>-4.806940844711118E-05</v>
      </c>
      <c r="S108" s="101">
        <v>-0.000259149771015461</v>
      </c>
      <c r="T108" s="101">
        <v>-1.6168677474806623E-05</v>
      </c>
      <c r="U108" s="101">
        <v>6.170966052978679E-05</v>
      </c>
      <c r="V108" s="101">
        <v>-3.797586951021935E-06</v>
      </c>
      <c r="W108" s="101">
        <v>-1.5617302323813224E-05</v>
      </c>
      <c r="X108" s="101">
        <v>67.5</v>
      </c>
    </row>
    <row r="109" spans="1:24" s="101" customFormat="1" ht="12.75" hidden="1">
      <c r="A109" s="101">
        <v>3242</v>
      </c>
      <c r="B109" s="101">
        <v>108.23999786376953</v>
      </c>
      <c r="C109" s="101">
        <v>117.63999938964844</v>
      </c>
      <c r="D109" s="101">
        <v>11.874299049377441</v>
      </c>
      <c r="E109" s="101">
        <v>10.125214576721191</v>
      </c>
      <c r="F109" s="101">
        <v>27.404454061282916</v>
      </c>
      <c r="G109" s="101" t="s">
        <v>58</v>
      </c>
      <c r="H109" s="101">
        <v>14.155783234676342</v>
      </c>
      <c r="I109" s="101">
        <v>54.89578109844587</v>
      </c>
      <c r="J109" s="101" t="s">
        <v>61</v>
      </c>
      <c r="K109" s="101">
        <v>0.44776019081702584</v>
      </c>
      <c r="L109" s="101">
        <v>-0.36490859279865867</v>
      </c>
      <c r="M109" s="101">
        <v>0.10457177114972482</v>
      </c>
      <c r="N109" s="101">
        <v>-0.057778471056064075</v>
      </c>
      <c r="O109" s="101">
        <v>0.018210903247433144</v>
      </c>
      <c r="P109" s="101">
        <v>-0.010465745582567526</v>
      </c>
      <c r="Q109" s="101">
        <v>0.00209018188975814</v>
      </c>
      <c r="R109" s="101">
        <v>-0.0008880978041141609</v>
      </c>
      <c r="S109" s="101">
        <v>0.0002569973271347136</v>
      </c>
      <c r="T109" s="101">
        <v>-0.0001531999721135648</v>
      </c>
      <c r="U109" s="101">
        <v>4.0955235289581415E-05</v>
      </c>
      <c r="V109" s="101">
        <v>-3.278615504403055E-05</v>
      </c>
      <c r="W109" s="101">
        <v>1.6555175977073767E-05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3244</v>
      </c>
      <c r="B111" s="101">
        <v>127.36</v>
      </c>
      <c r="C111" s="101">
        <v>111.56</v>
      </c>
      <c r="D111" s="101">
        <v>10.954944824468436</v>
      </c>
      <c r="E111" s="101">
        <v>9.582512911421347</v>
      </c>
      <c r="F111" s="101">
        <v>26.783429544178627</v>
      </c>
      <c r="G111" s="101" t="s">
        <v>59</v>
      </c>
      <c r="H111" s="101">
        <v>-1.6589599628361782</v>
      </c>
      <c r="I111" s="101">
        <v>58.20104003716383</v>
      </c>
      <c r="J111" s="101" t="s">
        <v>73</v>
      </c>
      <c r="K111" s="101">
        <v>0.7033828187994824</v>
      </c>
      <c r="M111" s="101" t="s">
        <v>68</v>
      </c>
      <c r="N111" s="101">
        <v>0.3703834194116446</v>
      </c>
      <c r="X111" s="101">
        <v>67.5</v>
      </c>
    </row>
    <row r="112" spans="1:24" s="101" customFormat="1" ht="12.75" hidden="1">
      <c r="A112" s="101">
        <v>3243</v>
      </c>
      <c r="B112" s="101">
        <v>117.41999816894531</v>
      </c>
      <c r="C112" s="101">
        <v>119.72000122070312</v>
      </c>
      <c r="D112" s="101">
        <v>11.904924392700195</v>
      </c>
      <c r="E112" s="101">
        <v>9.856127738952637</v>
      </c>
      <c r="F112" s="101">
        <v>20.971174282520874</v>
      </c>
      <c r="G112" s="101" t="s">
        <v>56</v>
      </c>
      <c r="H112" s="101">
        <v>-8.003066700370098</v>
      </c>
      <c r="I112" s="101">
        <v>41.916931468575214</v>
      </c>
      <c r="J112" s="101" t="s">
        <v>62</v>
      </c>
      <c r="K112" s="101">
        <v>0.8076712814739261</v>
      </c>
      <c r="L112" s="101">
        <v>0.10967801619027044</v>
      </c>
      <c r="M112" s="101">
        <v>0.19120498462122393</v>
      </c>
      <c r="N112" s="101">
        <v>0.03718989862130882</v>
      </c>
      <c r="O112" s="101">
        <v>0.03243777146666835</v>
      </c>
      <c r="P112" s="101">
        <v>0.003146382850282585</v>
      </c>
      <c r="Q112" s="101">
        <v>0.003948376523641493</v>
      </c>
      <c r="R112" s="101">
        <v>0.0005724047555641726</v>
      </c>
      <c r="S112" s="101">
        <v>0.00042558298455924645</v>
      </c>
      <c r="T112" s="101">
        <v>4.6289416104912804E-05</v>
      </c>
      <c r="U112" s="101">
        <v>8.635226497685017E-05</v>
      </c>
      <c r="V112" s="101">
        <v>2.123918388779619E-05</v>
      </c>
      <c r="W112" s="101">
        <v>2.6538751419904366E-05</v>
      </c>
      <c r="X112" s="101">
        <v>67.5</v>
      </c>
    </row>
    <row r="113" spans="1:24" s="101" customFormat="1" ht="12.75" hidden="1">
      <c r="A113" s="101">
        <v>3241</v>
      </c>
      <c r="B113" s="101">
        <v>105.4000015258789</v>
      </c>
      <c r="C113" s="101">
        <v>135.8000030517578</v>
      </c>
      <c r="D113" s="101">
        <v>8.988225936889648</v>
      </c>
      <c r="E113" s="101">
        <v>11.349329948425293</v>
      </c>
      <c r="F113" s="101">
        <v>17.808264965116937</v>
      </c>
      <c r="G113" s="101" t="s">
        <v>57</v>
      </c>
      <c r="H113" s="101">
        <v>9.221765547223917</v>
      </c>
      <c r="I113" s="101">
        <v>47.12176707310282</v>
      </c>
      <c r="J113" s="101" t="s">
        <v>60</v>
      </c>
      <c r="K113" s="101">
        <v>-0.41580494871435947</v>
      </c>
      <c r="L113" s="101">
        <v>0.0005968344455788011</v>
      </c>
      <c r="M113" s="101">
        <v>0.10029298821830585</v>
      </c>
      <c r="N113" s="101">
        <v>-0.00038492956197926006</v>
      </c>
      <c r="O113" s="101">
        <v>-0.01639856888358909</v>
      </c>
      <c r="P113" s="101">
        <v>6.831536817691745E-05</v>
      </c>
      <c r="Q113" s="101">
        <v>0.0021585542300636244</v>
      </c>
      <c r="R113" s="101">
        <v>-3.094861584007337E-05</v>
      </c>
      <c r="S113" s="101">
        <v>-0.0001898486008812953</v>
      </c>
      <c r="T113" s="101">
        <v>4.869046560667006E-06</v>
      </c>
      <c r="U113" s="101">
        <v>5.278688743904103E-05</v>
      </c>
      <c r="V113" s="101">
        <v>-2.4446156709785875E-06</v>
      </c>
      <c r="W113" s="101">
        <v>-1.103865743342248E-05</v>
      </c>
      <c r="X113" s="101">
        <v>67.5</v>
      </c>
    </row>
    <row r="114" spans="1:24" s="101" customFormat="1" ht="12.75" hidden="1">
      <c r="A114" s="101">
        <v>3242</v>
      </c>
      <c r="B114" s="101">
        <v>116.73999786376953</v>
      </c>
      <c r="C114" s="101">
        <v>125.23999786376953</v>
      </c>
      <c r="D114" s="101">
        <v>11.176563262939453</v>
      </c>
      <c r="E114" s="101">
        <v>10.733057022094727</v>
      </c>
      <c r="F114" s="101">
        <v>27.805367373472293</v>
      </c>
      <c r="G114" s="101" t="s">
        <v>58</v>
      </c>
      <c r="H114" s="101">
        <v>9.957223288347848</v>
      </c>
      <c r="I114" s="101">
        <v>59.19722115211738</v>
      </c>
      <c r="J114" s="101" t="s">
        <v>61</v>
      </c>
      <c r="K114" s="101">
        <v>0.692415441438435</v>
      </c>
      <c r="L114" s="101">
        <v>0.10967639228237677</v>
      </c>
      <c r="M114" s="101">
        <v>0.16279024128689426</v>
      </c>
      <c r="N114" s="101">
        <v>-0.03718790648444118</v>
      </c>
      <c r="O114" s="101">
        <v>0.027987424967188153</v>
      </c>
      <c r="P114" s="101">
        <v>0.0031456411192351897</v>
      </c>
      <c r="Q114" s="101">
        <v>0.0033061035689036893</v>
      </c>
      <c r="R114" s="101">
        <v>-0.0005715674827787737</v>
      </c>
      <c r="S114" s="101">
        <v>0.0003808915665773797</v>
      </c>
      <c r="T114" s="101">
        <v>4.603262352857827E-05</v>
      </c>
      <c r="U114" s="101">
        <v>6.833928724482103E-05</v>
      </c>
      <c r="V114" s="101">
        <v>-2.1098028022562373E-05</v>
      </c>
      <c r="W114" s="101">
        <v>2.4134070709165966E-05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3244</v>
      </c>
      <c r="B116" s="101">
        <v>131.42</v>
      </c>
      <c r="C116" s="101">
        <v>129.62</v>
      </c>
      <c r="D116" s="101">
        <v>9.814225892971029</v>
      </c>
      <c r="E116" s="101">
        <v>9.69346538064389</v>
      </c>
      <c r="F116" s="101">
        <v>26.345837286827894</v>
      </c>
      <c r="G116" s="101" t="s">
        <v>59</v>
      </c>
      <c r="H116" s="101">
        <v>-0.004708865015572883</v>
      </c>
      <c r="I116" s="101">
        <v>63.91529113498442</v>
      </c>
      <c r="J116" s="101" t="s">
        <v>73</v>
      </c>
      <c r="K116" s="101">
        <v>0.22045799608288752</v>
      </c>
      <c r="M116" s="101" t="s">
        <v>68</v>
      </c>
      <c r="N116" s="101">
        <v>0.12370920301827804</v>
      </c>
      <c r="X116" s="101">
        <v>67.5</v>
      </c>
    </row>
    <row r="117" spans="1:24" s="101" customFormat="1" ht="12.75" hidden="1">
      <c r="A117" s="101">
        <v>3243</v>
      </c>
      <c r="B117" s="101">
        <v>118.81999969482422</v>
      </c>
      <c r="C117" s="101">
        <v>129.22000122070312</v>
      </c>
      <c r="D117" s="101">
        <v>10.026509284973145</v>
      </c>
      <c r="E117" s="101">
        <v>9.8907470703125</v>
      </c>
      <c r="F117" s="101">
        <v>23.489272107295267</v>
      </c>
      <c r="G117" s="101" t="s">
        <v>56</v>
      </c>
      <c r="H117" s="101">
        <v>4.429211159534951</v>
      </c>
      <c r="I117" s="101">
        <v>55.74921085435917</v>
      </c>
      <c r="J117" s="101" t="s">
        <v>62</v>
      </c>
      <c r="K117" s="101">
        <v>0.4484124900402067</v>
      </c>
      <c r="L117" s="101">
        <v>0.007556669516767122</v>
      </c>
      <c r="M117" s="101">
        <v>0.10615574243490691</v>
      </c>
      <c r="N117" s="101">
        <v>0.08790346609852802</v>
      </c>
      <c r="O117" s="101">
        <v>0.01800907179793162</v>
      </c>
      <c r="P117" s="101">
        <v>0.00021673892672552055</v>
      </c>
      <c r="Q117" s="101">
        <v>0.0021921101233190405</v>
      </c>
      <c r="R117" s="101">
        <v>0.001353051571892243</v>
      </c>
      <c r="S117" s="101">
        <v>0.00023625629551765956</v>
      </c>
      <c r="T117" s="101">
        <v>3.169208948288082E-06</v>
      </c>
      <c r="U117" s="101">
        <v>4.7932758965718893E-05</v>
      </c>
      <c r="V117" s="101">
        <v>5.0208380016035015E-05</v>
      </c>
      <c r="W117" s="101">
        <v>1.4729420384973643E-05</v>
      </c>
      <c r="X117" s="101">
        <v>67.5</v>
      </c>
    </row>
    <row r="118" spans="1:24" s="101" customFormat="1" ht="12.75" hidden="1">
      <c r="A118" s="101">
        <v>3241</v>
      </c>
      <c r="B118" s="101">
        <v>109.62000274658203</v>
      </c>
      <c r="C118" s="101">
        <v>129.4199981689453</v>
      </c>
      <c r="D118" s="101">
        <v>9.275527000427246</v>
      </c>
      <c r="E118" s="101">
        <v>11.103437423706055</v>
      </c>
      <c r="F118" s="101">
        <v>20.886735028410648</v>
      </c>
      <c r="G118" s="101" t="s">
        <v>57</v>
      </c>
      <c r="H118" s="101">
        <v>11.445224968350317</v>
      </c>
      <c r="I118" s="101">
        <v>53.56522771493235</v>
      </c>
      <c r="J118" s="101" t="s">
        <v>60</v>
      </c>
      <c r="K118" s="101">
        <v>-0.4400564367339893</v>
      </c>
      <c r="L118" s="101">
        <v>4.193895236835842E-05</v>
      </c>
      <c r="M118" s="101">
        <v>0.10440274249767326</v>
      </c>
      <c r="N118" s="101">
        <v>-0.000909256023995593</v>
      </c>
      <c r="O118" s="101">
        <v>-0.017635086166467983</v>
      </c>
      <c r="P118" s="101">
        <v>4.80142731533558E-06</v>
      </c>
      <c r="Q118" s="101">
        <v>0.0021655911311562774</v>
      </c>
      <c r="R118" s="101">
        <v>-7.310070649882665E-05</v>
      </c>
      <c r="S118" s="101">
        <v>-0.00022758762341065333</v>
      </c>
      <c r="T118" s="101">
        <v>3.4156335919455956E-07</v>
      </c>
      <c r="U118" s="101">
        <v>4.779353398792284E-05</v>
      </c>
      <c r="V118" s="101">
        <v>-5.771680097253054E-06</v>
      </c>
      <c r="W118" s="101">
        <v>-1.4048237768162853E-05</v>
      </c>
      <c r="X118" s="101">
        <v>67.5</v>
      </c>
    </row>
    <row r="119" spans="1:24" s="101" customFormat="1" ht="12.75" hidden="1">
      <c r="A119" s="101">
        <v>3242</v>
      </c>
      <c r="B119" s="101">
        <v>121.44000244140625</v>
      </c>
      <c r="C119" s="101">
        <v>130.83999633789062</v>
      </c>
      <c r="D119" s="101">
        <v>10.133927345275879</v>
      </c>
      <c r="E119" s="101">
        <v>9.902387619018555</v>
      </c>
      <c r="F119" s="101">
        <v>25.788846482639766</v>
      </c>
      <c r="G119" s="101" t="s">
        <v>58</v>
      </c>
      <c r="H119" s="101">
        <v>6.624878644096398</v>
      </c>
      <c r="I119" s="101">
        <v>60.56488108550265</v>
      </c>
      <c r="J119" s="101" t="s">
        <v>61</v>
      </c>
      <c r="K119" s="101">
        <v>0.08616318072728621</v>
      </c>
      <c r="L119" s="101">
        <v>0.0075565531368416705</v>
      </c>
      <c r="M119" s="101">
        <v>0.01921220994239932</v>
      </c>
      <c r="N119" s="101">
        <v>-0.08789876339072064</v>
      </c>
      <c r="O119" s="101">
        <v>0.0036510824318694434</v>
      </c>
      <c r="P119" s="101">
        <v>0.00021668573707991516</v>
      </c>
      <c r="Q119" s="101">
        <v>0.00033994388568570137</v>
      </c>
      <c r="R119" s="101">
        <v>-0.0013510754393850264</v>
      </c>
      <c r="S119" s="101">
        <v>6.34106524333123E-05</v>
      </c>
      <c r="T119" s="101">
        <v>3.1507490902267958E-06</v>
      </c>
      <c r="U119" s="101">
        <v>3.6506836361111303E-06</v>
      </c>
      <c r="V119" s="101">
        <v>-4.98755364150558E-05</v>
      </c>
      <c r="W119" s="101">
        <v>4.427509512857076E-06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12.415680663207866</v>
      </c>
      <c r="G120" s="102"/>
      <c r="H120" s="102"/>
      <c r="I120" s="115"/>
      <c r="J120" s="115" t="s">
        <v>158</v>
      </c>
      <c r="K120" s="102">
        <f>AVERAGE(K118,K113,K108,K103,K98,K93)</f>
        <v>-0.5440204646683053</v>
      </c>
      <c r="L120" s="102">
        <f>AVERAGE(L118,L113,L108,L103,L98,L93)</f>
        <v>-0.0017613093795187421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27.805367373472293</v>
      </c>
      <c r="G121" s="102"/>
      <c r="H121" s="102"/>
      <c r="I121" s="115"/>
      <c r="J121" s="115" t="s">
        <v>159</v>
      </c>
      <c r="K121" s="102">
        <f>AVERAGE(K119,K114,K109,K104,K99,K94)</f>
        <v>0.24785999785217835</v>
      </c>
      <c r="L121" s="102">
        <f>AVERAGE(L119,L114,L109,L104,L99,L94)</f>
        <v>-0.32388387289507686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0.34001279041769084</v>
      </c>
      <c r="L122" s="102">
        <f>ABS(L120/$H$33)</f>
        <v>0.004892526054218728</v>
      </c>
      <c r="M122" s="115" t="s">
        <v>111</v>
      </c>
      <c r="N122" s="102">
        <f>K122+L122+L123+K123</f>
        <v>0.6881622812655248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0.14082954423419225</v>
      </c>
      <c r="L123" s="102">
        <f>ABS(L121/$H$34)</f>
        <v>0.20242742055942303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3244</v>
      </c>
      <c r="B126" s="101">
        <v>120.98</v>
      </c>
      <c r="C126" s="101">
        <v>129.18</v>
      </c>
      <c r="D126" s="101">
        <v>10.471362686421289</v>
      </c>
      <c r="E126" s="101">
        <v>10.071247582062705</v>
      </c>
      <c r="F126" s="101">
        <v>25.686772726331053</v>
      </c>
      <c r="G126" s="101" t="s">
        <v>59</v>
      </c>
      <c r="H126" s="101">
        <v>4.900079907959302</v>
      </c>
      <c r="I126" s="101">
        <v>58.380079907959306</v>
      </c>
      <c r="J126" s="101" t="s">
        <v>73</v>
      </c>
      <c r="K126" s="101">
        <v>0.23044632359378822</v>
      </c>
      <c r="M126" s="101" t="s">
        <v>68</v>
      </c>
      <c r="N126" s="101">
        <v>0.20418991109606657</v>
      </c>
      <c r="X126" s="101">
        <v>67.5</v>
      </c>
    </row>
    <row r="127" spans="1:24" s="101" customFormat="1" ht="12.75" hidden="1">
      <c r="A127" s="101">
        <v>3242</v>
      </c>
      <c r="B127" s="101">
        <v>91.68000030517578</v>
      </c>
      <c r="C127" s="101">
        <v>105.27999877929688</v>
      </c>
      <c r="D127" s="101">
        <v>10.144542694091797</v>
      </c>
      <c r="E127" s="101">
        <v>10.010978698730469</v>
      </c>
      <c r="F127" s="101">
        <v>18.24101025752891</v>
      </c>
      <c r="G127" s="101" t="s">
        <v>56</v>
      </c>
      <c r="H127" s="101">
        <v>18.560514450237115</v>
      </c>
      <c r="I127" s="101">
        <v>42.740514755412896</v>
      </c>
      <c r="J127" s="101" t="s">
        <v>62</v>
      </c>
      <c r="K127" s="101">
        <v>0.28860589392377284</v>
      </c>
      <c r="L127" s="101">
        <v>0.3361606104032422</v>
      </c>
      <c r="M127" s="101">
        <v>0.06832383303834126</v>
      </c>
      <c r="N127" s="101">
        <v>0.17101035303459952</v>
      </c>
      <c r="O127" s="101">
        <v>0.011590805431285253</v>
      </c>
      <c r="P127" s="101">
        <v>0.00964353835540246</v>
      </c>
      <c r="Q127" s="101">
        <v>0.0014110285043565484</v>
      </c>
      <c r="R127" s="101">
        <v>0.00263232479580327</v>
      </c>
      <c r="S127" s="101">
        <v>0.00015207841197942764</v>
      </c>
      <c r="T127" s="101">
        <v>0.0001419227088150392</v>
      </c>
      <c r="U127" s="101">
        <v>3.086829880117709E-05</v>
      </c>
      <c r="V127" s="101">
        <v>9.768885414994727E-05</v>
      </c>
      <c r="W127" s="101">
        <v>9.476648127157302E-06</v>
      </c>
      <c r="X127" s="101">
        <v>67.5</v>
      </c>
    </row>
    <row r="128" spans="1:24" s="101" customFormat="1" ht="12.75" hidden="1">
      <c r="A128" s="101">
        <v>3243</v>
      </c>
      <c r="B128" s="101">
        <v>88.22000122070312</v>
      </c>
      <c r="C128" s="101">
        <v>108.5199966430664</v>
      </c>
      <c r="D128" s="101">
        <v>10.103060722351074</v>
      </c>
      <c r="E128" s="101">
        <v>10.359871864318848</v>
      </c>
      <c r="F128" s="101">
        <v>12.372840016511477</v>
      </c>
      <c r="G128" s="101" t="s">
        <v>57</v>
      </c>
      <c r="H128" s="101">
        <v>8.385598156897132</v>
      </c>
      <c r="I128" s="101">
        <v>29.105599377600253</v>
      </c>
      <c r="J128" s="101" t="s">
        <v>60</v>
      </c>
      <c r="K128" s="101">
        <v>-0.13505307226916904</v>
      </c>
      <c r="L128" s="101">
        <v>-0.0018271579900953883</v>
      </c>
      <c r="M128" s="101">
        <v>0.031284085356647846</v>
      </c>
      <c r="N128" s="101">
        <v>-0.0017684106699719046</v>
      </c>
      <c r="O128" s="101">
        <v>-0.0055340759785079754</v>
      </c>
      <c r="P128" s="101">
        <v>-0.00020916445984989633</v>
      </c>
      <c r="Q128" s="101">
        <v>0.0006128986351683773</v>
      </c>
      <c r="R128" s="101">
        <v>-0.00014217237423716617</v>
      </c>
      <c r="S128" s="101">
        <v>-8.143926743131051E-05</v>
      </c>
      <c r="T128" s="101">
        <v>-1.4904814407115966E-05</v>
      </c>
      <c r="U128" s="101">
        <v>1.1148524108792492E-05</v>
      </c>
      <c r="V128" s="101">
        <v>-1.121989594012006E-05</v>
      </c>
      <c r="W128" s="101">
        <v>-5.3391364538396174E-06</v>
      </c>
      <c r="X128" s="101">
        <v>67.5</v>
      </c>
    </row>
    <row r="129" spans="1:24" s="101" customFormat="1" ht="12.75" hidden="1">
      <c r="A129" s="101">
        <v>3241</v>
      </c>
      <c r="B129" s="101">
        <v>87.27999877929688</v>
      </c>
      <c r="C129" s="101">
        <v>120.9800033569336</v>
      </c>
      <c r="D129" s="101">
        <v>9.504465103149414</v>
      </c>
      <c r="E129" s="101">
        <v>12.583778381347656</v>
      </c>
      <c r="F129" s="101">
        <v>12.676020281131992</v>
      </c>
      <c r="G129" s="101" t="s">
        <v>58</v>
      </c>
      <c r="H129" s="101">
        <v>11.915543050982926</v>
      </c>
      <c r="I129" s="101">
        <v>31.6955418302798</v>
      </c>
      <c r="J129" s="101" t="s">
        <v>61</v>
      </c>
      <c r="K129" s="101">
        <v>-0.25505691458613433</v>
      </c>
      <c r="L129" s="101">
        <v>-0.3361556447248203</v>
      </c>
      <c r="M129" s="101">
        <v>-0.06074086074833896</v>
      </c>
      <c r="N129" s="101">
        <v>-0.1710012092609894</v>
      </c>
      <c r="O129" s="101">
        <v>-0.010184339625621914</v>
      </c>
      <c r="P129" s="101">
        <v>-0.009641269742147768</v>
      </c>
      <c r="Q129" s="101">
        <v>-0.0012709668379290698</v>
      </c>
      <c r="R129" s="101">
        <v>-0.002628482612954572</v>
      </c>
      <c r="S129" s="101">
        <v>-0.00012843476597259795</v>
      </c>
      <c r="T129" s="101">
        <v>-0.00014113788217515462</v>
      </c>
      <c r="U129" s="101">
        <v>-2.878475779078962E-05</v>
      </c>
      <c r="V129" s="101">
        <v>-9.70423936237279E-05</v>
      </c>
      <c r="W129" s="101">
        <v>-7.829462411509165E-06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3244</v>
      </c>
      <c r="B131" s="101">
        <v>104.62</v>
      </c>
      <c r="C131" s="101">
        <v>113.82</v>
      </c>
      <c r="D131" s="101">
        <v>11.402770330231174</v>
      </c>
      <c r="E131" s="101">
        <v>9.733126170995899</v>
      </c>
      <c r="F131" s="101">
        <v>22.93385539420784</v>
      </c>
      <c r="G131" s="101" t="s">
        <v>59</v>
      </c>
      <c r="H131" s="101">
        <v>10.71286448639166</v>
      </c>
      <c r="I131" s="101">
        <v>47.832864486391664</v>
      </c>
      <c r="J131" s="101" t="s">
        <v>73</v>
      </c>
      <c r="K131" s="101">
        <v>0.22956996170956728</v>
      </c>
      <c r="M131" s="101" t="s">
        <v>68</v>
      </c>
      <c r="N131" s="101">
        <v>0.15066360813921578</v>
      </c>
      <c r="X131" s="101">
        <v>67.5</v>
      </c>
    </row>
    <row r="132" spans="1:24" s="101" customFormat="1" ht="12.75" hidden="1">
      <c r="A132" s="101">
        <v>3242</v>
      </c>
      <c r="B132" s="101">
        <v>80.83999633789062</v>
      </c>
      <c r="C132" s="101">
        <v>101.33999633789062</v>
      </c>
      <c r="D132" s="101">
        <v>10.592243194580078</v>
      </c>
      <c r="E132" s="101">
        <v>10.243696212768555</v>
      </c>
      <c r="F132" s="101">
        <v>12.727578582581003</v>
      </c>
      <c r="G132" s="101" t="s">
        <v>56</v>
      </c>
      <c r="H132" s="101">
        <v>15.208489335010995</v>
      </c>
      <c r="I132" s="101">
        <v>28.548485672901624</v>
      </c>
      <c r="J132" s="101" t="s">
        <v>62</v>
      </c>
      <c r="K132" s="101">
        <v>0.43806131103681256</v>
      </c>
      <c r="L132" s="101">
        <v>0.04298904758542788</v>
      </c>
      <c r="M132" s="101">
        <v>0.103705028479619</v>
      </c>
      <c r="N132" s="101">
        <v>0.15731466044395348</v>
      </c>
      <c r="O132" s="101">
        <v>0.01759321069143363</v>
      </c>
      <c r="P132" s="101">
        <v>0.0012330586546193006</v>
      </c>
      <c r="Q132" s="101">
        <v>0.0021416542538688424</v>
      </c>
      <c r="R132" s="101">
        <v>0.0024215034921067228</v>
      </c>
      <c r="S132" s="101">
        <v>0.0002308303519243112</v>
      </c>
      <c r="T132" s="101">
        <v>1.8124829278746392E-05</v>
      </c>
      <c r="U132" s="101">
        <v>4.68595662579658E-05</v>
      </c>
      <c r="V132" s="101">
        <v>8.986256909768891E-05</v>
      </c>
      <c r="W132" s="101">
        <v>1.438658043624099E-05</v>
      </c>
      <c r="X132" s="101">
        <v>67.5</v>
      </c>
    </row>
    <row r="133" spans="1:24" s="101" customFormat="1" ht="12.75" hidden="1">
      <c r="A133" s="101">
        <v>3243</v>
      </c>
      <c r="B133" s="101">
        <v>80.13999938964844</v>
      </c>
      <c r="C133" s="101">
        <v>104.83999633789062</v>
      </c>
      <c r="D133" s="101">
        <v>10.309829711914062</v>
      </c>
      <c r="E133" s="101">
        <v>10.987149238586426</v>
      </c>
      <c r="F133" s="101">
        <v>10.048035106437979</v>
      </c>
      <c r="G133" s="101" t="s">
        <v>57</v>
      </c>
      <c r="H133" s="101">
        <v>10.5148568444625</v>
      </c>
      <c r="I133" s="101">
        <v>23.15485623411094</v>
      </c>
      <c r="J133" s="101" t="s">
        <v>60</v>
      </c>
      <c r="K133" s="101">
        <v>0.005912137816624323</v>
      </c>
      <c r="L133" s="101">
        <v>0.0002357203472897895</v>
      </c>
      <c r="M133" s="101">
        <v>-0.0025776205944775476</v>
      </c>
      <c r="N133" s="101">
        <v>-0.0016268180654955197</v>
      </c>
      <c r="O133" s="101">
        <v>4.7653534708612944E-05</v>
      </c>
      <c r="P133" s="101">
        <v>2.6850904293045775E-05</v>
      </c>
      <c r="Q133" s="101">
        <v>-0.00010936571449847606</v>
      </c>
      <c r="R133" s="101">
        <v>-0.0001307763085076944</v>
      </c>
      <c r="S133" s="101">
        <v>-1.4932579106563871E-05</v>
      </c>
      <c r="T133" s="101">
        <v>1.901495065220463E-06</v>
      </c>
      <c r="U133" s="101">
        <v>-6.11017661663143E-06</v>
      </c>
      <c r="V133" s="101">
        <v>-1.0319059028291495E-05</v>
      </c>
      <c r="W133" s="101">
        <v>-1.4035203058668548E-06</v>
      </c>
      <c r="X133" s="101">
        <v>67.5</v>
      </c>
    </row>
    <row r="134" spans="1:24" s="101" customFormat="1" ht="12.75" hidden="1">
      <c r="A134" s="101">
        <v>3241</v>
      </c>
      <c r="B134" s="101">
        <v>102.4800033569336</v>
      </c>
      <c r="C134" s="101">
        <v>121.4800033569336</v>
      </c>
      <c r="D134" s="101">
        <v>9.490609169006348</v>
      </c>
      <c r="E134" s="101">
        <v>12.614974021911621</v>
      </c>
      <c r="F134" s="101">
        <v>15.485118116714437</v>
      </c>
      <c r="G134" s="101" t="s">
        <v>58</v>
      </c>
      <c r="H134" s="101">
        <v>3.8208296735453544</v>
      </c>
      <c r="I134" s="101">
        <v>38.80083303047895</v>
      </c>
      <c r="J134" s="101" t="s">
        <v>61</v>
      </c>
      <c r="K134" s="101">
        <v>-0.43802141369313013</v>
      </c>
      <c r="L134" s="101">
        <v>0.04298840132198517</v>
      </c>
      <c r="M134" s="101">
        <v>-0.10367298975157181</v>
      </c>
      <c r="N134" s="101">
        <v>-0.15730624861580725</v>
      </c>
      <c r="O134" s="101">
        <v>-0.017593146153369054</v>
      </c>
      <c r="P134" s="101">
        <v>0.0012327662692782461</v>
      </c>
      <c r="Q134" s="101">
        <v>-0.0021388599962612665</v>
      </c>
      <c r="R134" s="101">
        <v>-0.0024179695447664666</v>
      </c>
      <c r="S134" s="101">
        <v>-0.00023034684597521098</v>
      </c>
      <c r="T134" s="101">
        <v>1.8024809372102792E-05</v>
      </c>
      <c r="U134" s="101">
        <v>-4.6459495171582066E-05</v>
      </c>
      <c r="V134" s="101">
        <v>-8.926812614594052E-05</v>
      </c>
      <c r="W134" s="101">
        <v>-1.4317954721239044E-05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3244</v>
      </c>
      <c r="B136" s="101">
        <v>127.48</v>
      </c>
      <c r="C136" s="101">
        <v>125.78</v>
      </c>
      <c r="D136" s="101">
        <v>10.592731091010169</v>
      </c>
      <c r="E136" s="101">
        <v>9.829963625627723</v>
      </c>
      <c r="F136" s="101">
        <v>26.917115988811467</v>
      </c>
      <c r="G136" s="101" t="s">
        <v>59</v>
      </c>
      <c r="H136" s="101">
        <v>0.5119412023159811</v>
      </c>
      <c r="I136" s="101">
        <v>60.491941202315985</v>
      </c>
      <c r="J136" s="101" t="s">
        <v>73</v>
      </c>
      <c r="K136" s="101">
        <v>0.3217760353378748</v>
      </c>
      <c r="M136" s="101" t="s">
        <v>68</v>
      </c>
      <c r="N136" s="101">
        <v>0.23818434495415297</v>
      </c>
      <c r="X136" s="101">
        <v>67.5</v>
      </c>
    </row>
    <row r="137" spans="1:24" s="101" customFormat="1" ht="12.75" hidden="1">
      <c r="A137" s="101">
        <v>3242</v>
      </c>
      <c r="B137" s="101">
        <v>101.41999816894531</v>
      </c>
      <c r="C137" s="101">
        <v>121.41999816894531</v>
      </c>
      <c r="D137" s="101">
        <v>10.51752758026123</v>
      </c>
      <c r="E137" s="101">
        <v>10.132017135620117</v>
      </c>
      <c r="F137" s="101">
        <v>19.69039601770123</v>
      </c>
      <c r="G137" s="101" t="s">
        <v>56</v>
      </c>
      <c r="H137" s="101">
        <v>10.59865826072113</v>
      </c>
      <c r="I137" s="101">
        <v>44.51865642966644</v>
      </c>
      <c r="J137" s="101" t="s">
        <v>62</v>
      </c>
      <c r="K137" s="101">
        <v>0.42982694073309796</v>
      </c>
      <c r="L137" s="101">
        <v>0.32354890520781054</v>
      </c>
      <c r="M137" s="101">
        <v>0.1017558404897953</v>
      </c>
      <c r="N137" s="101">
        <v>0.14694533580290875</v>
      </c>
      <c r="O137" s="101">
        <v>0.01726266651159975</v>
      </c>
      <c r="P137" s="101">
        <v>0.009281668979086239</v>
      </c>
      <c r="Q137" s="101">
        <v>0.0021012148754095527</v>
      </c>
      <c r="R137" s="101">
        <v>0.002261873823973105</v>
      </c>
      <c r="S137" s="101">
        <v>0.00022645589232518252</v>
      </c>
      <c r="T137" s="101">
        <v>0.00013659727758462677</v>
      </c>
      <c r="U137" s="101">
        <v>4.5945559503102785E-05</v>
      </c>
      <c r="V137" s="101">
        <v>8.393999727785212E-05</v>
      </c>
      <c r="W137" s="101">
        <v>1.4122053015469998E-05</v>
      </c>
      <c r="X137" s="101">
        <v>67.5</v>
      </c>
    </row>
    <row r="138" spans="1:24" s="101" customFormat="1" ht="12.75" hidden="1">
      <c r="A138" s="101">
        <v>3243</v>
      </c>
      <c r="B138" s="101">
        <v>100.05999755859375</v>
      </c>
      <c r="C138" s="101">
        <v>121.66000366210938</v>
      </c>
      <c r="D138" s="101">
        <v>10.438159942626953</v>
      </c>
      <c r="E138" s="101">
        <v>10.077919960021973</v>
      </c>
      <c r="F138" s="101">
        <v>18.69059601118432</v>
      </c>
      <c r="G138" s="101" t="s">
        <v>57</v>
      </c>
      <c r="H138" s="101">
        <v>10.017057764072831</v>
      </c>
      <c r="I138" s="101">
        <v>42.57705532266658</v>
      </c>
      <c r="J138" s="101" t="s">
        <v>60</v>
      </c>
      <c r="K138" s="101">
        <v>-0.3647040861154332</v>
      </c>
      <c r="L138" s="101">
        <v>-0.0017590004138007744</v>
      </c>
      <c r="M138" s="101">
        <v>0.08694556941841565</v>
      </c>
      <c r="N138" s="101">
        <v>-0.0015197219712056462</v>
      </c>
      <c r="O138" s="101">
        <v>-0.014547701886123223</v>
      </c>
      <c r="P138" s="101">
        <v>-0.0002013166057041727</v>
      </c>
      <c r="Q138" s="101">
        <v>0.001823468905023445</v>
      </c>
      <c r="R138" s="101">
        <v>-0.00012218455313909844</v>
      </c>
      <c r="S138" s="101">
        <v>-0.00018217365729352104</v>
      </c>
      <c r="T138" s="101">
        <v>-1.4340757049135706E-05</v>
      </c>
      <c r="U138" s="101">
        <v>4.155754639281103E-05</v>
      </c>
      <c r="V138" s="101">
        <v>-9.644231061404901E-06</v>
      </c>
      <c r="W138" s="101">
        <v>-1.1071673393793881E-05</v>
      </c>
      <c r="X138" s="101">
        <v>67.5</v>
      </c>
    </row>
    <row r="139" spans="1:24" s="101" customFormat="1" ht="12.75" hidden="1">
      <c r="A139" s="101">
        <v>3241</v>
      </c>
      <c r="B139" s="101">
        <v>90.94000244140625</v>
      </c>
      <c r="C139" s="101">
        <v>117.73999786376953</v>
      </c>
      <c r="D139" s="101">
        <v>9.502201080322266</v>
      </c>
      <c r="E139" s="101">
        <v>12.880308151245117</v>
      </c>
      <c r="F139" s="101">
        <v>15.957298793690564</v>
      </c>
      <c r="G139" s="101" t="s">
        <v>58</v>
      </c>
      <c r="H139" s="101">
        <v>16.475810160551248</v>
      </c>
      <c r="I139" s="101">
        <v>39.9158126019575</v>
      </c>
      <c r="J139" s="101" t="s">
        <v>61</v>
      </c>
      <c r="K139" s="101">
        <v>0.22746896173034414</v>
      </c>
      <c r="L139" s="101">
        <v>-0.3235441236967796</v>
      </c>
      <c r="M139" s="101">
        <v>0.052865102215848704</v>
      </c>
      <c r="N139" s="101">
        <v>-0.14693747704163104</v>
      </c>
      <c r="O139" s="101">
        <v>0.009293224678398469</v>
      </c>
      <c r="P139" s="101">
        <v>-0.009279485473968884</v>
      </c>
      <c r="Q139" s="101">
        <v>0.001044061830091964</v>
      </c>
      <c r="R139" s="101">
        <v>-0.0022585712586830013</v>
      </c>
      <c r="S139" s="101">
        <v>0.0001345177674402062</v>
      </c>
      <c r="T139" s="101">
        <v>-0.00013584240475929908</v>
      </c>
      <c r="U139" s="101">
        <v>1.9595019159534325E-05</v>
      </c>
      <c r="V139" s="101">
        <v>-8.338412289063221E-05</v>
      </c>
      <c r="W139" s="101">
        <v>8.766437682029224E-06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3244</v>
      </c>
      <c r="B141" s="101">
        <v>132.36</v>
      </c>
      <c r="C141" s="101">
        <v>121.36</v>
      </c>
      <c r="D141" s="101">
        <v>10.309849396544498</v>
      </c>
      <c r="E141" s="101">
        <v>9.995212180969991</v>
      </c>
      <c r="F141" s="101">
        <v>31.117232574126312</v>
      </c>
      <c r="G141" s="101" t="s">
        <v>59</v>
      </c>
      <c r="H141" s="101">
        <v>7.004532768248012</v>
      </c>
      <c r="I141" s="101">
        <v>71.86453276824803</v>
      </c>
      <c r="J141" s="101" t="s">
        <v>73</v>
      </c>
      <c r="K141" s="101">
        <v>0.07623487081192026</v>
      </c>
      <c r="M141" s="101" t="s">
        <v>68</v>
      </c>
      <c r="N141" s="101">
        <v>0.04469944757794225</v>
      </c>
      <c r="X141" s="101">
        <v>67.5</v>
      </c>
    </row>
    <row r="142" spans="1:24" s="101" customFormat="1" ht="12.75" hidden="1">
      <c r="A142" s="101">
        <v>3242</v>
      </c>
      <c r="B142" s="101">
        <v>108.23999786376953</v>
      </c>
      <c r="C142" s="101">
        <v>117.63999938964844</v>
      </c>
      <c r="D142" s="101">
        <v>11.874299049377441</v>
      </c>
      <c r="E142" s="101">
        <v>10.125214576721191</v>
      </c>
      <c r="F142" s="101">
        <v>21.577255665366714</v>
      </c>
      <c r="G142" s="101" t="s">
        <v>56</v>
      </c>
      <c r="H142" s="101">
        <v>2.482914041804136</v>
      </c>
      <c r="I142" s="101">
        <v>43.22291190557367</v>
      </c>
      <c r="J142" s="101" t="s">
        <v>62</v>
      </c>
      <c r="K142" s="101">
        <v>0.26094191604265604</v>
      </c>
      <c r="L142" s="101">
        <v>0.004791959392450628</v>
      </c>
      <c r="M142" s="101">
        <v>0.06177441628267613</v>
      </c>
      <c r="N142" s="101">
        <v>0.06475072806444895</v>
      </c>
      <c r="O142" s="101">
        <v>0.010479909697937198</v>
      </c>
      <c r="P142" s="101">
        <v>0.00013750582214648127</v>
      </c>
      <c r="Q142" s="101">
        <v>0.0012756068022973146</v>
      </c>
      <c r="R142" s="101">
        <v>0.0009966832735670494</v>
      </c>
      <c r="S142" s="101">
        <v>0.00013750411362869946</v>
      </c>
      <c r="T142" s="101">
        <v>2.02139257139649E-06</v>
      </c>
      <c r="U142" s="101">
        <v>2.7899955040679937E-05</v>
      </c>
      <c r="V142" s="101">
        <v>3.699088932903305E-05</v>
      </c>
      <c r="W142" s="101">
        <v>8.576516233492943E-06</v>
      </c>
      <c r="X142" s="101">
        <v>67.5</v>
      </c>
    </row>
    <row r="143" spans="1:24" s="101" customFormat="1" ht="12.75" hidden="1">
      <c r="A143" s="101">
        <v>3243</v>
      </c>
      <c r="B143" s="101">
        <v>108.36000061035156</v>
      </c>
      <c r="C143" s="101">
        <v>115.26000213623047</v>
      </c>
      <c r="D143" s="101">
        <v>11.798816680908203</v>
      </c>
      <c r="E143" s="101">
        <v>10.005996704101562</v>
      </c>
      <c r="F143" s="101">
        <v>20.842245456016546</v>
      </c>
      <c r="G143" s="101" t="s">
        <v>57</v>
      </c>
      <c r="H143" s="101">
        <v>1.1578700834182172</v>
      </c>
      <c r="I143" s="101">
        <v>42.01787069376978</v>
      </c>
      <c r="J143" s="101" t="s">
        <v>60</v>
      </c>
      <c r="K143" s="101">
        <v>0.22538835119333256</v>
      </c>
      <c r="L143" s="101">
        <v>-2.5391840803152283E-05</v>
      </c>
      <c r="M143" s="101">
        <v>-0.05300018374677867</v>
      </c>
      <c r="N143" s="101">
        <v>-0.0006695555094882237</v>
      </c>
      <c r="O143" s="101">
        <v>0.0091084052464686</v>
      </c>
      <c r="P143" s="101">
        <v>-2.9980530456346275E-06</v>
      </c>
      <c r="Q143" s="101">
        <v>-0.0010768651530894929</v>
      </c>
      <c r="R143" s="101">
        <v>-5.382230342744986E-05</v>
      </c>
      <c r="S143" s="101">
        <v>0.000123830085752139</v>
      </c>
      <c r="T143" s="101">
        <v>-2.1938585308027633E-07</v>
      </c>
      <c r="U143" s="101">
        <v>-2.2297622597796814E-05</v>
      </c>
      <c r="V143" s="101">
        <v>-4.2445646565630555E-06</v>
      </c>
      <c r="W143" s="101">
        <v>7.84233647930278E-06</v>
      </c>
      <c r="X143" s="101">
        <v>67.5</v>
      </c>
    </row>
    <row r="144" spans="1:24" s="101" customFormat="1" ht="12.75" hidden="1">
      <c r="A144" s="101">
        <v>3241</v>
      </c>
      <c r="B144" s="101">
        <v>105.73999786376953</v>
      </c>
      <c r="C144" s="101">
        <v>134.44000244140625</v>
      </c>
      <c r="D144" s="101">
        <v>9.474542617797852</v>
      </c>
      <c r="E144" s="101">
        <v>12.362916946411133</v>
      </c>
      <c r="F144" s="101">
        <v>17.59346562377158</v>
      </c>
      <c r="G144" s="101" t="s">
        <v>58</v>
      </c>
      <c r="H144" s="101">
        <v>5.924499456777028</v>
      </c>
      <c r="I144" s="101">
        <v>44.16449732054656</v>
      </c>
      <c r="J144" s="101" t="s">
        <v>61</v>
      </c>
      <c r="K144" s="101">
        <v>0.13149439035321447</v>
      </c>
      <c r="L144" s="101">
        <v>-0.004791892118288601</v>
      </c>
      <c r="M144" s="101">
        <v>0.03173419338620504</v>
      </c>
      <c r="N144" s="101">
        <v>-0.06474726619939973</v>
      </c>
      <c r="O144" s="101">
        <v>0.0051831902476198385</v>
      </c>
      <c r="P144" s="101">
        <v>-0.0001374731348377395</v>
      </c>
      <c r="Q144" s="101">
        <v>0.0006837646935377136</v>
      </c>
      <c r="R144" s="101">
        <v>-0.0009952289723787653</v>
      </c>
      <c r="S144" s="101">
        <v>5.977868455755946E-05</v>
      </c>
      <c r="T144" s="101">
        <v>-2.0094521082039133E-06</v>
      </c>
      <c r="U144" s="101">
        <v>1.6769720264756436E-05</v>
      </c>
      <c r="V144" s="101">
        <v>-3.6746558535855116E-05</v>
      </c>
      <c r="W144" s="101">
        <v>3.4719431517184848E-06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3244</v>
      </c>
      <c r="B146" s="101">
        <v>127.36</v>
      </c>
      <c r="C146" s="101">
        <v>111.56</v>
      </c>
      <c r="D146" s="101">
        <v>10.954944824468436</v>
      </c>
      <c r="E146" s="101">
        <v>9.582512911421347</v>
      </c>
      <c r="F146" s="101">
        <v>30.005056266161485</v>
      </c>
      <c r="G146" s="101" t="s">
        <v>59</v>
      </c>
      <c r="H146" s="101">
        <v>5.341712804691269</v>
      </c>
      <c r="I146" s="101">
        <v>65.20171280469127</v>
      </c>
      <c r="J146" s="101" t="s">
        <v>73</v>
      </c>
      <c r="K146" s="101">
        <v>0.40430891110475997</v>
      </c>
      <c r="M146" s="101" t="s">
        <v>68</v>
      </c>
      <c r="N146" s="101">
        <v>0.21257721695188983</v>
      </c>
      <c r="X146" s="101">
        <v>67.5</v>
      </c>
    </row>
    <row r="147" spans="1:24" s="101" customFormat="1" ht="12.75" hidden="1">
      <c r="A147" s="101">
        <v>3242</v>
      </c>
      <c r="B147" s="101">
        <v>116.73999786376953</v>
      </c>
      <c r="C147" s="101">
        <v>125.23999786376953</v>
      </c>
      <c r="D147" s="101">
        <v>11.176563262939453</v>
      </c>
      <c r="E147" s="101">
        <v>10.733057022094727</v>
      </c>
      <c r="F147" s="101">
        <v>20.23164734084648</v>
      </c>
      <c r="G147" s="101" t="s">
        <v>56</v>
      </c>
      <c r="H147" s="101">
        <v>-6.167116077270947</v>
      </c>
      <c r="I147" s="101">
        <v>43.07288178649858</v>
      </c>
      <c r="J147" s="101" t="s">
        <v>62</v>
      </c>
      <c r="K147" s="101">
        <v>0.613812866770364</v>
      </c>
      <c r="L147" s="101">
        <v>0.06652015196677226</v>
      </c>
      <c r="M147" s="101">
        <v>0.14531204225601285</v>
      </c>
      <c r="N147" s="101">
        <v>0.037166544129552934</v>
      </c>
      <c r="O147" s="101">
        <v>0.024651975878442513</v>
      </c>
      <c r="P147" s="101">
        <v>0.001908287911047898</v>
      </c>
      <c r="Q147" s="101">
        <v>0.0030006902778090877</v>
      </c>
      <c r="R147" s="101">
        <v>0.0005720647238505961</v>
      </c>
      <c r="S147" s="101">
        <v>0.00032344342438304474</v>
      </c>
      <c r="T147" s="101">
        <v>2.808722460704127E-05</v>
      </c>
      <c r="U147" s="101">
        <v>6.562882679063845E-05</v>
      </c>
      <c r="V147" s="101">
        <v>2.1233095012729822E-05</v>
      </c>
      <c r="W147" s="101">
        <v>2.017164126821847E-05</v>
      </c>
      <c r="X147" s="101">
        <v>67.5</v>
      </c>
    </row>
    <row r="148" spans="1:24" s="101" customFormat="1" ht="12.75" hidden="1">
      <c r="A148" s="101">
        <v>3243</v>
      </c>
      <c r="B148" s="101">
        <v>117.41999816894531</v>
      </c>
      <c r="C148" s="101">
        <v>119.72000122070312</v>
      </c>
      <c r="D148" s="101">
        <v>11.904924392700195</v>
      </c>
      <c r="E148" s="101">
        <v>9.856127738952637</v>
      </c>
      <c r="F148" s="101">
        <v>25.532792410014295</v>
      </c>
      <c r="G148" s="101" t="s">
        <v>57</v>
      </c>
      <c r="H148" s="101">
        <v>1.114640866216746</v>
      </c>
      <c r="I148" s="101">
        <v>51.034639035162066</v>
      </c>
      <c r="J148" s="101" t="s">
        <v>60</v>
      </c>
      <c r="K148" s="101">
        <v>0.16488354462806754</v>
      </c>
      <c r="L148" s="101">
        <v>0.0003621525319454086</v>
      </c>
      <c r="M148" s="101">
        <v>-0.03744043655177575</v>
      </c>
      <c r="N148" s="101">
        <v>-0.0003844212305607246</v>
      </c>
      <c r="O148" s="101">
        <v>0.0068777096188860735</v>
      </c>
      <c r="P148" s="101">
        <v>4.1366952881098106E-05</v>
      </c>
      <c r="Q148" s="101">
        <v>-0.0006967812235016339</v>
      </c>
      <c r="R148" s="101">
        <v>-3.090045715249785E-05</v>
      </c>
      <c r="S148" s="101">
        <v>0.00011100825103577693</v>
      </c>
      <c r="T148" s="101">
        <v>2.943547493661681E-06</v>
      </c>
      <c r="U148" s="101">
        <v>-1.0134272162812264E-05</v>
      </c>
      <c r="V148" s="101">
        <v>-2.4358149189011267E-06</v>
      </c>
      <c r="W148" s="101">
        <v>7.5492249184588585E-06</v>
      </c>
      <c r="X148" s="101">
        <v>67.5</v>
      </c>
    </row>
    <row r="149" spans="1:24" s="101" customFormat="1" ht="12.75" hidden="1">
      <c r="A149" s="101">
        <v>3241</v>
      </c>
      <c r="B149" s="101">
        <v>105.4000015258789</v>
      </c>
      <c r="C149" s="101">
        <v>135.8000030517578</v>
      </c>
      <c r="D149" s="101">
        <v>8.988225936889648</v>
      </c>
      <c r="E149" s="101">
        <v>11.349329948425293</v>
      </c>
      <c r="F149" s="101">
        <v>17.808264965116937</v>
      </c>
      <c r="G149" s="101" t="s">
        <v>58</v>
      </c>
      <c r="H149" s="101">
        <v>9.221765547223917</v>
      </c>
      <c r="I149" s="101">
        <v>47.12176707310282</v>
      </c>
      <c r="J149" s="101" t="s">
        <v>61</v>
      </c>
      <c r="K149" s="101">
        <v>0.5912526127838562</v>
      </c>
      <c r="L149" s="101">
        <v>0.06651916613447648</v>
      </c>
      <c r="M149" s="101">
        <v>0.14040585221217</v>
      </c>
      <c r="N149" s="101">
        <v>-0.03716455600234583</v>
      </c>
      <c r="O149" s="101">
        <v>0.023673128756241613</v>
      </c>
      <c r="P149" s="101">
        <v>0.001907839491849585</v>
      </c>
      <c r="Q149" s="101">
        <v>0.002918670599761738</v>
      </c>
      <c r="R149" s="101">
        <v>-0.0005712295598286431</v>
      </c>
      <c r="S149" s="101">
        <v>0.00030379732878780933</v>
      </c>
      <c r="T149" s="101">
        <v>2.7932556529593612E-05</v>
      </c>
      <c r="U149" s="101">
        <v>6.484164891214343E-05</v>
      </c>
      <c r="V149" s="101">
        <v>-2.109291657169465E-05</v>
      </c>
      <c r="W149" s="101">
        <v>1.870572945875713E-05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3244</v>
      </c>
      <c r="B151" s="101">
        <v>131.42</v>
      </c>
      <c r="C151" s="101">
        <v>129.62</v>
      </c>
      <c r="D151" s="101">
        <v>9.814225892971029</v>
      </c>
      <c r="E151" s="101">
        <v>9.69346538064389</v>
      </c>
      <c r="F151" s="101">
        <v>27.53514289067955</v>
      </c>
      <c r="G151" s="101" t="s">
        <v>59</v>
      </c>
      <c r="H151" s="101">
        <v>2.880559615582385</v>
      </c>
      <c r="I151" s="101">
        <v>66.80055961558237</v>
      </c>
      <c r="J151" s="101" t="s">
        <v>73</v>
      </c>
      <c r="K151" s="101">
        <v>0.14950846316401706</v>
      </c>
      <c r="M151" s="101" t="s">
        <v>68</v>
      </c>
      <c r="N151" s="101">
        <v>0.09257514053128217</v>
      </c>
      <c r="X151" s="101">
        <v>67.5</v>
      </c>
    </row>
    <row r="152" spans="1:24" s="101" customFormat="1" ht="12.75" hidden="1">
      <c r="A152" s="101">
        <v>3242</v>
      </c>
      <c r="B152" s="101">
        <v>121.44000244140625</v>
      </c>
      <c r="C152" s="101">
        <v>130.83999633789062</v>
      </c>
      <c r="D152" s="101">
        <v>10.133927345275879</v>
      </c>
      <c r="E152" s="101">
        <v>9.902387619018555</v>
      </c>
      <c r="F152" s="101">
        <v>24.156321004093705</v>
      </c>
      <c r="G152" s="101" t="s">
        <v>56</v>
      </c>
      <c r="H152" s="101">
        <v>2.790906793368066</v>
      </c>
      <c r="I152" s="101">
        <v>56.73090923477431</v>
      </c>
      <c r="J152" s="101" t="s">
        <v>62</v>
      </c>
      <c r="K152" s="101">
        <v>0.34935678754421035</v>
      </c>
      <c r="L152" s="101">
        <v>0.11179922080598638</v>
      </c>
      <c r="M152" s="101">
        <v>0.08270549562481556</v>
      </c>
      <c r="N152" s="101">
        <v>0.08892159055391646</v>
      </c>
      <c r="O152" s="101">
        <v>0.014030957351582649</v>
      </c>
      <c r="P152" s="101">
        <v>0.0032071913179049913</v>
      </c>
      <c r="Q152" s="101">
        <v>0.001707818802669242</v>
      </c>
      <c r="R152" s="101">
        <v>0.0013687257931874475</v>
      </c>
      <c r="S152" s="101">
        <v>0.00018407736217570476</v>
      </c>
      <c r="T152" s="101">
        <v>4.7200077753377123E-05</v>
      </c>
      <c r="U152" s="101">
        <v>3.7346027031908455E-05</v>
      </c>
      <c r="V152" s="101">
        <v>5.079572147355027E-05</v>
      </c>
      <c r="W152" s="101">
        <v>1.1481773768382921E-05</v>
      </c>
      <c r="X152" s="101">
        <v>67.5</v>
      </c>
    </row>
    <row r="153" spans="1:24" s="101" customFormat="1" ht="12.75" hidden="1">
      <c r="A153" s="101">
        <v>3243</v>
      </c>
      <c r="B153" s="101">
        <v>118.81999969482422</v>
      </c>
      <c r="C153" s="101">
        <v>129.22000122070312</v>
      </c>
      <c r="D153" s="101">
        <v>10.026509284973145</v>
      </c>
      <c r="E153" s="101">
        <v>9.8907470703125</v>
      </c>
      <c r="F153" s="101">
        <v>23.998774600423197</v>
      </c>
      <c r="G153" s="101" t="s">
        <v>57</v>
      </c>
      <c r="H153" s="101">
        <v>5.63845944064235</v>
      </c>
      <c r="I153" s="101">
        <v>56.95845913546657</v>
      </c>
      <c r="J153" s="101" t="s">
        <v>60</v>
      </c>
      <c r="K153" s="101">
        <v>-0.1047786045736881</v>
      </c>
      <c r="L153" s="101">
        <v>-0.0006074854404166663</v>
      </c>
      <c r="M153" s="101">
        <v>0.025700274521514466</v>
      </c>
      <c r="N153" s="101">
        <v>-0.0009196518732105915</v>
      </c>
      <c r="O153" s="101">
        <v>-0.004063467322632917</v>
      </c>
      <c r="P153" s="101">
        <v>-6.956531075076406E-05</v>
      </c>
      <c r="Q153" s="101">
        <v>0.0005731391793257275</v>
      </c>
      <c r="R153" s="101">
        <v>-7.393570517328661E-05</v>
      </c>
      <c r="S153" s="101">
        <v>-4.127864355917188E-05</v>
      </c>
      <c r="T153" s="101">
        <v>-4.957276760587393E-06</v>
      </c>
      <c r="U153" s="101">
        <v>1.527895631832717E-05</v>
      </c>
      <c r="V153" s="101">
        <v>-5.834449933596505E-06</v>
      </c>
      <c r="W153" s="101">
        <v>-2.1986106787651655E-06</v>
      </c>
      <c r="X153" s="101">
        <v>67.5</v>
      </c>
    </row>
    <row r="154" spans="1:24" s="101" customFormat="1" ht="12.75" hidden="1">
      <c r="A154" s="101">
        <v>3241</v>
      </c>
      <c r="B154" s="101">
        <v>109.62000274658203</v>
      </c>
      <c r="C154" s="101">
        <v>129.4199981689453</v>
      </c>
      <c r="D154" s="101">
        <v>9.275527000427246</v>
      </c>
      <c r="E154" s="101">
        <v>11.103437423706055</v>
      </c>
      <c r="F154" s="101">
        <v>20.886735028410648</v>
      </c>
      <c r="G154" s="101" t="s">
        <v>58</v>
      </c>
      <c r="H154" s="101">
        <v>11.445224968350317</v>
      </c>
      <c r="I154" s="101">
        <v>53.56522771493235</v>
      </c>
      <c r="J154" s="101" t="s">
        <v>61</v>
      </c>
      <c r="K154" s="101">
        <v>0.33327407493953265</v>
      </c>
      <c r="L154" s="101">
        <v>-0.11179757034151225</v>
      </c>
      <c r="M154" s="101">
        <v>0.07861103545982065</v>
      </c>
      <c r="N154" s="101">
        <v>-0.08891683477874404</v>
      </c>
      <c r="O154" s="101">
        <v>0.01342966855584402</v>
      </c>
      <c r="P154" s="101">
        <v>-0.003206436778916014</v>
      </c>
      <c r="Q154" s="101">
        <v>0.0016087748580433606</v>
      </c>
      <c r="R154" s="101">
        <v>-0.0013667274082409908</v>
      </c>
      <c r="S154" s="101">
        <v>0.00017938937775543017</v>
      </c>
      <c r="T154" s="101">
        <v>-4.6939032233779453E-05</v>
      </c>
      <c r="U154" s="101">
        <v>3.4077547283962316E-05</v>
      </c>
      <c r="V154" s="101">
        <v>-5.045953343017404E-05</v>
      </c>
      <c r="W154" s="101">
        <v>1.1269305211571206E-05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10.048035106437979</v>
      </c>
      <c r="G155" s="102"/>
      <c r="H155" s="102"/>
      <c r="I155" s="115"/>
      <c r="J155" s="115" t="s">
        <v>158</v>
      </c>
      <c r="K155" s="102">
        <f>AVERAGE(K153,K148,K143,K138,K133,K128)</f>
        <v>-0.034725288220044316</v>
      </c>
      <c r="L155" s="102">
        <f>AVERAGE(L153,L148,L143,L138,L133,L128)</f>
        <v>-0.0006035271343134639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31.117232574126312</v>
      </c>
      <c r="G156" s="102"/>
      <c r="H156" s="102"/>
      <c r="I156" s="115"/>
      <c r="J156" s="115" t="s">
        <v>159</v>
      </c>
      <c r="K156" s="102">
        <f>AVERAGE(K154,K149,K144,K139,K134,K129)</f>
        <v>0.0984019519212805</v>
      </c>
      <c r="L156" s="102">
        <f>AVERAGE(L154,L149,L144,L139,L134,L129)</f>
        <v>-0.11113027723748985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0.021703305137527697</v>
      </c>
      <c r="L157" s="102">
        <f>ABS(L155/$H$33)</f>
        <v>0.0016764642619818441</v>
      </c>
      <c r="M157" s="115" t="s">
        <v>111</v>
      </c>
      <c r="N157" s="102">
        <f>K157+L157+L158+K158</f>
        <v>0.1487463926282137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0.05591019995527301</v>
      </c>
      <c r="L158" s="102">
        <f>ABS(L156/$H$34)</f>
        <v>0.06945642327343116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3244</v>
      </c>
      <c r="B161" s="101">
        <v>120.98</v>
      </c>
      <c r="C161" s="101">
        <v>129.18</v>
      </c>
      <c r="D161" s="101">
        <v>10.471362686421289</v>
      </c>
      <c r="E161" s="101">
        <v>10.071247582062705</v>
      </c>
      <c r="F161" s="101">
        <v>20.683800368404626</v>
      </c>
      <c r="G161" s="101" t="s">
        <v>59</v>
      </c>
      <c r="H161" s="101">
        <v>-6.470516513196273</v>
      </c>
      <c r="I161" s="101">
        <v>47.00948348680373</v>
      </c>
      <c r="J161" s="101" t="s">
        <v>73</v>
      </c>
      <c r="K161" s="101">
        <v>0.9315196477534843</v>
      </c>
      <c r="M161" s="101" t="s">
        <v>68</v>
      </c>
      <c r="N161" s="101">
        <v>0.7236862976886148</v>
      </c>
      <c r="X161" s="101">
        <v>67.5</v>
      </c>
    </row>
    <row r="162" spans="1:24" s="101" customFormat="1" ht="12.75" hidden="1">
      <c r="A162" s="101">
        <v>3242</v>
      </c>
      <c r="B162" s="101">
        <v>91.68000030517578</v>
      </c>
      <c r="C162" s="101">
        <v>105.27999877929688</v>
      </c>
      <c r="D162" s="101">
        <v>10.144542694091797</v>
      </c>
      <c r="E162" s="101">
        <v>10.010978698730469</v>
      </c>
      <c r="F162" s="101">
        <v>18.24101025752891</v>
      </c>
      <c r="G162" s="101" t="s">
        <v>56</v>
      </c>
      <c r="H162" s="101">
        <v>18.560514450237115</v>
      </c>
      <c r="I162" s="101">
        <v>42.740514755412896</v>
      </c>
      <c r="J162" s="101" t="s">
        <v>62</v>
      </c>
      <c r="K162" s="101">
        <v>0.6273916112140102</v>
      </c>
      <c r="L162" s="101">
        <v>0.6982435407369727</v>
      </c>
      <c r="M162" s="101">
        <v>0.1485267236384215</v>
      </c>
      <c r="N162" s="101">
        <v>0.16505454404510062</v>
      </c>
      <c r="O162" s="101">
        <v>0.02519700006458288</v>
      </c>
      <c r="P162" s="101">
        <v>0.02003050215306342</v>
      </c>
      <c r="Q162" s="101">
        <v>0.0030670733272512136</v>
      </c>
      <c r="R162" s="101">
        <v>0.0025406428759846473</v>
      </c>
      <c r="S162" s="101">
        <v>0.000330556788284056</v>
      </c>
      <c r="T162" s="101">
        <v>0.0002947722367214825</v>
      </c>
      <c r="U162" s="101">
        <v>6.707706094750732E-05</v>
      </c>
      <c r="V162" s="101">
        <v>9.428541144599577E-05</v>
      </c>
      <c r="W162" s="101">
        <v>2.061210397999615E-05</v>
      </c>
      <c r="X162" s="101">
        <v>67.5</v>
      </c>
    </row>
    <row r="163" spans="1:24" s="101" customFormat="1" ht="12.75" hidden="1">
      <c r="A163" s="101">
        <v>3241</v>
      </c>
      <c r="B163" s="101">
        <v>87.27999877929688</v>
      </c>
      <c r="C163" s="101">
        <v>120.9800033569336</v>
      </c>
      <c r="D163" s="101">
        <v>9.504465103149414</v>
      </c>
      <c r="E163" s="101">
        <v>12.583778381347656</v>
      </c>
      <c r="F163" s="101">
        <v>11.80438719700599</v>
      </c>
      <c r="G163" s="101" t="s">
        <v>57</v>
      </c>
      <c r="H163" s="101">
        <v>9.736082757779258</v>
      </c>
      <c r="I163" s="101">
        <v>29.516081537076136</v>
      </c>
      <c r="J163" s="101" t="s">
        <v>60</v>
      </c>
      <c r="K163" s="101">
        <v>-0.6230574613468399</v>
      </c>
      <c r="L163" s="101">
        <v>-0.0037974972920033555</v>
      </c>
      <c r="M163" s="101">
        <v>0.1476892917450394</v>
      </c>
      <c r="N163" s="101">
        <v>-0.0017069470561622516</v>
      </c>
      <c r="O163" s="101">
        <v>-0.02498956655201578</v>
      </c>
      <c r="P163" s="101">
        <v>-0.0004345196458874579</v>
      </c>
      <c r="Q163" s="101">
        <v>0.0030572755513683476</v>
      </c>
      <c r="R163" s="101">
        <v>-0.00013724971995466307</v>
      </c>
      <c r="S163" s="101">
        <v>-0.0003242354831338594</v>
      </c>
      <c r="T163" s="101">
        <v>-3.0946738256234714E-05</v>
      </c>
      <c r="U163" s="101">
        <v>6.70770513187337E-05</v>
      </c>
      <c r="V163" s="101">
        <v>-1.0836034417744712E-05</v>
      </c>
      <c r="W163" s="101">
        <v>-2.007233892067832E-05</v>
      </c>
      <c r="X163" s="101">
        <v>67.5</v>
      </c>
    </row>
    <row r="164" spans="1:24" s="101" customFormat="1" ht="12.75" hidden="1">
      <c r="A164" s="101">
        <v>3243</v>
      </c>
      <c r="B164" s="101">
        <v>88.22000122070312</v>
      </c>
      <c r="C164" s="101">
        <v>108.5199966430664</v>
      </c>
      <c r="D164" s="101">
        <v>10.103060722351074</v>
      </c>
      <c r="E164" s="101">
        <v>10.359871864318848</v>
      </c>
      <c r="F164" s="101">
        <v>17.48506866676324</v>
      </c>
      <c r="G164" s="101" t="s">
        <v>58</v>
      </c>
      <c r="H164" s="101">
        <v>20.41149349073742</v>
      </c>
      <c r="I164" s="101">
        <v>41.131494711440546</v>
      </c>
      <c r="J164" s="101" t="s">
        <v>61</v>
      </c>
      <c r="K164" s="101">
        <v>0.07361816135806964</v>
      </c>
      <c r="L164" s="101">
        <v>-0.6982332140447214</v>
      </c>
      <c r="M164" s="101">
        <v>0.01574994408284295</v>
      </c>
      <c r="N164" s="101">
        <v>-0.1650457174290915</v>
      </c>
      <c r="O164" s="101">
        <v>0.0032265113973088313</v>
      </c>
      <c r="P164" s="101">
        <v>-0.020025788603228994</v>
      </c>
      <c r="Q164" s="101">
        <v>0.00024495917566238936</v>
      </c>
      <c r="R164" s="101">
        <v>-0.0025369329391341637</v>
      </c>
      <c r="S164" s="101">
        <v>6.433616213004149E-05</v>
      </c>
      <c r="T164" s="101">
        <v>-0.00029314326008469954</v>
      </c>
      <c r="U164" s="101">
        <v>3.594077875504537E-08</v>
      </c>
      <c r="V164" s="101">
        <v>-9.366065966903159E-05</v>
      </c>
      <c r="W164" s="101">
        <v>4.686154151924092E-06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3244</v>
      </c>
      <c r="B166" s="101">
        <v>104.62</v>
      </c>
      <c r="C166" s="101">
        <v>113.82</v>
      </c>
      <c r="D166" s="101">
        <v>11.402770330231174</v>
      </c>
      <c r="E166" s="101">
        <v>9.733126170995899</v>
      </c>
      <c r="F166" s="101">
        <v>17.518791139803003</v>
      </c>
      <c r="G166" s="101" t="s">
        <v>59</v>
      </c>
      <c r="H166" s="101">
        <v>-0.5812694572394435</v>
      </c>
      <c r="I166" s="101">
        <v>36.53873054276056</v>
      </c>
      <c r="J166" s="101" t="s">
        <v>73</v>
      </c>
      <c r="K166" s="101">
        <v>0.730298485454069</v>
      </c>
      <c r="M166" s="101" t="s">
        <v>68</v>
      </c>
      <c r="N166" s="101">
        <v>0.6557594783568468</v>
      </c>
      <c r="X166" s="101">
        <v>67.5</v>
      </c>
    </row>
    <row r="167" spans="1:24" s="101" customFormat="1" ht="12.75" hidden="1">
      <c r="A167" s="101">
        <v>3242</v>
      </c>
      <c r="B167" s="101">
        <v>80.83999633789062</v>
      </c>
      <c r="C167" s="101">
        <v>101.33999633789062</v>
      </c>
      <c r="D167" s="101">
        <v>10.592243194580078</v>
      </c>
      <c r="E167" s="101">
        <v>10.243696212768555</v>
      </c>
      <c r="F167" s="101">
        <v>12.727578582581003</v>
      </c>
      <c r="G167" s="101" t="s">
        <v>56</v>
      </c>
      <c r="H167" s="101">
        <v>15.208489335010995</v>
      </c>
      <c r="I167" s="101">
        <v>28.548485672901624</v>
      </c>
      <c r="J167" s="101" t="s">
        <v>62</v>
      </c>
      <c r="K167" s="101">
        <v>0.3416085379190032</v>
      </c>
      <c r="L167" s="101">
        <v>0.7633648762317404</v>
      </c>
      <c r="M167" s="101">
        <v>0.08087120663493101</v>
      </c>
      <c r="N167" s="101">
        <v>0.15381705712299312</v>
      </c>
      <c r="O167" s="101">
        <v>0.013719689877359371</v>
      </c>
      <c r="P167" s="101">
        <v>0.021898610908499743</v>
      </c>
      <c r="Q167" s="101">
        <v>0.0016698962001697817</v>
      </c>
      <c r="R167" s="101">
        <v>0.002367672637578852</v>
      </c>
      <c r="S167" s="101">
        <v>0.00017996817934121687</v>
      </c>
      <c r="T167" s="101">
        <v>0.0003222400732183943</v>
      </c>
      <c r="U167" s="101">
        <v>3.652168326918313E-05</v>
      </c>
      <c r="V167" s="101">
        <v>8.787419100056517E-05</v>
      </c>
      <c r="W167" s="101">
        <v>1.122645897781433E-05</v>
      </c>
      <c r="X167" s="101">
        <v>67.5</v>
      </c>
    </row>
    <row r="168" spans="1:24" s="101" customFormat="1" ht="12.75" hidden="1">
      <c r="A168" s="101">
        <v>3241</v>
      </c>
      <c r="B168" s="101">
        <v>102.4800033569336</v>
      </c>
      <c r="C168" s="101">
        <v>121.4800033569336</v>
      </c>
      <c r="D168" s="101">
        <v>9.490609169006348</v>
      </c>
      <c r="E168" s="101">
        <v>12.614974021911621</v>
      </c>
      <c r="F168" s="101">
        <v>14.257159154714826</v>
      </c>
      <c r="G168" s="101" t="s">
        <v>57</v>
      </c>
      <c r="H168" s="101">
        <v>0.743950937864355</v>
      </c>
      <c r="I168" s="101">
        <v>35.723954294797956</v>
      </c>
      <c r="J168" s="101" t="s">
        <v>60</v>
      </c>
      <c r="K168" s="101">
        <v>-0.04965555886734671</v>
      </c>
      <c r="L168" s="101">
        <v>-0.004151927457559119</v>
      </c>
      <c r="M168" s="101">
        <v>0.01266422146860624</v>
      </c>
      <c r="N168" s="101">
        <v>-0.001590526337446056</v>
      </c>
      <c r="O168" s="101">
        <v>-0.0018475718714204654</v>
      </c>
      <c r="P168" s="101">
        <v>-0.0004751656166815169</v>
      </c>
      <c r="Q168" s="101">
        <v>0.00030472596430994705</v>
      </c>
      <c r="R168" s="101">
        <v>-0.0001278850758767051</v>
      </c>
      <c r="S168" s="101">
        <v>-1.2131446856180515E-05</v>
      </c>
      <c r="T168" s="101">
        <v>-3.384594001164394E-05</v>
      </c>
      <c r="U168" s="101">
        <v>9.492841518960199E-06</v>
      </c>
      <c r="V168" s="101">
        <v>-1.0091780745106302E-05</v>
      </c>
      <c r="W168" s="101">
        <v>-3.8518923158210924E-07</v>
      </c>
      <c r="X168" s="101">
        <v>67.5</v>
      </c>
    </row>
    <row r="169" spans="1:24" s="101" customFormat="1" ht="12.75" hidden="1">
      <c r="A169" s="101">
        <v>3243</v>
      </c>
      <c r="B169" s="101">
        <v>80.13999938964844</v>
      </c>
      <c r="C169" s="101">
        <v>104.83999633789062</v>
      </c>
      <c r="D169" s="101">
        <v>10.309829711914062</v>
      </c>
      <c r="E169" s="101">
        <v>10.987149238586426</v>
      </c>
      <c r="F169" s="101">
        <v>15.895885197852753</v>
      </c>
      <c r="G169" s="101" t="s">
        <v>58</v>
      </c>
      <c r="H169" s="101">
        <v>23.99073811985577</v>
      </c>
      <c r="I169" s="101">
        <v>36.63073750950421</v>
      </c>
      <c r="J169" s="101" t="s">
        <v>61</v>
      </c>
      <c r="K169" s="101">
        <v>0.3379803524655398</v>
      </c>
      <c r="L169" s="101">
        <v>-0.7633535850198697</v>
      </c>
      <c r="M169" s="101">
        <v>0.07987345965452981</v>
      </c>
      <c r="N169" s="101">
        <v>-0.15380883358230119</v>
      </c>
      <c r="O169" s="101">
        <v>0.013594718404985558</v>
      </c>
      <c r="P169" s="101">
        <v>-0.02189345512610076</v>
      </c>
      <c r="Q169" s="101">
        <v>0.0016418573037925216</v>
      </c>
      <c r="R169" s="101">
        <v>-0.002364216387327439</v>
      </c>
      <c r="S169" s="101">
        <v>0.0001795588303942974</v>
      </c>
      <c r="T169" s="101">
        <v>-0.00032045766823798167</v>
      </c>
      <c r="U169" s="101">
        <v>3.526640481691373E-05</v>
      </c>
      <c r="V169" s="101">
        <v>-8.729277980106093E-05</v>
      </c>
      <c r="W169" s="101">
        <v>1.1219848948912866E-05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3244</v>
      </c>
      <c r="B171" s="101">
        <v>127.48</v>
      </c>
      <c r="C171" s="101">
        <v>125.78</v>
      </c>
      <c r="D171" s="101">
        <v>10.592731091010169</v>
      </c>
      <c r="E171" s="101">
        <v>9.829963625627723</v>
      </c>
      <c r="F171" s="101">
        <v>24.76509795102928</v>
      </c>
      <c r="G171" s="101" t="s">
        <v>59</v>
      </c>
      <c r="H171" s="101">
        <v>-4.324377393701326</v>
      </c>
      <c r="I171" s="101">
        <v>55.65562260629868</v>
      </c>
      <c r="J171" s="101" t="s">
        <v>73</v>
      </c>
      <c r="K171" s="101">
        <v>0.7573480383590452</v>
      </c>
      <c r="M171" s="101" t="s">
        <v>68</v>
      </c>
      <c r="N171" s="101">
        <v>0.43826987393729994</v>
      </c>
      <c r="X171" s="101">
        <v>67.5</v>
      </c>
    </row>
    <row r="172" spans="1:24" s="101" customFormat="1" ht="12.75" hidden="1">
      <c r="A172" s="101">
        <v>3242</v>
      </c>
      <c r="B172" s="101">
        <v>101.41999816894531</v>
      </c>
      <c r="C172" s="101">
        <v>121.41999816894531</v>
      </c>
      <c r="D172" s="101">
        <v>10.51752758026123</v>
      </c>
      <c r="E172" s="101">
        <v>10.132017135620117</v>
      </c>
      <c r="F172" s="101">
        <v>19.69039601770123</v>
      </c>
      <c r="G172" s="101" t="s">
        <v>56</v>
      </c>
      <c r="H172" s="101">
        <v>10.59865826072113</v>
      </c>
      <c r="I172" s="101">
        <v>44.51865642966644</v>
      </c>
      <c r="J172" s="101" t="s">
        <v>62</v>
      </c>
      <c r="K172" s="101">
        <v>0.8053078360936992</v>
      </c>
      <c r="L172" s="101">
        <v>0.22737981308106694</v>
      </c>
      <c r="M172" s="101">
        <v>0.19064596009368345</v>
      </c>
      <c r="N172" s="101">
        <v>0.1402530377630057</v>
      </c>
      <c r="O172" s="101">
        <v>0.032342548140853106</v>
      </c>
      <c r="P172" s="101">
        <v>0.006522874093520147</v>
      </c>
      <c r="Q172" s="101">
        <v>0.003936833144409551</v>
      </c>
      <c r="R172" s="101">
        <v>0.0021588528193105484</v>
      </c>
      <c r="S172" s="101">
        <v>0.0004243004801941617</v>
      </c>
      <c r="T172" s="101">
        <v>9.60162224381823E-05</v>
      </c>
      <c r="U172" s="101">
        <v>8.609069563998994E-05</v>
      </c>
      <c r="V172" s="101">
        <v>8.011064676466456E-05</v>
      </c>
      <c r="W172" s="101">
        <v>2.645435672187663E-05</v>
      </c>
      <c r="X172" s="101">
        <v>67.5</v>
      </c>
    </row>
    <row r="173" spans="1:24" s="101" customFormat="1" ht="12.75" hidden="1">
      <c r="A173" s="101">
        <v>3241</v>
      </c>
      <c r="B173" s="101">
        <v>90.94000244140625</v>
      </c>
      <c r="C173" s="101">
        <v>117.73999786376953</v>
      </c>
      <c r="D173" s="101">
        <v>9.502201080322266</v>
      </c>
      <c r="E173" s="101">
        <v>12.880308151245117</v>
      </c>
      <c r="F173" s="101">
        <v>15.949377111404223</v>
      </c>
      <c r="G173" s="101" t="s">
        <v>57</v>
      </c>
      <c r="H173" s="101">
        <v>16.455994752585156</v>
      </c>
      <c r="I173" s="101">
        <v>39.895997193991406</v>
      </c>
      <c r="J173" s="101" t="s">
        <v>60</v>
      </c>
      <c r="K173" s="101">
        <v>-0.7988669406486939</v>
      </c>
      <c r="L173" s="101">
        <v>-0.001235853806505468</v>
      </c>
      <c r="M173" s="101">
        <v>0.18938253776279068</v>
      </c>
      <c r="N173" s="101">
        <v>-0.0014506993043719196</v>
      </c>
      <c r="O173" s="101">
        <v>-0.03203793603226933</v>
      </c>
      <c r="P173" s="101">
        <v>-0.0001413788069306839</v>
      </c>
      <c r="Q173" s="101">
        <v>0.003921281575922227</v>
      </c>
      <c r="R173" s="101">
        <v>-0.00011663897298970635</v>
      </c>
      <c r="S173" s="101">
        <v>-0.0004154246120012109</v>
      </c>
      <c r="T173" s="101">
        <v>-1.006773696955281E-05</v>
      </c>
      <c r="U173" s="101">
        <v>8.608682944185368E-05</v>
      </c>
      <c r="V173" s="101">
        <v>-9.210554220356762E-06</v>
      </c>
      <c r="W173" s="101">
        <v>-2.5706257509820322E-05</v>
      </c>
      <c r="X173" s="101">
        <v>67.5</v>
      </c>
    </row>
    <row r="174" spans="1:24" s="101" customFormat="1" ht="12.75" hidden="1">
      <c r="A174" s="101">
        <v>3243</v>
      </c>
      <c r="B174" s="101">
        <v>100.05999755859375</v>
      </c>
      <c r="C174" s="101">
        <v>121.66000366210938</v>
      </c>
      <c r="D174" s="101">
        <v>10.438159942626953</v>
      </c>
      <c r="E174" s="101">
        <v>10.077919960021973</v>
      </c>
      <c r="F174" s="101">
        <v>20.070562953734985</v>
      </c>
      <c r="G174" s="101" t="s">
        <v>58</v>
      </c>
      <c r="H174" s="101">
        <v>13.16061342282616</v>
      </c>
      <c r="I174" s="101">
        <v>45.72061098141991</v>
      </c>
      <c r="J174" s="101" t="s">
        <v>61</v>
      </c>
      <c r="K174" s="101">
        <v>0.10164803004737619</v>
      </c>
      <c r="L174" s="101">
        <v>-0.22737645450254934</v>
      </c>
      <c r="M174" s="101">
        <v>0.021912017035578994</v>
      </c>
      <c r="N174" s="101">
        <v>-0.14024553494952843</v>
      </c>
      <c r="O174" s="101">
        <v>0.004428439345369832</v>
      </c>
      <c r="P174" s="101">
        <v>-0.006521341769365192</v>
      </c>
      <c r="Q174" s="101">
        <v>0.00034957976093373603</v>
      </c>
      <c r="R174" s="101">
        <v>-0.002155699618551947</v>
      </c>
      <c r="S174" s="101">
        <v>8.633243444175284E-05</v>
      </c>
      <c r="T174" s="101">
        <v>-9.548693964941176E-05</v>
      </c>
      <c r="U174" s="101">
        <v>8.158875085324744E-07</v>
      </c>
      <c r="V174" s="101">
        <v>-7.957940321469323E-05</v>
      </c>
      <c r="W174" s="101">
        <v>6.2467042836287375E-06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3244</v>
      </c>
      <c r="B176" s="101">
        <v>132.36</v>
      </c>
      <c r="C176" s="101">
        <v>121.36</v>
      </c>
      <c r="D176" s="101">
        <v>10.309849396544498</v>
      </c>
      <c r="E176" s="101">
        <v>9.995212180969991</v>
      </c>
      <c r="F176" s="101">
        <v>24.026230706147835</v>
      </c>
      <c r="G176" s="101" t="s">
        <v>59</v>
      </c>
      <c r="H176" s="101">
        <v>-9.371972915125895</v>
      </c>
      <c r="I176" s="101">
        <v>55.48802708487411</v>
      </c>
      <c r="J176" s="101" t="s">
        <v>73</v>
      </c>
      <c r="K176" s="101">
        <v>0.7952254721372487</v>
      </c>
      <c r="M176" s="101" t="s">
        <v>68</v>
      </c>
      <c r="N176" s="101">
        <v>0.472314762926204</v>
      </c>
      <c r="X176" s="101">
        <v>67.5</v>
      </c>
    </row>
    <row r="177" spans="1:24" s="101" customFormat="1" ht="12.75" hidden="1">
      <c r="A177" s="101">
        <v>3242</v>
      </c>
      <c r="B177" s="101">
        <v>108.23999786376953</v>
      </c>
      <c r="C177" s="101">
        <v>117.63999938964844</v>
      </c>
      <c r="D177" s="101">
        <v>11.874299049377441</v>
      </c>
      <c r="E177" s="101">
        <v>10.125214576721191</v>
      </c>
      <c r="F177" s="101">
        <v>21.577255665366714</v>
      </c>
      <c r="G177" s="101" t="s">
        <v>56</v>
      </c>
      <c r="H177" s="101">
        <v>2.482914041804136</v>
      </c>
      <c r="I177" s="101">
        <v>43.22291190557367</v>
      </c>
      <c r="J177" s="101" t="s">
        <v>62</v>
      </c>
      <c r="K177" s="101">
        <v>0.7886229207404255</v>
      </c>
      <c r="L177" s="101">
        <v>0.36602789153632614</v>
      </c>
      <c r="M177" s="101">
        <v>0.1866954980894081</v>
      </c>
      <c r="N177" s="101">
        <v>0.05777953041395019</v>
      </c>
      <c r="O177" s="101">
        <v>0.03167251054472998</v>
      </c>
      <c r="P177" s="101">
        <v>0.010500158470454435</v>
      </c>
      <c r="Q177" s="101">
        <v>0.0038552388474513708</v>
      </c>
      <c r="R177" s="101">
        <v>0.0008893636613681968</v>
      </c>
      <c r="S177" s="101">
        <v>0.0004155251836782685</v>
      </c>
      <c r="T177" s="101">
        <v>0.00015452420669210935</v>
      </c>
      <c r="U177" s="101">
        <v>8.432071619798677E-05</v>
      </c>
      <c r="V177" s="101">
        <v>3.300284678371833E-05</v>
      </c>
      <c r="W177" s="101">
        <v>2.591077663745534E-05</v>
      </c>
      <c r="X177" s="101">
        <v>67.5</v>
      </c>
    </row>
    <row r="178" spans="1:24" s="101" customFormat="1" ht="12.75" hidden="1">
      <c r="A178" s="101">
        <v>3241</v>
      </c>
      <c r="B178" s="101">
        <v>105.73999786376953</v>
      </c>
      <c r="C178" s="101">
        <v>134.44000244140625</v>
      </c>
      <c r="D178" s="101">
        <v>9.474542617797852</v>
      </c>
      <c r="E178" s="101">
        <v>12.362916946411133</v>
      </c>
      <c r="F178" s="101">
        <v>18.18363080293589</v>
      </c>
      <c r="G178" s="101" t="s">
        <v>57</v>
      </c>
      <c r="H178" s="101">
        <v>7.405978378057036</v>
      </c>
      <c r="I178" s="101">
        <v>45.64597624182657</v>
      </c>
      <c r="J178" s="101" t="s">
        <v>60</v>
      </c>
      <c r="K178" s="101">
        <v>-0.6435465232083772</v>
      </c>
      <c r="L178" s="101">
        <v>-0.001991199747356394</v>
      </c>
      <c r="M178" s="101">
        <v>0.1535676090213123</v>
      </c>
      <c r="N178" s="101">
        <v>-0.0005977442630872451</v>
      </c>
      <c r="O178" s="101">
        <v>-0.02564689954786655</v>
      </c>
      <c r="P178" s="101">
        <v>-0.00022776888777966832</v>
      </c>
      <c r="Q178" s="101">
        <v>0.003227607226830481</v>
      </c>
      <c r="R178" s="101">
        <v>-4.8073228280282066E-05</v>
      </c>
      <c r="S178" s="101">
        <v>-0.0003192450692125497</v>
      </c>
      <c r="T178" s="101">
        <v>-1.6215624791380464E-05</v>
      </c>
      <c r="U178" s="101">
        <v>7.402532731613968E-05</v>
      </c>
      <c r="V178" s="101">
        <v>-3.7989097933968028E-06</v>
      </c>
      <c r="W178" s="101">
        <v>-1.9343569877875864E-05</v>
      </c>
      <c r="X178" s="101">
        <v>67.5</v>
      </c>
    </row>
    <row r="179" spans="1:24" s="101" customFormat="1" ht="12.75" hidden="1">
      <c r="A179" s="101">
        <v>3243</v>
      </c>
      <c r="B179" s="101">
        <v>108.36000061035156</v>
      </c>
      <c r="C179" s="101">
        <v>115.26000213623047</v>
      </c>
      <c r="D179" s="101">
        <v>11.798816680908203</v>
      </c>
      <c r="E179" s="101">
        <v>10.005996704101562</v>
      </c>
      <c r="F179" s="101">
        <v>27.345737051453757</v>
      </c>
      <c r="G179" s="101" t="s">
        <v>58</v>
      </c>
      <c r="H179" s="101">
        <v>14.268879139125133</v>
      </c>
      <c r="I179" s="101">
        <v>55.128879749476695</v>
      </c>
      <c r="J179" s="101" t="s">
        <v>61</v>
      </c>
      <c r="K179" s="101">
        <v>0.45582231580251636</v>
      </c>
      <c r="L179" s="101">
        <v>-0.36602247541113464</v>
      </c>
      <c r="M179" s="101">
        <v>0.1061706101815825</v>
      </c>
      <c r="N179" s="101">
        <v>-0.057776438421319645</v>
      </c>
      <c r="O179" s="101">
        <v>0.01858452226417655</v>
      </c>
      <c r="P179" s="101">
        <v>-0.010497687804388908</v>
      </c>
      <c r="Q179" s="101">
        <v>0.002108416031102454</v>
      </c>
      <c r="R179" s="101">
        <v>-0.0008880634475559483</v>
      </c>
      <c r="S179" s="101">
        <v>0.0002659769991076918</v>
      </c>
      <c r="T179" s="101">
        <v>-0.00015367102513633109</v>
      </c>
      <c r="U179" s="101">
        <v>4.037615751752279E-05</v>
      </c>
      <c r="V179" s="101">
        <v>-3.278347419373397E-05</v>
      </c>
      <c r="W179" s="101">
        <v>1.723933439364278E-05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3244</v>
      </c>
      <c r="B181" s="101">
        <v>127.36</v>
      </c>
      <c r="C181" s="101">
        <v>111.56</v>
      </c>
      <c r="D181" s="101">
        <v>10.954944824468436</v>
      </c>
      <c r="E181" s="101">
        <v>9.582512911421347</v>
      </c>
      <c r="F181" s="101">
        <v>24.43142531387431</v>
      </c>
      <c r="G181" s="101" t="s">
        <v>59</v>
      </c>
      <c r="H181" s="101">
        <v>-6.769922028008779</v>
      </c>
      <c r="I181" s="101">
        <v>53.09007797199123</v>
      </c>
      <c r="J181" s="101" t="s">
        <v>73</v>
      </c>
      <c r="K181" s="101">
        <v>1.000775934567045</v>
      </c>
      <c r="M181" s="101" t="s">
        <v>68</v>
      </c>
      <c r="N181" s="101">
        <v>0.5241795837160456</v>
      </c>
      <c r="X181" s="101">
        <v>67.5</v>
      </c>
    </row>
    <row r="182" spans="1:24" s="101" customFormat="1" ht="12.75" hidden="1">
      <c r="A182" s="101">
        <v>3242</v>
      </c>
      <c r="B182" s="101">
        <v>116.73999786376953</v>
      </c>
      <c r="C182" s="101">
        <v>125.23999786376953</v>
      </c>
      <c r="D182" s="101">
        <v>11.176563262939453</v>
      </c>
      <c r="E182" s="101">
        <v>10.733057022094727</v>
      </c>
      <c r="F182" s="101">
        <v>20.23164734084648</v>
      </c>
      <c r="G182" s="101" t="s">
        <v>56</v>
      </c>
      <c r="H182" s="101">
        <v>-6.167116077270947</v>
      </c>
      <c r="I182" s="101">
        <v>43.07288178649858</v>
      </c>
      <c r="J182" s="101" t="s">
        <v>62</v>
      </c>
      <c r="K182" s="101">
        <v>0.9659092324294583</v>
      </c>
      <c r="L182" s="101">
        <v>0.11289899548365759</v>
      </c>
      <c r="M182" s="101">
        <v>0.22866558427106765</v>
      </c>
      <c r="N182" s="101">
        <v>0.0349703649131203</v>
      </c>
      <c r="O182" s="101">
        <v>0.038792794173240164</v>
      </c>
      <c r="P182" s="101">
        <v>0.0032387803872836727</v>
      </c>
      <c r="Q182" s="101">
        <v>0.0047219270967946755</v>
      </c>
      <c r="R182" s="101">
        <v>0.0005382385024352911</v>
      </c>
      <c r="S182" s="101">
        <v>0.0005089478295238883</v>
      </c>
      <c r="T182" s="101">
        <v>4.763635287326307E-05</v>
      </c>
      <c r="U182" s="101">
        <v>0.00010326663956323942</v>
      </c>
      <c r="V182" s="101">
        <v>1.9966393510713792E-05</v>
      </c>
      <c r="W182" s="101">
        <v>3.1734005408923544E-05</v>
      </c>
      <c r="X182" s="101">
        <v>67.5</v>
      </c>
    </row>
    <row r="183" spans="1:24" s="101" customFormat="1" ht="12.75" hidden="1">
      <c r="A183" s="101">
        <v>3241</v>
      </c>
      <c r="B183" s="101">
        <v>105.4000015258789</v>
      </c>
      <c r="C183" s="101">
        <v>135.8000030517578</v>
      </c>
      <c r="D183" s="101">
        <v>8.988225936889648</v>
      </c>
      <c r="E183" s="101">
        <v>11.349329948425293</v>
      </c>
      <c r="F183" s="101">
        <v>19.66358918886952</v>
      </c>
      <c r="G183" s="101" t="s">
        <v>57</v>
      </c>
      <c r="H183" s="101">
        <v>14.131067833999523</v>
      </c>
      <c r="I183" s="101">
        <v>52.03106935987843</v>
      </c>
      <c r="J183" s="101" t="s">
        <v>60</v>
      </c>
      <c r="K183" s="101">
        <v>-0.8018067047927161</v>
      </c>
      <c r="L183" s="101">
        <v>0.0006143203855524436</v>
      </c>
      <c r="M183" s="101">
        <v>0.19125387244074454</v>
      </c>
      <c r="N183" s="101">
        <v>-0.0003621057965960852</v>
      </c>
      <c r="O183" s="101">
        <v>-0.03196678880089263</v>
      </c>
      <c r="P183" s="101">
        <v>7.038651127801483E-05</v>
      </c>
      <c r="Q183" s="101">
        <v>0.004015946675762282</v>
      </c>
      <c r="R183" s="101">
        <v>-2.911889138720346E-05</v>
      </c>
      <c r="S183" s="101">
        <v>-0.00039895703900794555</v>
      </c>
      <c r="T183" s="101">
        <v>5.020326775737166E-06</v>
      </c>
      <c r="U183" s="101">
        <v>9.185448886489089E-05</v>
      </c>
      <c r="V183" s="101">
        <v>-2.3038866724896782E-06</v>
      </c>
      <c r="W183" s="101">
        <v>-2.4204015330365816E-05</v>
      </c>
      <c r="X183" s="101">
        <v>67.5</v>
      </c>
    </row>
    <row r="184" spans="1:24" s="101" customFormat="1" ht="12.75" hidden="1">
      <c r="A184" s="101">
        <v>3243</v>
      </c>
      <c r="B184" s="101">
        <v>117.41999816894531</v>
      </c>
      <c r="C184" s="101">
        <v>119.72000122070312</v>
      </c>
      <c r="D184" s="101">
        <v>11.904924392700195</v>
      </c>
      <c r="E184" s="101">
        <v>9.856127738952637</v>
      </c>
      <c r="F184" s="101">
        <v>28.85495015306532</v>
      </c>
      <c r="G184" s="101" t="s">
        <v>58</v>
      </c>
      <c r="H184" s="101">
        <v>7.754929891869111</v>
      </c>
      <c r="I184" s="101">
        <v>57.67492806081442</v>
      </c>
      <c r="J184" s="101" t="s">
        <v>61</v>
      </c>
      <c r="K184" s="101">
        <v>0.538596930405207</v>
      </c>
      <c r="L184" s="101">
        <v>0.11289732411214551</v>
      </c>
      <c r="M184" s="101">
        <v>0.12533916270044312</v>
      </c>
      <c r="N184" s="101">
        <v>-0.03496849012395112</v>
      </c>
      <c r="O184" s="101">
        <v>0.021977381407403875</v>
      </c>
      <c r="P184" s="101">
        <v>0.003238015462607226</v>
      </c>
      <c r="Q184" s="101">
        <v>0.002483700425751396</v>
      </c>
      <c r="R184" s="101">
        <v>-0.0005374502541335012</v>
      </c>
      <c r="S184" s="101">
        <v>0.00031600818692415156</v>
      </c>
      <c r="T184" s="101">
        <v>4.737107170131213E-05</v>
      </c>
      <c r="U184" s="101">
        <v>4.7188470223706546E-05</v>
      </c>
      <c r="V184" s="101">
        <v>-1.98330274044332E-05</v>
      </c>
      <c r="W184" s="101">
        <v>2.0523468059297514E-05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3244</v>
      </c>
      <c r="B186" s="101">
        <v>131.42</v>
      </c>
      <c r="C186" s="101">
        <v>129.62</v>
      </c>
      <c r="D186" s="101">
        <v>9.814225892971029</v>
      </c>
      <c r="E186" s="101">
        <v>9.69346538064389</v>
      </c>
      <c r="F186" s="101">
        <v>25.996112367196197</v>
      </c>
      <c r="G186" s="101" t="s">
        <v>59</v>
      </c>
      <c r="H186" s="101">
        <v>-0.8531453679842684</v>
      </c>
      <c r="I186" s="101">
        <v>63.06685463201571</v>
      </c>
      <c r="J186" s="101" t="s">
        <v>73</v>
      </c>
      <c r="K186" s="101">
        <v>0.32420774099434063</v>
      </c>
      <c r="M186" s="101" t="s">
        <v>68</v>
      </c>
      <c r="N186" s="101">
        <v>0.17727863767789573</v>
      </c>
      <c r="X186" s="101">
        <v>67.5</v>
      </c>
    </row>
    <row r="187" spans="1:24" s="101" customFormat="1" ht="12.75" hidden="1">
      <c r="A187" s="101">
        <v>3242</v>
      </c>
      <c r="B187" s="101">
        <v>121.44000244140625</v>
      </c>
      <c r="C187" s="101">
        <v>130.83999633789062</v>
      </c>
      <c r="D187" s="101">
        <v>10.133927345275879</v>
      </c>
      <c r="E187" s="101">
        <v>9.902387619018555</v>
      </c>
      <c r="F187" s="101">
        <v>24.156321004093705</v>
      </c>
      <c r="G187" s="101" t="s">
        <v>56</v>
      </c>
      <c r="H187" s="101">
        <v>2.790906793368066</v>
      </c>
      <c r="I187" s="101">
        <v>56.73090923477431</v>
      </c>
      <c r="J187" s="101" t="s">
        <v>62</v>
      </c>
      <c r="K187" s="101">
        <v>0.5469728907759112</v>
      </c>
      <c r="L187" s="101">
        <v>0.009637949435931123</v>
      </c>
      <c r="M187" s="101">
        <v>0.12948846752633936</v>
      </c>
      <c r="N187" s="101">
        <v>0.0876158651453259</v>
      </c>
      <c r="O187" s="101">
        <v>0.021967482484007376</v>
      </c>
      <c r="P187" s="101">
        <v>0.00027646051066524795</v>
      </c>
      <c r="Q187" s="101">
        <v>0.0026739167567686687</v>
      </c>
      <c r="R187" s="101">
        <v>0.0013486176472455205</v>
      </c>
      <c r="S187" s="101">
        <v>0.00028819085441598416</v>
      </c>
      <c r="T187" s="101">
        <v>4.047417419541704E-06</v>
      </c>
      <c r="U187" s="101">
        <v>5.8469777113360436E-05</v>
      </c>
      <c r="V187" s="101">
        <v>5.0043495902424534E-05</v>
      </c>
      <c r="W187" s="101">
        <v>1.7968703006865603E-05</v>
      </c>
      <c r="X187" s="101">
        <v>67.5</v>
      </c>
    </row>
    <row r="188" spans="1:24" s="101" customFormat="1" ht="12.75" hidden="1">
      <c r="A188" s="101">
        <v>3241</v>
      </c>
      <c r="B188" s="101">
        <v>109.62000274658203</v>
      </c>
      <c r="C188" s="101">
        <v>129.4199981689453</v>
      </c>
      <c r="D188" s="101">
        <v>9.275527000427246</v>
      </c>
      <c r="E188" s="101">
        <v>11.103437423706055</v>
      </c>
      <c r="F188" s="101">
        <v>21.223967412059668</v>
      </c>
      <c r="G188" s="101" t="s">
        <v>57</v>
      </c>
      <c r="H188" s="101">
        <v>12.31007672227156</v>
      </c>
      <c r="I188" s="101">
        <v>54.43007946885359</v>
      </c>
      <c r="J188" s="101" t="s">
        <v>60</v>
      </c>
      <c r="K188" s="101">
        <v>-0.5054757928108736</v>
      </c>
      <c r="L188" s="101">
        <v>5.3206095813836674E-05</v>
      </c>
      <c r="M188" s="101">
        <v>0.12021934802057153</v>
      </c>
      <c r="N188" s="101">
        <v>-0.0009063304265136006</v>
      </c>
      <c r="O188" s="101">
        <v>-0.02020908594405998</v>
      </c>
      <c r="P188" s="101">
        <v>6.099686007546715E-06</v>
      </c>
      <c r="Q188" s="101">
        <v>0.0025077503640816463</v>
      </c>
      <c r="R188" s="101">
        <v>-7.286669104477037E-05</v>
      </c>
      <c r="S188" s="101">
        <v>-0.0002568857712574943</v>
      </c>
      <c r="T188" s="101">
        <v>4.3506159743624653E-07</v>
      </c>
      <c r="U188" s="101">
        <v>5.627273668086392E-05</v>
      </c>
      <c r="V188" s="101">
        <v>-5.753644547886578E-06</v>
      </c>
      <c r="W188" s="101">
        <v>-1.573455224061047E-05</v>
      </c>
      <c r="X188" s="101">
        <v>67.5</v>
      </c>
    </row>
    <row r="189" spans="1:24" s="101" customFormat="1" ht="12.75" hidden="1">
      <c r="A189" s="101">
        <v>3243</v>
      </c>
      <c r="B189" s="101">
        <v>118.81999969482422</v>
      </c>
      <c r="C189" s="101">
        <v>129.22000122070312</v>
      </c>
      <c r="D189" s="101">
        <v>10.026509284973145</v>
      </c>
      <c r="E189" s="101">
        <v>9.8907470703125</v>
      </c>
      <c r="F189" s="101">
        <v>25.066745331844427</v>
      </c>
      <c r="G189" s="101" t="s">
        <v>58</v>
      </c>
      <c r="H189" s="101">
        <v>8.173170828050345</v>
      </c>
      <c r="I189" s="101">
        <v>59.493170522874564</v>
      </c>
      <c r="J189" s="101" t="s">
        <v>61</v>
      </c>
      <c r="K189" s="101">
        <v>0.2089822148556562</v>
      </c>
      <c r="L189" s="101">
        <v>0.009637802573249428</v>
      </c>
      <c r="M189" s="101">
        <v>0.04810999463550734</v>
      </c>
      <c r="N189" s="101">
        <v>-0.08761117731386739</v>
      </c>
      <c r="O189" s="101">
        <v>0.008611801901505173</v>
      </c>
      <c r="P189" s="101">
        <v>0.0002763932122681362</v>
      </c>
      <c r="Q189" s="101">
        <v>0.0009279110590873703</v>
      </c>
      <c r="R189" s="101">
        <v>-0.0013466476910455195</v>
      </c>
      <c r="S189" s="101">
        <v>0.00013062797975341004</v>
      </c>
      <c r="T189" s="101">
        <v>4.023966845594761E-06</v>
      </c>
      <c r="U189" s="101">
        <v>1.5877466489720578E-05</v>
      </c>
      <c r="V189" s="101">
        <v>-4.9711639045122584E-05</v>
      </c>
      <c r="W189" s="101">
        <v>8.67745086626487E-06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11.80438719700599</v>
      </c>
      <c r="G190" s="102"/>
      <c r="H190" s="102"/>
      <c r="I190" s="115"/>
      <c r="J190" s="115" t="s">
        <v>158</v>
      </c>
      <c r="K190" s="102">
        <f>AVERAGE(K188,K183,K178,K173,K168,K163)</f>
        <v>-0.5704014969458079</v>
      </c>
      <c r="L190" s="102">
        <f>AVERAGE(L188,L183,L178,L173,L168,L163)</f>
        <v>-0.0017514919703430093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28.85495015306532</v>
      </c>
      <c r="G191" s="102"/>
      <c r="H191" s="102"/>
      <c r="I191" s="115"/>
      <c r="J191" s="115" t="s">
        <v>159</v>
      </c>
      <c r="K191" s="102">
        <f>AVERAGE(K189,K184,K179,K174,K169,K164)</f>
        <v>0.2861080008223942</v>
      </c>
      <c r="L191" s="102">
        <f>AVERAGE(L189,L184,L179,L174,L169,L164)</f>
        <v>-0.32207510038214665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0.3565009355911299</v>
      </c>
      <c r="L192" s="102">
        <f>ABS(L190/$H$33)</f>
        <v>0.004865255473175026</v>
      </c>
      <c r="M192" s="115" t="s">
        <v>111</v>
      </c>
      <c r="N192" s="102">
        <f>K192+L192+L193+K193</f>
        <v>0.7252244929067796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0.16256136410363306</v>
      </c>
      <c r="L193" s="102">
        <f>ABS(L191/$H$34)</f>
        <v>0.20129693773884164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3244</v>
      </c>
      <c r="B196" s="101">
        <v>120.98</v>
      </c>
      <c r="C196" s="101">
        <v>129.18</v>
      </c>
      <c r="D196" s="101">
        <v>10.471362686421289</v>
      </c>
      <c r="E196" s="101">
        <v>10.071247582062705</v>
      </c>
      <c r="F196" s="101">
        <v>19.63218999954708</v>
      </c>
      <c r="G196" s="101" t="s">
        <v>59</v>
      </c>
      <c r="H196" s="101">
        <v>-8.860583105836355</v>
      </c>
      <c r="I196" s="101">
        <v>44.619416894163656</v>
      </c>
      <c r="J196" s="101" t="s">
        <v>73</v>
      </c>
      <c r="K196" s="101">
        <v>1.7891494726423076</v>
      </c>
      <c r="M196" s="101" t="s">
        <v>68</v>
      </c>
      <c r="N196" s="101">
        <v>1.0199685266777125</v>
      </c>
      <c r="X196" s="101">
        <v>67.5</v>
      </c>
    </row>
    <row r="197" spans="1:24" s="101" customFormat="1" ht="12.75" hidden="1">
      <c r="A197" s="101">
        <v>3241</v>
      </c>
      <c r="B197" s="101">
        <v>87.27999877929688</v>
      </c>
      <c r="C197" s="101">
        <v>120.9800033569336</v>
      </c>
      <c r="D197" s="101">
        <v>9.504465103149414</v>
      </c>
      <c r="E197" s="101">
        <v>12.583778381347656</v>
      </c>
      <c r="F197" s="101">
        <v>16.746468273627116</v>
      </c>
      <c r="G197" s="101" t="s">
        <v>56</v>
      </c>
      <c r="H197" s="101">
        <v>22.093426310300828</v>
      </c>
      <c r="I197" s="101">
        <v>41.8734250895977</v>
      </c>
      <c r="J197" s="101" t="s">
        <v>62</v>
      </c>
      <c r="K197" s="101">
        <v>1.237307806272335</v>
      </c>
      <c r="L197" s="101">
        <v>0.37728242833216535</v>
      </c>
      <c r="M197" s="101">
        <v>0.2929166468892748</v>
      </c>
      <c r="N197" s="101">
        <v>0.1656702692933131</v>
      </c>
      <c r="O197" s="101">
        <v>0.049692286295647106</v>
      </c>
      <c r="P197" s="101">
        <v>0.01082318428648656</v>
      </c>
      <c r="Q197" s="101">
        <v>0.006048805331332308</v>
      </c>
      <c r="R197" s="101">
        <v>0.002550118535343202</v>
      </c>
      <c r="S197" s="101">
        <v>0.0006519406472899684</v>
      </c>
      <c r="T197" s="101">
        <v>0.00015931172517475266</v>
      </c>
      <c r="U197" s="101">
        <v>0.00013228780565665237</v>
      </c>
      <c r="V197" s="101">
        <v>9.46265537246055E-05</v>
      </c>
      <c r="W197" s="101">
        <v>4.064614157292368E-05</v>
      </c>
      <c r="X197" s="101">
        <v>67.5</v>
      </c>
    </row>
    <row r="198" spans="1:24" s="101" customFormat="1" ht="12.75" hidden="1">
      <c r="A198" s="101">
        <v>3243</v>
      </c>
      <c r="B198" s="101">
        <v>88.22000122070312</v>
      </c>
      <c r="C198" s="101">
        <v>108.5199966430664</v>
      </c>
      <c r="D198" s="101">
        <v>10.103060722351074</v>
      </c>
      <c r="E198" s="101">
        <v>10.359871864318848</v>
      </c>
      <c r="F198" s="101">
        <v>17.48506866676324</v>
      </c>
      <c r="G198" s="101" t="s">
        <v>57</v>
      </c>
      <c r="H198" s="101">
        <v>20.41149349073742</v>
      </c>
      <c r="I198" s="101">
        <v>41.131494711440546</v>
      </c>
      <c r="J198" s="101" t="s">
        <v>60</v>
      </c>
      <c r="K198" s="101">
        <v>-1.1278529475312693</v>
      </c>
      <c r="L198" s="101">
        <v>-0.0020510457892342513</v>
      </c>
      <c r="M198" s="101">
        <v>0.26561800941385244</v>
      </c>
      <c r="N198" s="101">
        <v>-0.0017135271810727714</v>
      </c>
      <c r="O198" s="101">
        <v>-0.04551420365722419</v>
      </c>
      <c r="P198" s="101">
        <v>-0.00023460230709885493</v>
      </c>
      <c r="Q198" s="101">
        <v>0.005416208393733532</v>
      </c>
      <c r="R198" s="101">
        <v>-0.00013777513408597065</v>
      </c>
      <c r="S198" s="101">
        <v>-0.0006134167614433193</v>
      </c>
      <c r="T198" s="101">
        <v>-1.6706226004216056E-05</v>
      </c>
      <c r="U198" s="101">
        <v>0.00011340241419125631</v>
      </c>
      <c r="V198" s="101">
        <v>-1.0882210944926657E-05</v>
      </c>
      <c r="W198" s="101">
        <v>-3.8681724461930676E-05</v>
      </c>
      <c r="X198" s="101">
        <v>67.5</v>
      </c>
    </row>
    <row r="199" spans="1:24" s="101" customFormat="1" ht="12.75" hidden="1">
      <c r="A199" s="101">
        <v>3242</v>
      </c>
      <c r="B199" s="101">
        <v>91.68000030517578</v>
      </c>
      <c r="C199" s="101">
        <v>105.27999877929688</v>
      </c>
      <c r="D199" s="101">
        <v>10.144542694091797</v>
      </c>
      <c r="E199" s="101">
        <v>10.010978698730469</v>
      </c>
      <c r="F199" s="101">
        <v>14.054374622572658</v>
      </c>
      <c r="G199" s="101" t="s">
        <v>58</v>
      </c>
      <c r="H199" s="101">
        <v>8.750807662888057</v>
      </c>
      <c r="I199" s="101">
        <v>32.93080796806384</v>
      </c>
      <c r="J199" s="101" t="s">
        <v>61</v>
      </c>
      <c r="K199" s="101">
        <v>-0.5088008807062799</v>
      </c>
      <c r="L199" s="101">
        <v>-0.3772768531720253</v>
      </c>
      <c r="M199" s="101">
        <v>-0.12347969509145501</v>
      </c>
      <c r="N199" s="101">
        <v>-0.1656614075526301</v>
      </c>
      <c r="O199" s="101">
        <v>-0.019944437388336574</v>
      </c>
      <c r="P199" s="101">
        <v>-0.010820641379176812</v>
      </c>
      <c r="Q199" s="101">
        <v>-0.0026930897816457174</v>
      </c>
      <c r="R199" s="101">
        <v>-0.002546394030139199</v>
      </c>
      <c r="S199" s="101">
        <v>-0.00022078606017874612</v>
      </c>
      <c r="T199" s="101">
        <v>-0.00015843335441393638</v>
      </c>
      <c r="U199" s="101">
        <v>-6.811722235269856E-05</v>
      </c>
      <c r="V199" s="101">
        <v>-9.399873485715523E-05</v>
      </c>
      <c r="W199" s="101">
        <v>-1.248330955385744E-05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3244</v>
      </c>
      <c r="B201" s="101">
        <v>104.62</v>
      </c>
      <c r="C201" s="101">
        <v>113.82</v>
      </c>
      <c r="D201" s="101">
        <v>11.402770330231174</v>
      </c>
      <c r="E201" s="101">
        <v>9.733126170995899</v>
      </c>
      <c r="F201" s="101">
        <v>16.101468753027977</v>
      </c>
      <c r="G201" s="101" t="s">
        <v>59</v>
      </c>
      <c r="H201" s="101">
        <v>-3.537361596778311</v>
      </c>
      <c r="I201" s="101">
        <v>33.58263840322169</v>
      </c>
      <c r="J201" s="101" t="s">
        <v>73</v>
      </c>
      <c r="K201" s="101">
        <v>1.2719659752397705</v>
      </c>
      <c r="M201" s="101" t="s">
        <v>68</v>
      </c>
      <c r="N201" s="101">
        <v>0.6873280897757357</v>
      </c>
      <c r="X201" s="101">
        <v>67.5</v>
      </c>
    </row>
    <row r="202" spans="1:24" s="101" customFormat="1" ht="12.75" hidden="1">
      <c r="A202" s="101">
        <v>3241</v>
      </c>
      <c r="B202" s="101">
        <v>102.4800033569336</v>
      </c>
      <c r="C202" s="101">
        <v>121.4800033569336</v>
      </c>
      <c r="D202" s="101">
        <v>9.490609169006348</v>
      </c>
      <c r="E202" s="101">
        <v>12.614974021911621</v>
      </c>
      <c r="F202" s="101">
        <v>16.423903317790057</v>
      </c>
      <c r="G202" s="101" t="s">
        <v>56</v>
      </c>
      <c r="H202" s="101">
        <v>6.173129963660834</v>
      </c>
      <c r="I202" s="101">
        <v>41.15313332059443</v>
      </c>
      <c r="J202" s="101" t="s">
        <v>62</v>
      </c>
      <c r="K202" s="101">
        <v>1.0859719727674642</v>
      </c>
      <c r="L202" s="101">
        <v>0.03577284862215926</v>
      </c>
      <c r="M202" s="101">
        <v>0.257089332093475</v>
      </c>
      <c r="N202" s="101">
        <v>0.152705206894791</v>
      </c>
      <c r="O202" s="101">
        <v>0.04361463098255311</v>
      </c>
      <c r="P202" s="101">
        <v>0.0010261651783761104</v>
      </c>
      <c r="Q202" s="101">
        <v>0.005308874429991074</v>
      </c>
      <c r="R202" s="101">
        <v>0.0023504986417125758</v>
      </c>
      <c r="S202" s="101">
        <v>0.0005721802724591065</v>
      </c>
      <c r="T202" s="101">
        <v>1.5057284413523679E-05</v>
      </c>
      <c r="U202" s="101">
        <v>0.0001160898189288961</v>
      </c>
      <c r="V202" s="101">
        <v>8.72180045564285E-05</v>
      </c>
      <c r="W202" s="101">
        <v>3.5673668735215385E-05</v>
      </c>
      <c r="X202" s="101">
        <v>67.5</v>
      </c>
    </row>
    <row r="203" spans="1:24" s="101" customFormat="1" ht="12.75" hidden="1">
      <c r="A203" s="101">
        <v>3243</v>
      </c>
      <c r="B203" s="101">
        <v>80.13999938964844</v>
      </c>
      <c r="C203" s="101">
        <v>104.83999633789062</v>
      </c>
      <c r="D203" s="101">
        <v>10.309829711914062</v>
      </c>
      <c r="E203" s="101">
        <v>10.987149238586426</v>
      </c>
      <c r="F203" s="101">
        <v>15.895885197852753</v>
      </c>
      <c r="G203" s="101" t="s">
        <v>57</v>
      </c>
      <c r="H203" s="101">
        <v>23.99073811985577</v>
      </c>
      <c r="I203" s="101">
        <v>36.63073750950421</v>
      </c>
      <c r="J203" s="101" t="s">
        <v>60</v>
      </c>
      <c r="K203" s="101">
        <v>-1.0578408448899437</v>
      </c>
      <c r="L203" s="101">
        <v>0.0001959836396987217</v>
      </c>
      <c r="M203" s="101">
        <v>0.25107447381572423</v>
      </c>
      <c r="N203" s="101">
        <v>-0.0015796953329698768</v>
      </c>
      <c r="O203" s="101">
        <v>-0.04237588851315926</v>
      </c>
      <c r="P203" s="101">
        <v>2.2476982978047486E-05</v>
      </c>
      <c r="Q203" s="101">
        <v>0.005212866895906075</v>
      </c>
      <c r="R203" s="101">
        <v>-0.00012700523002253153</v>
      </c>
      <c r="S203" s="101">
        <v>-0.000545516484759399</v>
      </c>
      <c r="T203" s="101">
        <v>1.603394892958307E-06</v>
      </c>
      <c r="U203" s="101">
        <v>0.00011537477029630528</v>
      </c>
      <c r="V203" s="101">
        <v>-1.003019047907558E-05</v>
      </c>
      <c r="W203" s="101">
        <v>-3.363163097686468E-05</v>
      </c>
      <c r="X203" s="101">
        <v>67.5</v>
      </c>
    </row>
    <row r="204" spans="1:24" s="101" customFormat="1" ht="12.75" hidden="1">
      <c r="A204" s="101">
        <v>3242</v>
      </c>
      <c r="B204" s="101">
        <v>80.83999633789062</v>
      </c>
      <c r="C204" s="101">
        <v>101.33999633789062</v>
      </c>
      <c r="D204" s="101">
        <v>10.592243194580078</v>
      </c>
      <c r="E204" s="101">
        <v>10.243696212768555</v>
      </c>
      <c r="F204" s="101">
        <v>11.498197945527847</v>
      </c>
      <c r="G204" s="101" t="s">
        <v>58</v>
      </c>
      <c r="H204" s="101">
        <v>12.450937670667827</v>
      </c>
      <c r="I204" s="101">
        <v>25.79093400855845</v>
      </c>
      <c r="J204" s="101" t="s">
        <v>61</v>
      </c>
      <c r="K204" s="101">
        <v>0.24557661232085679</v>
      </c>
      <c r="L204" s="101">
        <v>0.03577231176422474</v>
      </c>
      <c r="M204" s="101">
        <v>0.05528592293184846</v>
      </c>
      <c r="N204" s="101">
        <v>-0.15269703590913583</v>
      </c>
      <c r="O204" s="101">
        <v>0.010320857932583855</v>
      </c>
      <c r="P204" s="101">
        <v>0.0010259189824483603</v>
      </c>
      <c r="Q204" s="101">
        <v>0.001005070365188235</v>
      </c>
      <c r="R204" s="101">
        <v>-0.0023470648768705964</v>
      </c>
      <c r="S204" s="101">
        <v>0.00017263264189348973</v>
      </c>
      <c r="T204" s="101">
        <v>1.4971671206881961E-05</v>
      </c>
      <c r="U204" s="101">
        <v>1.2865008278997576E-05</v>
      </c>
      <c r="V204" s="101">
        <v>-8.663934208983031E-05</v>
      </c>
      <c r="W204" s="101">
        <v>1.1896387639358408E-05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3244</v>
      </c>
      <c r="B206" s="101">
        <v>127.48</v>
      </c>
      <c r="C206" s="101">
        <v>125.78</v>
      </c>
      <c r="D206" s="101">
        <v>10.592731091010169</v>
      </c>
      <c r="E206" s="101">
        <v>9.829963625627723</v>
      </c>
      <c r="F206" s="101">
        <v>24.78094616772257</v>
      </c>
      <c r="G206" s="101" t="s">
        <v>59</v>
      </c>
      <c r="H206" s="101">
        <v>-4.288761044878129</v>
      </c>
      <c r="I206" s="101">
        <v>55.69123895512188</v>
      </c>
      <c r="J206" s="101" t="s">
        <v>73</v>
      </c>
      <c r="K206" s="101">
        <v>0.7500529070486158</v>
      </c>
      <c r="M206" s="101" t="s">
        <v>68</v>
      </c>
      <c r="N206" s="101">
        <v>0.46780525730780226</v>
      </c>
      <c r="X206" s="101">
        <v>67.5</v>
      </c>
    </row>
    <row r="207" spans="1:24" s="101" customFormat="1" ht="12.75" hidden="1">
      <c r="A207" s="101">
        <v>3241</v>
      </c>
      <c r="B207" s="101">
        <v>90.94000244140625</v>
      </c>
      <c r="C207" s="101">
        <v>117.73999786376953</v>
      </c>
      <c r="D207" s="101">
        <v>9.502201080322266</v>
      </c>
      <c r="E207" s="101">
        <v>12.880308151245117</v>
      </c>
      <c r="F207" s="101">
        <v>16.599744997321693</v>
      </c>
      <c r="G207" s="101" t="s">
        <v>56</v>
      </c>
      <c r="H207" s="101">
        <v>18.082834168970436</v>
      </c>
      <c r="I207" s="101">
        <v>41.522836610376686</v>
      </c>
      <c r="J207" s="101" t="s">
        <v>62</v>
      </c>
      <c r="K207" s="101">
        <v>0.7537736625053709</v>
      </c>
      <c r="L207" s="101">
        <v>0.35927085227144606</v>
      </c>
      <c r="M207" s="101">
        <v>0.1784462813261874</v>
      </c>
      <c r="N207" s="101">
        <v>0.14113255147141388</v>
      </c>
      <c r="O207" s="101">
        <v>0.030272741690859528</v>
      </c>
      <c r="P207" s="101">
        <v>0.010306468099957387</v>
      </c>
      <c r="Q207" s="101">
        <v>0.00368498647686463</v>
      </c>
      <c r="R207" s="101">
        <v>0.0021724201182253687</v>
      </c>
      <c r="S207" s="101">
        <v>0.00039716516995792506</v>
      </c>
      <c r="T207" s="101">
        <v>0.00015169118094890676</v>
      </c>
      <c r="U207" s="101">
        <v>8.059167925402479E-05</v>
      </c>
      <c r="V207" s="101">
        <v>8.06152733132722E-05</v>
      </c>
      <c r="W207" s="101">
        <v>2.476122777720136E-05</v>
      </c>
      <c r="X207" s="101">
        <v>67.5</v>
      </c>
    </row>
    <row r="208" spans="1:24" s="101" customFormat="1" ht="12.75" hidden="1">
      <c r="A208" s="101">
        <v>3243</v>
      </c>
      <c r="B208" s="101">
        <v>100.05999755859375</v>
      </c>
      <c r="C208" s="101">
        <v>121.66000366210938</v>
      </c>
      <c r="D208" s="101">
        <v>10.438159942626953</v>
      </c>
      <c r="E208" s="101">
        <v>10.077919960021973</v>
      </c>
      <c r="F208" s="101">
        <v>20.070562953734985</v>
      </c>
      <c r="G208" s="101" t="s">
        <v>57</v>
      </c>
      <c r="H208" s="101">
        <v>13.16061342282616</v>
      </c>
      <c r="I208" s="101">
        <v>45.72061098141991</v>
      </c>
      <c r="J208" s="101" t="s">
        <v>60</v>
      </c>
      <c r="K208" s="101">
        <v>-0.6724689682010127</v>
      </c>
      <c r="L208" s="101">
        <v>-0.0019532825684462937</v>
      </c>
      <c r="M208" s="101">
        <v>0.1582717016852415</v>
      </c>
      <c r="N208" s="101">
        <v>-0.0014596205706962607</v>
      </c>
      <c r="O208" s="101">
        <v>-0.0271533769444629</v>
      </c>
      <c r="P208" s="101">
        <v>-0.0002234778088700071</v>
      </c>
      <c r="Q208" s="101">
        <v>0.003222526050697548</v>
      </c>
      <c r="R208" s="101">
        <v>-0.00011735712881260684</v>
      </c>
      <c r="S208" s="101">
        <v>-0.00036727066580908717</v>
      </c>
      <c r="T208" s="101">
        <v>-1.5916894417045278E-05</v>
      </c>
      <c r="U208" s="101">
        <v>6.715000878298819E-05</v>
      </c>
      <c r="V208" s="101">
        <v>-9.26685475105204E-06</v>
      </c>
      <c r="W208" s="101">
        <v>-2.3199110188614197E-05</v>
      </c>
      <c r="X208" s="101">
        <v>67.5</v>
      </c>
    </row>
    <row r="209" spans="1:24" s="101" customFormat="1" ht="12.75" hidden="1">
      <c r="A209" s="101">
        <v>3242</v>
      </c>
      <c r="B209" s="101">
        <v>101.41999816894531</v>
      </c>
      <c r="C209" s="101">
        <v>121.41999816894531</v>
      </c>
      <c r="D209" s="101">
        <v>10.51752758026123</v>
      </c>
      <c r="E209" s="101">
        <v>10.132017135620117</v>
      </c>
      <c r="F209" s="101">
        <v>19.054636040493723</v>
      </c>
      <c r="G209" s="101" t="s">
        <v>58</v>
      </c>
      <c r="H209" s="101">
        <v>9.161247861682448</v>
      </c>
      <c r="I209" s="101">
        <v>43.08124603062776</v>
      </c>
      <c r="J209" s="101" t="s">
        <v>61</v>
      </c>
      <c r="K209" s="101">
        <v>-0.3405293248656072</v>
      </c>
      <c r="L209" s="101">
        <v>-0.35926554243213893</v>
      </c>
      <c r="M209" s="101">
        <v>-0.08242052999588598</v>
      </c>
      <c r="N209" s="101">
        <v>-0.14112500342824047</v>
      </c>
      <c r="O209" s="101">
        <v>-0.0133840580540214</v>
      </c>
      <c r="P209" s="101">
        <v>-0.010304044951589734</v>
      </c>
      <c r="Q209" s="101">
        <v>-0.0017873027687694274</v>
      </c>
      <c r="R209" s="101">
        <v>-0.002169247905239783</v>
      </c>
      <c r="S209" s="101">
        <v>-0.00015117020296294282</v>
      </c>
      <c r="T209" s="101">
        <v>-0.0001508537929579187</v>
      </c>
      <c r="U209" s="101">
        <v>-4.456338278708447E-05</v>
      </c>
      <c r="V209" s="101">
        <v>-8.008088220291084E-05</v>
      </c>
      <c r="W209" s="101">
        <v>-8.65561595098726E-06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3244</v>
      </c>
      <c r="B211" s="101">
        <v>132.36</v>
      </c>
      <c r="C211" s="101">
        <v>121.36</v>
      </c>
      <c r="D211" s="101">
        <v>10.309849396544498</v>
      </c>
      <c r="E211" s="101">
        <v>9.995212180969991</v>
      </c>
      <c r="F211" s="101">
        <v>24.6801565448115</v>
      </c>
      <c r="G211" s="101" t="s">
        <v>59</v>
      </c>
      <c r="H211" s="101">
        <v>-7.861746234501226</v>
      </c>
      <c r="I211" s="101">
        <v>56.998253765498795</v>
      </c>
      <c r="J211" s="101" t="s">
        <v>73</v>
      </c>
      <c r="K211" s="101">
        <v>0.907293655811555</v>
      </c>
      <c r="M211" s="101" t="s">
        <v>68</v>
      </c>
      <c r="N211" s="101">
        <v>0.47421405953327134</v>
      </c>
      <c r="X211" s="101">
        <v>67.5</v>
      </c>
    </row>
    <row r="212" spans="1:24" s="101" customFormat="1" ht="12.75" hidden="1">
      <c r="A212" s="101">
        <v>3241</v>
      </c>
      <c r="B212" s="101">
        <v>105.73999786376953</v>
      </c>
      <c r="C212" s="101">
        <v>134.44000244140625</v>
      </c>
      <c r="D212" s="101">
        <v>9.474542617797852</v>
      </c>
      <c r="E212" s="101">
        <v>12.362916946411133</v>
      </c>
      <c r="F212" s="101">
        <v>18.82914003030185</v>
      </c>
      <c r="G212" s="101" t="s">
        <v>56</v>
      </c>
      <c r="H212" s="101">
        <v>9.026386269943458</v>
      </c>
      <c r="I212" s="101">
        <v>47.26638413371299</v>
      </c>
      <c r="J212" s="101" t="s">
        <v>62</v>
      </c>
      <c r="K212" s="101">
        <v>0.9233128434917052</v>
      </c>
      <c r="L212" s="101">
        <v>0.04584372727631835</v>
      </c>
      <c r="M212" s="101">
        <v>0.2185822450363522</v>
      </c>
      <c r="N212" s="101">
        <v>0.05923647909434462</v>
      </c>
      <c r="O212" s="101">
        <v>0.0370817931153089</v>
      </c>
      <c r="P212" s="101">
        <v>0.0013151651354253954</v>
      </c>
      <c r="Q212" s="101">
        <v>0.004513749174807424</v>
      </c>
      <c r="R212" s="101">
        <v>0.0009118045850713168</v>
      </c>
      <c r="S212" s="101">
        <v>0.0004864972464721128</v>
      </c>
      <c r="T212" s="101">
        <v>1.9386104365320185E-05</v>
      </c>
      <c r="U212" s="101">
        <v>9.871516022235462E-05</v>
      </c>
      <c r="V212" s="101">
        <v>3.382768463650105E-05</v>
      </c>
      <c r="W212" s="101">
        <v>3.0331888474320782E-05</v>
      </c>
      <c r="X212" s="101">
        <v>67.5</v>
      </c>
    </row>
    <row r="213" spans="1:24" s="101" customFormat="1" ht="12.75" hidden="1">
      <c r="A213" s="101">
        <v>3243</v>
      </c>
      <c r="B213" s="101">
        <v>108.36000061035156</v>
      </c>
      <c r="C213" s="101">
        <v>115.26000213623047</v>
      </c>
      <c r="D213" s="101">
        <v>11.798816680908203</v>
      </c>
      <c r="E213" s="101">
        <v>10.005996704101562</v>
      </c>
      <c r="F213" s="101">
        <v>27.345737051453757</v>
      </c>
      <c r="G213" s="101" t="s">
        <v>57</v>
      </c>
      <c r="H213" s="101">
        <v>14.268879139125133</v>
      </c>
      <c r="I213" s="101">
        <v>55.128879749476695</v>
      </c>
      <c r="J213" s="101" t="s">
        <v>60</v>
      </c>
      <c r="K213" s="101">
        <v>-0.8525755021346345</v>
      </c>
      <c r="L213" s="101">
        <v>-0.0002488355291231823</v>
      </c>
      <c r="M213" s="101">
        <v>0.20086912971570975</v>
      </c>
      <c r="N213" s="101">
        <v>-0.0006128644790207216</v>
      </c>
      <c r="O213" s="101">
        <v>-0.03439242854203694</v>
      </c>
      <c r="P213" s="101">
        <v>-2.8366127769433955E-05</v>
      </c>
      <c r="Q213" s="101">
        <v>0.004099800768205922</v>
      </c>
      <c r="R213" s="101">
        <v>-4.928041467879206E-05</v>
      </c>
      <c r="S213" s="101">
        <v>-0.0004624604373692711</v>
      </c>
      <c r="T213" s="101">
        <v>-2.015555523628338E-06</v>
      </c>
      <c r="U213" s="101">
        <v>8.61017281411993E-05</v>
      </c>
      <c r="V213" s="101">
        <v>-3.896518248274014E-06</v>
      </c>
      <c r="W213" s="101">
        <v>-2.9130500349669216E-05</v>
      </c>
      <c r="X213" s="101">
        <v>67.5</v>
      </c>
    </row>
    <row r="214" spans="1:24" s="101" customFormat="1" ht="12.75" hidden="1">
      <c r="A214" s="101">
        <v>3242</v>
      </c>
      <c r="B214" s="101">
        <v>108.23999786376953</v>
      </c>
      <c r="C214" s="101">
        <v>117.63999938964844</v>
      </c>
      <c r="D214" s="101">
        <v>11.874299049377441</v>
      </c>
      <c r="E214" s="101">
        <v>10.125214576721191</v>
      </c>
      <c r="F214" s="101">
        <v>20.200544269199042</v>
      </c>
      <c r="G214" s="101" t="s">
        <v>58</v>
      </c>
      <c r="H214" s="101">
        <v>-0.27487296868514477</v>
      </c>
      <c r="I214" s="101">
        <v>40.46512489508439</v>
      </c>
      <c r="J214" s="101" t="s">
        <v>61</v>
      </c>
      <c r="K214" s="101">
        <v>-0.354431403965018</v>
      </c>
      <c r="L214" s="101">
        <v>-0.04584305194317784</v>
      </c>
      <c r="M214" s="101">
        <v>-0.0861962329361631</v>
      </c>
      <c r="N214" s="101">
        <v>-0.05923330864154966</v>
      </c>
      <c r="O214" s="101">
        <v>-0.013864351395844441</v>
      </c>
      <c r="P214" s="101">
        <v>-0.001314859192550239</v>
      </c>
      <c r="Q214" s="101">
        <v>-0.001888270445167437</v>
      </c>
      <c r="R214" s="101">
        <v>-0.000910471878800308</v>
      </c>
      <c r="S214" s="101">
        <v>-0.0001510295159668141</v>
      </c>
      <c r="T214" s="101">
        <v>-1.9281041942650756E-05</v>
      </c>
      <c r="U214" s="101">
        <v>-4.8282245896645645E-05</v>
      </c>
      <c r="V214" s="101">
        <v>-3.360252064068166E-05</v>
      </c>
      <c r="W214" s="101">
        <v>-8.45206529769828E-06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3244</v>
      </c>
      <c r="B216" s="101">
        <v>127.36</v>
      </c>
      <c r="C216" s="101">
        <v>111.56</v>
      </c>
      <c r="D216" s="101">
        <v>10.954944824468436</v>
      </c>
      <c r="E216" s="101">
        <v>9.582512911421347</v>
      </c>
      <c r="F216" s="101">
        <v>26.783429544178627</v>
      </c>
      <c r="G216" s="101" t="s">
        <v>59</v>
      </c>
      <c r="H216" s="101">
        <v>-1.6589599628361782</v>
      </c>
      <c r="I216" s="101">
        <v>58.20104003716383</v>
      </c>
      <c r="J216" s="101" t="s">
        <v>73</v>
      </c>
      <c r="K216" s="101">
        <v>0.20220404871519604</v>
      </c>
      <c r="M216" s="101" t="s">
        <v>68</v>
      </c>
      <c r="N216" s="101">
        <v>0.10787985884511035</v>
      </c>
      <c r="X216" s="101">
        <v>67.5</v>
      </c>
    </row>
    <row r="217" spans="1:24" s="101" customFormat="1" ht="12.75" hidden="1">
      <c r="A217" s="101">
        <v>3241</v>
      </c>
      <c r="B217" s="101">
        <v>105.4000015258789</v>
      </c>
      <c r="C217" s="101">
        <v>135.8000030517578</v>
      </c>
      <c r="D217" s="101">
        <v>8.988225936889648</v>
      </c>
      <c r="E217" s="101">
        <v>11.349329948425293</v>
      </c>
      <c r="F217" s="101">
        <v>15.98077327166934</v>
      </c>
      <c r="G217" s="101" t="s">
        <v>56</v>
      </c>
      <c r="H217" s="101">
        <v>4.386109851660635</v>
      </c>
      <c r="I217" s="101">
        <v>42.28611137753954</v>
      </c>
      <c r="J217" s="101" t="s">
        <v>62</v>
      </c>
      <c r="K217" s="101">
        <v>0.43111489634621314</v>
      </c>
      <c r="L217" s="101">
        <v>0.0666413937559609</v>
      </c>
      <c r="M217" s="101">
        <v>0.10206088099667242</v>
      </c>
      <c r="N217" s="101">
        <v>0.034326083890540315</v>
      </c>
      <c r="O217" s="101">
        <v>0.01731430875389335</v>
      </c>
      <c r="P217" s="101">
        <v>0.0019116941522898437</v>
      </c>
      <c r="Q217" s="101">
        <v>0.002107582413271729</v>
      </c>
      <c r="R217" s="101">
        <v>0.0005283675598662741</v>
      </c>
      <c r="S217" s="101">
        <v>0.0002271540975957149</v>
      </c>
      <c r="T217" s="101">
        <v>2.811349365772425E-05</v>
      </c>
      <c r="U217" s="101">
        <v>4.609272612646896E-05</v>
      </c>
      <c r="V217" s="101">
        <v>1.9602802103797677E-05</v>
      </c>
      <c r="W217" s="101">
        <v>1.4161556963837237E-05</v>
      </c>
      <c r="X217" s="101">
        <v>67.5</v>
      </c>
    </row>
    <row r="218" spans="1:24" s="101" customFormat="1" ht="12.75" hidden="1">
      <c r="A218" s="101">
        <v>3243</v>
      </c>
      <c r="B218" s="101">
        <v>117.41999816894531</v>
      </c>
      <c r="C218" s="101">
        <v>119.72000122070312</v>
      </c>
      <c r="D218" s="101">
        <v>11.904924392700195</v>
      </c>
      <c r="E218" s="101">
        <v>9.856127738952637</v>
      </c>
      <c r="F218" s="101">
        <v>28.85495015306532</v>
      </c>
      <c r="G218" s="101" t="s">
        <v>57</v>
      </c>
      <c r="H218" s="101">
        <v>7.754929891869111</v>
      </c>
      <c r="I218" s="101">
        <v>57.67492806081442</v>
      </c>
      <c r="J218" s="101" t="s">
        <v>60</v>
      </c>
      <c r="K218" s="101">
        <v>-0.36298556361076606</v>
      </c>
      <c r="L218" s="101">
        <v>0.00036297191588949263</v>
      </c>
      <c r="M218" s="101">
        <v>0.08530061830458571</v>
      </c>
      <c r="N218" s="101">
        <v>-0.0003551146114605633</v>
      </c>
      <c r="O218" s="101">
        <v>-0.014678050289981995</v>
      </c>
      <c r="P218" s="101">
        <v>4.156826595848771E-05</v>
      </c>
      <c r="Q218" s="101">
        <v>0.0017304827761007767</v>
      </c>
      <c r="R218" s="101">
        <v>-2.855008992942675E-05</v>
      </c>
      <c r="S218" s="101">
        <v>-0.00020025970530726742</v>
      </c>
      <c r="T218" s="101">
        <v>2.961368810030363E-06</v>
      </c>
      <c r="U218" s="101">
        <v>3.563560864644042E-05</v>
      </c>
      <c r="V218" s="101">
        <v>-2.256116336766743E-06</v>
      </c>
      <c r="W218" s="101">
        <v>-1.2700215703221239E-05</v>
      </c>
      <c r="X218" s="101">
        <v>67.5</v>
      </c>
    </row>
    <row r="219" spans="1:24" s="101" customFormat="1" ht="12.75" hidden="1">
      <c r="A219" s="101">
        <v>3242</v>
      </c>
      <c r="B219" s="101">
        <v>116.73999786376953</v>
      </c>
      <c r="C219" s="101">
        <v>125.23999786376953</v>
      </c>
      <c r="D219" s="101">
        <v>11.176563262939453</v>
      </c>
      <c r="E219" s="101">
        <v>10.733057022094727</v>
      </c>
      <c r="F219" s="101">
        <v>22.330824151098383</v>
      </c>
      <c r="G219" s="101" t="s">
        <v>58</v>
      </c>
      <c r="H219" s="101">
        <v>-1.6979992983128795</v>
      </c>
      <c r="I219" s="101">
        <v>47.54199856545665</v>
      </c>
      <c r="J219" s="101" t="s">
        <v>61</v>
      </c>
      <c r="K219" s="101">
        <v>-0.23259736555210725</v>
      </c>
      <c r="L219" s="101">
        <v>0.06664040525931171</v>
      </c>
      <c r="M219" s="101">
        <v>-0.056037736808978174</v>
      </c>
      <c r="N219" s="101">
        <v>-0.03432424695274666</v>
      </c>
      <c r="O219" s="101">
        <v>-0.00918368811044383</v>
      </c>
      <c r="P219" s="101">
        <v>0.0019112421644481342</v>
      </c>
      <c r="Q219" s="101">
        <v>-0.0012030515327079029</v>
      </c>
      <c r="R219" s="101">
        <v>-0.0005275956507440735</v>
      </c>
      <c r="S219" s="101">
        <v>-0.00010721489861381196</v>
      </c>
      <c r="T219" s="101">
        <v>2.79570889116496E-05</v>
      </c>
      <c r="U219" s="101">
        <v>-2.9234274373882025E-05</v>
      </c>
      <c r="V219" s="101">
        <v>-1.947253936690407E-05</v>
      </c>
      <c r="W219" s="101">
        <v>-6.265318565855979E-06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3244</v>
      </c>
      <c r="B221" s="101">
        <v>131.42</v>
      </c>
      <c r="C221" s="101">
        <v>129.62</v>
      </c>
      <c r="D221" s="101">
        <v>9.814225892971029</v>
      </c>
      <c r="E221" s="101">
        <v>9.69346538064389</v>
      </c>
      <c r="F221" s="101">
        <v>26.345837286827894</v>
      </c>
      <c r="G221" s="101" t="s">
        <v>59</v>
      </c>
      <c r="H221" s="101">
        <v>-0.004708865015572883</v>
      </c>
      <c r="I221" s="101">
        <v>63.91529113498442</v>
      </c>
      <c r="J221" s="101" t="s">
        <v>73</v>
      </c>
      <c r="K221" s="101">
        <v>0.22561176038353398</v>
      </c>
      <c r="M221" s="101" t="s">
        <v>68</v>
      </c>
      <c r="N221" s="101">
        <v>0.13246959115510978</v>
      </c>
      <c r="X221" s="101">
        <v>67.5</v>
      </c>
    </row>
    <row r="222" spans="1:24" s="101" customFormat="1" ht="12.75" hidden="1">
      <c r="A222" s="101">
        <v>3241</v>
      </c>
      <c r="B222" s="101">
        <v>109.62000274658203</v>
      </c>
      <c r="C222" s="101">
        <v>129.4199981689453</v>
      </c>
      <c r="D222" s="101">
        <v>9.275527000427246</v>
      </c>
      <c r="E222" s="101">
        <v>11.103437423706055</v>
      </c>
      <c r="F222" s="101">
        <v>20.7624359173164</v>
      </c>
      <c r="G222" s="101" t="s">
        <v>56</v>
      </c>
      <c r="H222" s="101">
        <v>11.12645278200953</v>
      </c>
      <c r="I222" s="101">
        <v>53.24645552859156</v>
      </c>
      <c r="J222" s="101" t="s">
        <v>62</v>
      </c>
      <c r="K222" s="101">
        <v>0.43862235563320395</v>
      </c>
      <c r="L222" s="101">
        <v>0.11999513750068874</v>
      </c>
      <c r="M222" s="101">
        <v>0.10383826847135266</v>
      </c>
      <c r="N222" s="101">
        <v>0.08781980567622734</v>
      </c>
      <c r="O222" s="101">
        <v>0.01761578651363687</v>
      </c>
      <c r="P222" s="101">
        <v>0.003442369638746176</v>
      </c>
      <c r="Q222" s="101">
        <v>0.002144328420254288</v>
      </c>
      <c r="R222" s="101">
        <v>0.0013517905307933232</v>
      </c>
      <c r="S222" s="101">
        <v>0.00023111439369640394</v>
      </c>
      <c r="T222" s="101">
        <v>5.067343873242672E-05</v>
      </c>
      <c r="U222" s="101">
        <v>4.689965987005057E-05</v>
      </c>
      <c r="V222" s="101">
        <v>5.016282248112228E-05</v>
      </c>
      <c r="W222" s="101">
        <v>1.440766350960586E-05</v>
      </c>
      <c r="X222" s="101">
        <v>67.5</v>
      </c>
    </row>
    <row r="223" spans="1:24" s="101" customFormat="1" ht="12.75" hidden="1">
      <c r="A223" s="101">
        <v>3243</v>
      </c>
      <c r="B223" s="101">
        <v>118.81999969482422</v>
      </c>
      <c r="C223" s="101">
        <v>129.22000122070312</v>
      </c>
      <c r="D223" s="101">
        <v>10.026509284973145</v>
      </c>
      <c r="E223" s="101">
        <v>9.8907470703125</v>
      </c>
      <c r="F223" s="101">
        <v>25.066745331844427</v>
      </c>
      <c r="G223" s="101" t="s">
        <v>57</v>
      </c>
      <c r="H223" s="101">
        <v>8.173170828050345</v>
      </c>
      <c r="I223" s="101">
        <v>59.493170522874564</v>
      </c>
      <c r="J223" s="101" t="s">
        <v>60</v>
      </c>
      <c r="K223" s="101">
        <v>-0.31572508608745914</v>
      </c>
      <c r="L223" s="101">
        <v>-0.000651908579411336</v>
      </c>
      <c r="M223" s="101">
        <v>0.07391978172032371</v>
      </c>
      <c r="N223" s="101">
        <v>-0.0009082279296137526</v>
      </c>
      <c r="O223" s="101">
        <v>-0.012811198674891944</v>
      </c>
      <c r="P223" s="101">
        <v>-7.459934535585845E-05</v>
      </c>
      <c r="Q223" s="101">
        <v>0.0014864047021643514</v>
      </c>
      <c r="R223" s="101">
        <v>-7.301906731661177E-05</v>
      </c>
      <c r="S223" s="101">
        <v>-0.00017839358172436526</v>
      </c>
      <c r="T223" s="101">
        <v>-5.315223123721527E-06</v>
      </c>
      <c r="U223" s="101">
        <v>2.971930227649994E-05</v>
      </c>
      <c r="V223" s="101">
        <v>-5.764821564094149E-06</v>
      </c>
      <c r="W223" s="101">
        <v>-1.1419941835514947E-05</v>
      </c>
      <c r="X223" s="101">
        <v>67.5</v>
      </c>
    </row>
    <row r="224" spans="1:24" s="101" customFormat="1" ht="12.75" hidden="1">
      <c r="A224" s="101">
        <v>3242</v>
      </c>
      <c r="B224" s="101">
        <v>121.44000244140625</v>
      </c>
      <c r="C224" s="101">
        <v>130.83999633789062</v>
      </c>
      <c r="D224" s="101">
        <v>10.133927345275879</v>
      </c>
      <c r="E224" s="101">
        <v>9.902387619018555</v>
      </c>
      <c r="F224" s="101">
        <v>24.321258353884996</v>
      </c>
      <c r="G224" s="101" t="s">
        <v>58</v>
      </c>
      <c r="H224" s="101">
        <v>3.1782607210977005</v>
      </c>
      <c r="I224" s="101">
        <v>57.11826316250396</v>
      </c>
      <c r="J224" s="101" t="s">
        <v>61</v>
      </c>
      <c r="K224" s="101">
        <v>-0.3044786377995792</v>
      </c>
      <c r="L224" s="101">
        <v>-0.11999336664588292</v>
      </c>
      <c r="M224" s="101">
        <v>-0.07292634551071656</v>
      </c>
      <c r="N224" s="101">
        <v>-0.08781510912729198</v>
      </c>
      <c r="O224" s="101">
        <v>-0.012090869406559544</v>
      </c>
      <c r="P224" s="101">
        <v>-0.0034415612252920846</v>
      </c>
      <c r="Q224" s="101">
        <v>-0.0015455566748890045</v>
      </c>
      <c r="R224" s="101">
        <v>-0.0013498169709077992</v>
      </c>
      <c r="S224" s="101">
        <v>-0.00014693397487718286</v>
      </c>
      <c r="T224" s="101">
        <v>-5.0393906339100765E-05</v>
      </c>
      <c r="U224" s="101">
        <v>-3.6281416291601085E-05</v>
      </c>
      <c r="V224" s="101">
        <v>-4.9830468506795536E-05</v>
      </c>
      <c r="W224" s="101">
        <v>-8.784400735365148E-06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11.498197945527847</v>
      </c>
      <c r="G225" s="102"/>
      <c r="H225" s="102"/>
      <c r="I225" s="115"/>
      <c r="J225" s="115" t="s">
        <v>158</v>
      </c>
      <c r="K225" s="102">
        <f>AVERAGE(K223,K218,K213,K208,K203,K198)</f>
        <v>-0.7315748187425143</v>
      </c>
      <c r="L225" s="102">
        <f>AVERAGE(L223,L218,L213,L208,L203,L198)</f>
        <v>-0.0007243528184378081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28.85495015306532</v>
      </c>
      <c r="G226" s="102"/>
      <c r="H226" s="102"/>
      <c r="I226" s="115"/>
      <c r="J226" s="115" t="s">
        <v>159</v>
      </c>
      <c r="K226" s="102">
        <f>AVERAGE(K224,K219,K214,K209,K204,K199)</f>
        <v>-0.24921016676128913</v>
      </c>
      <c r="L226" s="102">
        <f>AVERAGE(L224,L219,L214,L209,L204,L199)</f>
        <v>-0.13332768286161475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0.4572342617140714</v>
      </c>
      <c r="L227" s="102">
        <f>ABS(L225/$H$33)</f>
        <v>0.002012091162327245</v>
      </c>
      <c r="M227" s="115" t="s">
        <v>111</v>
      </c>
      <c r="N227" s="102">
        <f>K227+L227+L228+K228</f>
        <v>0.6841728403247311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0.14159668565982336</v>
      </c>
      <c r="L228" s="102">
        <f>ABS(L226/$H$34)</f>
        <v>0.08332980178850921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3244</v>
      </c>
      <c r="B231" s="101">
        <v>120.98</v>
      </c>
      <c r="C231" s="101">
        <v>129.18</v>
      </c>
      <c r="D231" s="101">
        <v>10.471362686421289</v>
      </c>
      <c r="E231" s="101">
        <v>10.071247582062705</v>
      </c>
      <c r="F231" s="101">
        <v>20.683800368404626</v>
      </c>
      <c r="G231" s="101" t="s">
        <v>59</v>
      </c>
      <c r="H231" s="101">
        <v>-6.470516513196273</v>
      </c>
      <c r="I231" s="101">
        <v>47.00948348680373</v>
      </c>
      <c r="J231" s="101" t="s">
        <v>73</v>
      </c>
      <c r="K231" s="101">
        <v>1.4468366167035767</v>
      </c>
      <c r="M231" s="101" t="s">
        <v>68</v>
      </c>
      <c r="N231" s="101">
        <v>0.8367839733262598</v>
      </c>
      <c r="X231" s="101">
        <v>67.5</v>
      </c>
    </row>
    <row r="232" spans="1:24" s="101" customFormat="1" ht="12.75" hidden="1">
      <c r="A232" s="101">
        <v>3241</v>
      </c>
      <c r="B232" s="101">
        <v>87.27999877929688</v>
      </c>
      <c r="C232" s="101">
        <v>120.9800033569336</v>
      </c>
      <c r="D232" s="101">
        <v>9.504465103149414</v>
      </c>
      <c r="E232" s="101">
        <v>12.583778381347656</v>
      </c>
      <c r="F232" s="101">
        <v>16.746468273627116</v>
      </c>
      <c r="G232" s="101" t="s">
        <v>56</v>
      </c>
      <c r="H232" s="101">
        <v>22.093426310300828</v>
      </c>
      <c r="I232" s="101">
        <v>41.8734250895977</v>
      </c>
      <c r="J232" s="101" t="s">
        <v>62</v>
      </c>
      <c r="K232" s="101">
        <v>1.1055307491684037</v>
      </c>
      <c r="L232" s="101">
        <v>0.3550400580946217</v>
      </c>
      <c r="M232" s="101">
        <v>0.2617202121095527</v>
      </c>
      <c r="N232" s="101">
        <v>0.16726073767856797</v>
      </c>
      <c r="O232" s="101">
        <v>0.0443999012668697</v>
      </c>
      <c r="P232" s="101">
        <v>0.01018512867751115</v>
      </c>
      <c r="Q232" s="101">
        <v>0.005404612097118799</v>
      </c>
      <c r="R232" s="101">
        <v>0.002574602887366145</v>
      </c>
      <c r="S232" s="101">
        <v>0.0005825081193874816</v>
      </c>
      <c r="T232" s="101">
        <v>0.000149918853728972</v>
      </c>
      <c r="U232" s="101">
        <v>0.00011820022382735445</v>
      </c>
      <c r="V232" s="101">
        <v>9.553665812295853E-05</v>
      </c>
      <c r="W232" s="101">
        <v>3.631657719866512E-05</v>
      </c>
      <c r="X232" s="101">
        <v>67.5</v>
      </c>
    </row>
    <row r="233" spans="1:24" s="101" customFormat="1" ht="12.75" hidden="1">
      <c r="A233" s="101">
        <v>3242</v>
      </c>
      <c r="B233" s="101">
        <v>91.68000030517578</v>
      </c>
      <c r="C233" s="101">
        <v>105.27999877929688</v>
      </c>
      <c r="D233" s="101">
        <v>10.144542694091797</v>
      </c>
      <c r="E233" s="101">
        <v>10.010978698730469</v>
      </c>
      <c r="F233" s="101">
        <v>18.340508566327784</v>
      </c>
      <c r="G233" s="101" t="s">
        <v>57</v>
      </c>
      <c r="H233" s="101">
        <v>18.793648957335023</v>
      </c>
      <c r="I233" s="101">
        <v>42.973649262510804</v>
      </c>
      <c r="J233" s="101" t="s">
        <v>60</v>
      </c>
      <c r="K233" s="101">
        <v>-0.9737560846149416</v>
      </c>
      <c r="L233" s="101">
        <v>-0.0019299767714661212</v>
      </c>
      <c r="M233" s="101">
        <v>0.229100629201042</v>
      </c>
      <c r="N233" s="101">
        <v>-0.0017299181612330783</v>
      </c>
      <c r="O233" s="101">
        <v>-0.03933211979792357</v>
      </c>
      <c r="P233" s="101">
        <v>-0.00022077744487591032</v>
      </c>
      <c r="Q233" s="101">
        <v>0.0046607334928579006</v>
      </c>
      <c r="R233" s="101">
        <v>-0.00013908990164372838</v>
      </c>
      <c r="S233" s="101">
        <v>-0.0005330743949870917</v>
      </c>
      <c r="T233" s="101">
        <v>-1.572347135091786E-05</v>
      </c>
      <c r="U233" s="101">
        <v>9.685640935125772E-05</v>
      </c>
      <c r="V233" s="101">
        <v>-1.098455256017978E-05</v>
      </c>
      <c r="W233" s="101">
        <v>-3.370404966769669E-05</v>
      </c>
      <c r="X233" s="101">
        <v>67.5</v>
      </c>
    </row>
    <row r="234" spans="1:24" s="101" customFormat="1" ht="12.75" hidden="1">
      <c r="A234" s="101">
        <v>3243</v>
      </c>
      <c r="B234" s="101">
        <v>88.22000122070312</v>
      </c>
      <c r="C234" s="101">
        <v>108.5199966430664</v>
      </c>
      <c r="D234" s="101">
        <v>10.103060722351074</v>
      </c>
      <c r="E234" s="101">
        <v>10.359871864318848</v>
      </c>
      <c r="F234" s="101">
        <v>12.372840016511477</v>
      </c>
      <c r="G234" s="101" t="s">
        <v>58</v>
      </c>
      <c r="H234" s="101">
        <v>8.385598156897132</v>
      </c>
      <c r="I234" s="101">
        <v>29.105599377600253</v>
      </c>
      <c r="J234" s="101" t="s">
        <v>61</v>
      </c>
      <c r="K234" s="101">
        <v>-0.5234475379942396</v>
      </c>
      <c r="L234" s="101">
        <v>-0.3550348124360398</v>
      </c>
      <c r="M234" s="101">
        <v>-0.12653209524210027</v>
      </c>
      <c r="N234" s="101">
        <v>-0.1672517914760083</v>
      </c>
      <c r="O234" s="101">
        <v>-0.02059940738733923</v>
      </c>
      <c r="P234" s="101">
        <v>-0.010182735560609148</v>
      </c>
      <c r="Q234" s="101">
        <v>-0.002736310513972319</v>
      </c>
      <c r="R234" s="101">
        <v>-0.0025708430576164756</v>
      </c>
      <c r="S234" s="101">
        <v>-0.00023483483251316578</v>
      </c>
      <c r="T234" s="101">
        <v>-0.0001490920358439235</v>
      </c>
      <c r="U234" s="101">
        <v>-6.775048989061472E-05</v>
      </c>
      <c r="V234" s="101">
        <v>-9.490306976255144E-05</v>
      </c>
      <c r="W234" s="101">
        <v>-1.3525191881228095E-05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3244</v>
      </c>
      <c r="B236" s="101">
        <v>104.62</v>
      </c>
      <c r="C236" s="101">
        <v>113.82</v>
      </c>
      <c r="D236" s="101">
        <v>11.402770330231174</v>
      </c>
      <c r="E236" s="101">
        <v>9.733126170995899</v>
      </c>
      <c r="F236" s="101">
        <v>17.518791139803003</v>
      </c>
      <c r="G236" s="101" t="s">
        <v>59</v>
      </c>
      <c r="H236" s="101">
        <v>-0.5812694572394435</v>
      </c>
      <c r="I236" s="101">
        <v>36.53873054276056</v>
      </c>
      <c r="J236" s="101" t="s">
        <v>73</v>
      </c>
      <c r="K236" s="101">
        <v>0.953473695913156</v>
      </c>
      <c r="M236" s="101" t="s">
        <v>68</v>
      </c>
      <c r="N236" s="101">
        <v>0.5283546517599584</v>
      </c>
      <c r="X236" s="101">
        <v>67.5</v>
      </c>
    </row>
    <row r="237" spans="1:24" s="101" customFormat="1" ht="12.75" hidden="1">
      <c r="A237" s="101">
        <v>3241</v>
      </c>
      <c r="B237" s="101">
        <v>102.4800033569336</v>
      </c>
      <c r="C237" s="101">
        <v>121.4800033569336</v>
      </c>
      <c r="D237" s="101">
        <v>9.490609169006348</v>
      </c>
      <c r="E237" s="101">
        <v>12.614974021911621</v>
      </c>
      <c r="F237" s="101">
        <v>16.423903317790057</v>
      </c>
      <c r="G237" s="101" t="s">
        <v>56</v>
      </c>
      <c r="H237" s="101">
        <v>6.173129963660834</v>
      </c>
      <c r="I237" s="101">
        <v>41.15313332059443</v>
      </c>
      <c r="J237" s="101" t="s">
        <v>62</v>
      </c>
      <c r="K237" s="101">
        <v>0.9307516347883416</v>
      </c>
      <c r="L237" s="101">
        <v>0.11647036613167351</v>
      </c>
      <c r="M237" s="101">
        <v>0.22034311480268115</v>
      </c>
      <c r="N237" s="101">
        <v>0.15369975086615512</v>
      </c>
      <c r="O237" s="101">
        <v>0.037380713354269575</v>
      </c>
      <c r="P237" s="101">
        <v>0.003341109365474947</v>
      </c>
      <c r="Q237" s="101">
        <v>0.004550073980513268</v>
      </c>
      <c r="R237" s="101">
        <v>0.002365809530773607</v>
      </c>
      <c r="S237" s="101">
        <v>0.0004903917070234161</v>
      </c>
      <c r="T237" s="101">
        <v>4.912387215077357E-05</v>
      </c>
      <c r="U237" s="101">
        <v>9.949280882225155E-05</v>
      </c>
      <c r="V237" s="101">
        <v>8.778681171882974E-05</v>
      </c>
      <c r="W237" s="101">
        <v>3.0573180211812134E-05</v>
      </c>
      <c r="X237" s="101">
        <v>67.5</v>
      </c>
    </row>
    <row r="238" spans="1:24" s="101" customFormat="1" ht="12.75" hidden="1">
      <c r="A238" s="101">
        <v>3242</v>
      </c>
      <c r="B238" s="101">
        <v>80.83999633789062</v>
      </c>
      <c r="C238" s="101">
        <v>101.33999633789062</v>
      </c>
      <c r="D238" s="101">
        <v>10.592243194580078</v>
      </c>
      <c r="E238" s="101">
        <v>10.243696212768555</v>
      </c>
      <c r="F238" s="101">
        <v>16.301635592948944</v>
      </c>
      <c r="G238" s="101" t="s">
        <v>57</v>
      </c>
      <c r="H238" s="101">
        <v>23.225247172536093</v>
      </c>
      <c r="I238" s="101">
        <v>36.56524351042672</v>
      </c>
      <c r="J238" s="101" t="s">
        <v>60</v>
      </c>
      <c r="K238" s="101">
        <v>-0.9149917562507538</v>
      </c>
      <c r="L238" s="101">
        <v>0.0006351168277823392</v>
      </c>
      <c r="M238" s="101">
        <v>0.21705723742304656</v>
      </c>
      <c r="N238" s="101">
        <v>-0.0015899377168699866</v>
      </c>
      <c r="O238" s="101">
        <v>-0.0366716754904007</v>
      </c>
      <c r="P238" s="101">
        <v>7.269679662193088E-05</v>
      </c>
      <c r="Q238" s="101">
        <v>0.004501240933628667</v>
      </c>
      <c r="R238" s="101">
        <v>-0.00012782402353505334</v>
      </c>
      <c r="S238" s="101">
        <v>-0.00047357169898008735</v>
      </c>
      <c r="T238" s="101">
        <v>5.177950563611787E-06</v>
      </c>
      <c r="U238" s="101">
        <v>9.926837185622527E-05</v>
      </c>
      <c r="V238" s="101">
        <v>-1.0093478646361175E-05</v>
      </c>
      <c r="W238" s="101">
        <v>-2.9241632929369624E-05</v>
      </c>
      <c r="X238" s="101">
        <v>67.5</v>
      </c>
    </row>
    <row r="239" spans="1:24" s="101" customFormat="1" ht="12.75" hidden="1">
      <c r="A239" s="101">
        <v>3243</v>
      </c>
      <c r="B239" s="101">
        <v>80.13999938964844</v>
      </c>
      <c r="C239" s="101">
        <v>104.83999633789062</v>
      </c>
      <c r="D239" s="101">
        <v>10.309829711914062</v>
      </c>
      <c r="E239" s="101">
        <v>10.987149238586426</v>
      </c>
      <c r="F239" s="101">
        <v>10.048035106437979</v>
      </c>
      <c r="G239" s="101" t="s">
        <v>58</v>
      </c>
      <c r="H239" s="101">
        <v>10.5148568444625</v>
      </c>
      <c r="I239" s="101">
        <v>23.15485623411094</v>
      </c>
      <c r="J239" s="101" t="s">
        <v>61</v>
      </c>
      <c r="K239" s="101">
        <v>0.17055407252344193</v>
      </c>
      <c r="L239" s="101">
        <v>0.11646863446207802</v>
      </c>
      <c r="M239" s="101">
        <v>0.03791100002931502</v>
      </c>
      <c r="N239" s="101">
        <v>-0.1536915271391843</v>
      </c>
      <c r="O239" s="101">
        <v>0.0072460987849195255</v>
      </c>
      <c r="P239" s="101">
        <v>0.0033403183931813014</v>
      </c>
      <c r="Q239" s="101">
        <v>0.0006648332765209482</v>
      </c>
      <c r="R239" s="101">
        <v>-0.0023623538589522407</v>
      </c>
      <c r="S239" s="101">
        <v>0.0001273337042673838</v>
      </c>
      <c r="T239" s="101">
        <v>4.8850216407364456E-05</v>
      </c>
      <c r="U239" s="101">
        <v>6.67902360792943E-06</v>
      </c>
      <c r="V239" s="101">
        <v>-8.720462144045298E-05</v>
      </c>
      <c r="W239" s="101">
        <v>8.924474880235081E-06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3244</v>
      </c>
      <c r="B241" s="101">
        <v>127.48</v>
      </c>
      <c r="C241" s="101">
        <v>125.78</v>
      </c>
      <c r="D241" s="101">
        <v>10.592731091010169</v>
      </c>
      <c r="E241" s="101">
        <v>9.829963625627723</v>
      </c>
      <c r="F241" s="101">
        <v>24.76509795102928</v>
      </c>
      <c r="G241" s="101" t="s">
        <v>59</v>
      </c>
      <c r="H241" s="101">
        <v>-4.324377393701326</v>
      </c>
      <c r="I241" s="101">
        <v>55.65562260629868</v>
      </c>
      <c r="J241" s="101" t="s">
        <v>73</v>
      </c>
      <c r="K241" s="101">
        <v>0.712694677022362</v>
      </c>
      <c r="M241" s="101" t="s">
        <v>68</v>
      </c>
      <c r="N241" s="101">
        <v>0.4589502121265901</v>
      </c>
      <c r="X241" s="101">
        <v>67.5</v>
      </c>
    </row>
    <row r="242" spans="1:24" s="101" customFormat="1" ht="12.75" hidden="1">
      <c r="A242" s="101">
        <v>3241</v>
      </c>
      <c r="B242" s="101">
        <v>90.94000244140625</v>
      </c>
      <c r="C242" s="101">
        <v>117.73999786376953</v>
      </c>
      <c r="D242" s="101">
        <v>9.502201080322266</v>
      </c>
      <c r="E242" s="101">
        <v>12.880308151245117</v>
      </c>
      <c r="F242" s="101">
        <v>16.599744997321693</v>
      </c>
      <c r="G242" s="101" t="s">
        <v>56</v>
      </c>
      <c r="H242" s="101">
        <v>18.082834168970436</v>
      </c>
      <c r="I242" s="101">
        <v>41.522836610376686</v>
      </c>
      <c r="J242" s="101" t="s">
        <v>62</v>
      </c>
      <c r="K242" s="101">
        <v>0.713983601388222</v>
      </c>
      <c r="L242" s="101">
        <v>0.3916731115900432</v>
      </c>
      <c r="M242" s="101">
        <v>0.16902649804451905</v>
      </c>
      <c r="N242" s="101">
        <v>0.14134612138589225</v>
      </c>
      <c r="O242" s="101">
        <v>0.0286746994681927</v>
      </c>
      <c r="P242" s="101">
        <v>0.0112359845833789</v>
      </c>
      <c r="Q242" s="101">
        <v>0.003490464413590839</v>
      </c>
      <c r="R242" s="101">
        <v>0.00217570837437873</v>
      </c>
      <c r="S242" s="101">
        <v>0.00037619939127146593</v>
      </c>
      <c r="T242" s="101">
        <v>0.00016536743879482372</v>
      </c>
      <c r="U242" s="101">
        <v>7.633744355300858E-05</v>
      </c>
      <c r="V242" s="101">
        <v>8.073802374853496E-05</v>
      </c>
      <c r="W242" s="101">
        <v>2.3454278405506988E-05</v>
      </c>
      <c r="X242" s="101">
        <v>67.5</v>
      </c>
    </row>
    <row r="243" spans="1:24" s="101" customFormat="1" ht="12.75" hidden="1">
      <c r="A243" s="101">
        <v>3242</v>
      </c>
      <c r="B243" s="101">
        <v>101.41999816894531</v>
      </c>
      <c r="C243" s="101">
        <v>121.41999816894531</v>
      </c>
      <c r="D243" s="101">
        <v>10.51752758026123</v>
      </c>
      <c r="E243" s="101">
        <v>10.132017135620117</v>
      </c>
      <c r="F243" s="101">
        <v>20.484940851239543</v>
      </c>
      <c r="G243" s="101" t="s">
        <v>57</v>
      </c>
      <c r="H243" s="101">
        <v>12.395070503037637</v>
      </c>
      <c r="I243" s="101">
        <v>46.31506867198295</v>
      </c>
      <c r="J243" s="101" t="s">
        <v>60</v>
      </c>
      <c r="K243" s="101">
        <v>-0.6442665998473481</v>
      </c>
      <c r="L243" s="101">
        <v>-0.002129585744775402</v>
      </c>
      <c r="M243" s="101">
        <v>0.1516838724320268</v>
      </c>
      <c r="N243" s="101">
        <v>-0.0014618123760681326</v>
      </c>
      <c r="O243" s="101">
        <v>-0.026006568558999126</v>
      </c>
      <c r="P243" s="101">
        <v>-0.00024365519640826857</v>
      </c>
      <c r="Q243" s="101">
        <v>0.003090784128551248</v>
      </c>
      <c r="R243" s="101">
        <v>-0.00011753394878815576</v>
      </c>
      <c r="S243" s="101">
        <v>-0.0003511036565734919</v>
      </c>
      <c r="T243" s="101">
        <v>-1.7354017600600776E-05</v>
      </c>
      <c r="U243" s="101">
        <v>6.456550166386356E-05</v>
      </c>
      <c r="V243" s="101">
        <v>-9.280566014715516E-06</v>
      </c>
      <c r="W243" s="101">
        <v>-2.2158568797747807E-05</v>
      </c>
      <c r="X243" s="101">
        <v>67.5</v>
      </c>
    </row>
    <row r="244" spans="1:24" s="101" customFormat="1" ht="12.75" hidden="1">
      <c r="A244" s="101">
        <v>3243</v>
      </c>
      <c r="B244" s="101">
        <v>100.05999755859375</v>
      </c>
      <c r="C244" s="101">
        <v>121.66000366210938</v>
      </c>
      <c r="D244" s="101">
        <v>10.438159942626953</v>
      </c>
      <c r="E244" s="101">
        <v>10.077919960021973</v>
      </c>
      <c r="F244" s="101">
        <v>18.69059601118432</v>
      </c>
      <c r="G244" s="101" t="s">
        <v>58</v>
      </c>
      <c r="H244" s="101">
        <v>10.017057764072831</v>
      </c>
      <c r="I244" s="101">
        <v>42.57705532266658</v>
      </c>
      <c r="J244" s="101" t="s">
        <v>61</v>
      </c>
      <c r="K244" s="101">
        <v>-0.30772249084594455</v>
      </c>
      <c r="L244" s="101">
        <v>-0.39166732210791094</v>
      </c>
      <c r="M244" s="101">
        <v>-0.0745785484252571</v>
      </c>
      <c r="N244" s="101">
        <v>-0.1413385620961688</v>
      </c>
      <c r="O244" s="101">
        <v>-0.012078774001414588</v>
      </c>
      <c r="P244" s="101">
        <v>-0.0112333424101285</v>
      </c>
      <c r="Q244" s="101">
        <v>-0.0016218493435704022</v>
      </c>
      <c r="R244" s="101">
        <v>-0.0021725314039672703</v>
      </c>
      <c r="S244" s="101">
        <v>-0.00013510071921993963</v>
      </c>
      <c r="T244" s="101">
        <v>-0.00016445433374246424</v>
      </c>
      <c r="U244" s="101">
        <v>-4.072715658012973E-05</v>
      </c>
      <c r="V244" s="101">
        <v>-8.020286511880671E-05</v>
      </c>
      <c r="W244" s="101">
        <v>-7.687717760070843E-06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3244</v>
      </c>
      <c r="B246" s="101">
        <v>132.36</v>
      </c>
      <c r="C246" s="101">
        <v>121.36</v>
      </c>
      <c r="D246" s="101">
        <v>10.309849396544498</v>
      </c>
      <c r="E246" s="101">
        <v>9.995212180969991</v>
      </c>
      <c r="F246" s="101">
        <v>24.026230706147835</v>
      </c>
      <c r="G246" s="101" t="s">
        <v>59</v>
      </c>
      <c r="H246" s="101">
        <v>-9.371972915125895</v>
      </c>
      <c r="I246" s="101">
        <v>55.48802708487411</v>
      </c>
      <c r="J246" s="101" t="s">
        <v>73</v>
      </c>
      <c r="K246" s="101">
        <v>0.9775845234462849</v>
      </c>
      <c r="M246" s="101" t="s">
        <v>68</v>
      </c>
      <c r="N246" s="101">
        <v>0.5142890661893599</v>
      </c>
      <c r="X246" s="101">
        <v>67.5</v>
      </c>
    </row>
    <row r="247" spans="1:24" s="101" customFormat="1" ht="12.75" hidden="1">
      <c r="A247" s="101">
        <v>3241</v>
      </c>
      <c r="B247" s="101">
        <v>105.73999786376953</v>
      </c>
      <c r="C247" s="101">
        <v>134.44000244140625</v>
      </c>
      <c r="D247" s="101">
        <v>9.474542617797852</v>
      </c>
      <c r="E247" s="101">
        <v>12.362916946411133</v>
      </c>
      <c r="F247" s="101">
        <v>18.82914003030185</v>
      </c>
      <c r="G247" s="101" t="s">
        <v>56</v>
      </c>
      <c r="H247" s="101">
        <v>9.026386269943458</v>
      </c>
      <c r="I247" s="101">
        <v>47.26638413371299</v>
      </c>
      <c r="J247" s="101" t="s">
        <v>62</v>
      </c>
      <c r="K247" s="101">
        <v>0.9541921997583095</v>
      </c>
      <c r="L247" s="101">
        <v>0.10560535106966991</v>
      </c>
      <c r="M247" s="101">
        <v>0.22589246152884201</v>
      </c>
      <c r="N247" s="101">
        <v>0.05849177581116678</v>
      </c>
      <c r="O247" s="101">
        <v>0.03832194992135566</v>
      </c>
      <c r="P247" s="101">
        <v>0.003029529790826915</v>
      </c>
      <c r="Q247" s="101">
        <v>0.004664696830787283</v>
      </c>
      <c r="R247" s="101">
        <v>0.0009003411381424179</v>
      </c>
      <c r="S247" s="101">
        <v>0.0005027681122194228</v>
      </c>
      <c r="T247" s="101">
        <v>4.461308379295553E-05</v>
      </c>
      <c r="U247" s="101">
        <v>0.0001020165032183631</v>
      </c>
      <c r="V247" s="101">
        <v>3.340239894206477E-05</v>
      </c>
      <c r="W247" s="101">
        <v>3.134686833000675E-05</v>
      </c>
      <c r="X247" s="101">
        <v>67.5</v>
      </c>
    </row>
    <row r="248" spans="1:24" s="101" customFormat="1" ht="12.75" hidden="1">
      <c r="A248" s="101">
        <v>3242</v>
      </c>
      <c r="B248" s="101">
        <v>108.23999786376953</v>
      </c>
      <c r="C248" s="101">
        <v>117.63999938964844</v>
      </c>
      <c r="D248" s="101">
        <v>11.874299049377441</v>
      </c>
      <c r="E248" s="101">
        <v>10.125214576721191</v>
      </c>
      <c r="F248" s="101">
        <v>27.404454061282916</v>
      </c>
      <c r="G248" s="101" t="s">
        <v>57</v>
      </c>
      <c r="H248" s="101">
        <v>14.155783234676342</v>
      </c>
      <c r="I248" s="101">
        <v>54.89578109844587</v>
      </c>
      <c r="J248" s="101" t="s">
        <v>60</v>
      </c>
      <c r="K248" s="101">
        <v>-0.9060972717415109</v>
      </c>
      <c r="L248" s="101">
        <v>-0.0005740321706942041</v>
      </c>
      <c r="M248" s="101">
        <v>0.21368768330320986</v>
      </c>
      <c r="N248" s="101">
        <v>-0.0006051736331160811</v>
      </c>
      <c r="O248" s="101">
        <v>-0.03651785383070546</v>
      </c>
      <c r="P248" s="101">
        <v>-6.556492357249436E-05</v>
      </c>
      <c r="Q248" s="101">
        <v>0.004371428855864211</v>
      </c>
      <c r="R248" s="101">
        <v>-4.8664799348081406E-05</v>
      </c>
      <c r="S248" s="101">
        <v>-0.0004882947483950899</v>
      </c>
      <c r="T248" s="101">
        <v>-4.663851034320154E-06</v>
      </c>
      <c r="U248" s="101">
        <v>9.247659082320316E-05</v>
      </c>
      <c r="V248" s="101">
        <v>-3.8484522144296085E-06</v>
      </c>
      <c r="W248" s="101">
        <v>-3.067603074040179E-05</v>
      </c>
      <c r="X248" s="101">
        <v>67.5</v>
      </c>
    </row>
    <row r="249" spans="1:24" s="101" customFormat="1" ht="12.75" hidden="1">
      <c r="A249" s="101">
        <v>3243</v>
      </c>
      <c r="B249" s="101">
        <v>108.36000061035156</v>
      </c>
      <c r="C249" s="101">
        <v>115.26000213623047</v>
      </c>
      <c r="D249" s="101">
        <v>11.798816680908203</v>
      </c>
      <c r="E249" s="101">
        <v>10.005996704101562</v>
      </c>
      <c r="F249" s="101">
        <v>20.842245456016546</v>
      </c>
      <c r="G249" s="101" t="s">
        <v>58</v>
      </c>
      <c r="H249" s="101">
        <v>1.1578700834182172</v>
      </c>
      <c r="I249" s="101">
        <v>42.01787069376978</v>
      </c>
      <c r="J249" s="101" t="s">
        <v>61</v>
      </c>
      <c r="K249" s="101">
        <v>-0.2991161784694906</v>
      </c>
      <c r="L249" s="101">
        <v>-0.1056037909433901</v>
      </c>
      <c r="M249" s="101">
        <v>-0.07324601135943477</v>
      </c>
      <c r="N249" s="101">
        <v>-0.05848864507250597</v>
      </c>
      <c r="O249" s="101">
        <v>-0.011619733102533877</v>
      </c>
      <c r="P249" s="101">
        <v>-0.003028820231427528</v>
      </c>
      <c r="Q249" s="101">
        <v>-0.001627883988886995</v>
      </c>
      <c r="R249" s="101">
        <v>-0.0008990249731436804</v>
      </c>
      <c r="S249" s="101">
        <v>-0.00011976649512471313</v>
      </c>
      <c r="T249" s="101">
        <v>-4.436863463131295E-05</v>
      </c>
      <c r="U249" s="101">
        <v>-4.3074900796405195E-05</v>
      </c>
      <c r="V249" s="101">
        <v>-3.3179958870349754E-05</v>
      </c>
      <c r="W249" s="101">
        <v>-6.450371470908044E-06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3244</v>
      </c>
      <c r="B251" s="101">
        <v>127.36</v>
      </c>
      <c r="C251" s="101">
        <v>111.56</v>
      </c>
      <c r="D251" s="101">
        <v>10.954944824468436</v>
      </c>
      <c r="E251" s="101">
        <v>9.582512911421347</v>
      </c>
      <c r="F251" s="101">
        <v>24.43142531387431</v>
      </c>
      <c r="G251" s="101" t="s">
        <v>59</v>
      </c>
      <c r="H251" s="101">
        <v>-6.769922028008779</v>
      </c>
      <c r="I251" s="101">
        <v>53.09007797199123</v>
      </c>
      <c r="J251" s="101" t="s">
        <v>73</v>
      </c>
      <c r="K251" s="101">
        <v>0.4577353889452342</v>
      </c>
      <c r="M251" s="101" t="s">
        <v>68</v>
      </c>
      <c r="N251" s="101">
        <v>0.2388850205159113</v>
      </c>
      <c r="X251" s="101">
        <v>67.5</v>
      </c>
    </row>
    <row r="252" spans="1:24" s="101" customFormat="1" ht="12.75" hidden="1">
      <c r="A252" s="101">
        <v>3241</v>
      </c>
      <c r="B252" s="101">
        <v>105.4000015258789</v>
      </c>
      <c r="C252" s="101">
        <v>135.8000030517578</v>
      </c>
      <c r="D252" s="101">
        <v>8.988225936889648</v>
      </c>
      <c r="E252" s="101">
        <v>11.349329948425293</v>
      </c>
      <c r="F252" s="101">
        <v>15.98077327166934</v>
      </c>
      <c r="G252" s="101" t="s">
        <v>56</v>
      </c>
      <c r="H252" s="101">
        <v>4.386109851660635</v>
      </c>
      <c r="I252" s="101">
        <v>42.28611137753954</v>
      </c>
      <c r="J252" s="101" t="s">
        <v>62</v>
      </c>
      <c r="K252" s="101">
        <v>0.6555500298630986</v>
      </c>
      <c r="L252" s="101">
        <v>0.04523903664056088</v>
      </c>
      <c r="M252" s="101">
        <v>0.1551927685934572</v>
      </c>
      <c r="N252" s="101">
        <v>0.033950923952938715</v>
      </c>
      <c r="O252" s="101">
        <v>0.026327991160251307</v>
      </c>
      <c r="P252" s="101">
        <v>0.0012977816964300055</v>
      </c>
      <c r="Q252" s="101">
        <v>0.003204733221942799</v>
      </c>
      <c r="R252" s="101">
        <v>0.0005225877062970394</v>
      </c>
      <c r="S252" s="101">
        <v>0.0003454106326821752</v>
      </c>
      <c r="T252" s="101">
        <v>1.9119440359818306E-05</v>
      </c>
      <c r="U252" s="101">
        <v>7.008644217628711E-05</v>
      </c>
      <c r="V252" s="101">
        <v>1.9386562286217367E-05</v>
      </c>
      <c r="W252" s="101">
        <v>2.1535813613970108E-05</v>
      </c>
      <c r="X252" s="101">
        <v>67.5</v>
      </c>
    </row>
    <row r="253" spans="1:24" s="101" customFormat="1" ht="12.75" hidden="1">
      <c r="A253" s="101">
        <v>3242</v>
      </c>
      <c r="B253" s="101">
        <v>116.73999786376953</v>
      </c>
      <c r="C253" s="101">
        <v>125.23999786376953</v>
      </c>
      <c r="D253" s="101">
        <v>11.176563262939453</v>
      </c>
      <c r="E253" s="101">
        <v>10.733057022094727</v>
      </c>
      <c r="F253" s="101">
        <v>27.805367373472293</v>
      </c>
      <c r="G253" s="101" t="s">
        <v>57</v>
      </c>
      <c r="H253" s="101">
        <v>9.957223288347848</v>
      </c>
      <c r="I253" s="101">
        <v>59.19722115211738</v>
      </c>
      <c r="J253" s="101" t="s">
        <v>60</v>
      </c>
      <c r="K253" s="101">
        <v>-0.6438456963077523</v>
      </c>
      <c r="L253" s="101">
        <v>-0.0002458558314488106</v>
      </c>
      <c r="M253" s="101">
        <v>0.15208013771652265</v>
      </c>
      <c r="N253" s="101">
        <v>-0.0003513284736057082</v>
      </c>
      <c r="O253" s="101">
        <v>-0.02590985653393864</v>
      </c>
      <c r="P253" s="101">
        <v>-2.8044800363094554E-05</v>
      </c>
      <c r="Q253" s="101">
        <v>0.0031226066113665173</v>
      </c>
      <c r="R253" s="101">
        <v>-2.8253278760192872E-05</v>
      </c>
      <c r="S253" s="101">
        <v>-0.00034328823353684895</v>
      </c>
      <c r="T253" s="101">
        <v>-1.9927341393336487E-06</v>
      </c>
      <c r="U253" s="101">
        <v>6.682461697653038E-05</v>
      </c>
      <c r="V253" s="101">
        <v>-2.2352577196239855E-06</v>
      </c>
      <c r="W253" s="101">
        <v>-2.147095422255001E-05</v>
      </c>
      <c r="X253" s="101">
        <v>67.5</v>
      </c>
    </row>
    <row r="254" spans="1:24" s="101" customFormat="1" ht="12.75" hidden="1">
      <c r="A254" s="101">
        <v>3243</v>
      </c>
      <c r="B254" s="101">
        <v>117.41999816894531</v>
      </c>
      <c r="C254" s="101">
        <v>119.72000122070312</v>
      </c>
      <c r="D254" s="101">
        <v>11.904924392700195</v>
      </c>
      <c r="E254" s="101">
        <v>9.856127738952637</v>
      </c>
      <c r="F254" s="101">
        <v>25.532792410014295</v>
      </c>
      <c r="G254" s="101" t="s">
        <v>58</v>
      </c>
      <c r="H254" s="101">
        <v>1.114640866216746</v>
      </c>
      <c r="I254" s="101">
        <v>51.034639035162066</v>
      </c>
      <c r="J254" s="101" t="s">
        <v>61</v>
      </c>
      <c r="K254" s="101">
        <v>-0.1233229946096634</v>
      </c>
      <c r="L254" s="101">
        <v>-0.04523836857222144</v>
      </c>
      <c r="M254" s="101">
        <v>-0.030926156176056884</v>
      </c>
      <c r="N254" s="101">
        <v>-0.033949106108436225</v>
      </c>
      <c r="O254" s="101">
        <v>-0.004673591009597259</v>
      </c>
      <c r="P254" s="101">
        <v>-0.001297478639809279</v>
      </c>
      <c r="Q254" s="101">
        <v>-0.0007208626599248921</v>
      </c>
      <c r="R254" s="101">
        <v>-0.0005218234021315062</v>
      </c>
      <c r="S254" s="101">
        <v>-3.82321054226731E-05</v>
      </c>
      <c r="T254" s="101">
        <v>-1.90153098928885E-05</v>
      </c>
      <c r="U254" s="101">
        <v>-2.1132438166715276E-05</v>
      </c>
      <c r="V254" s="101">
        <v>-1.9257269282124267E-05</v>
      </c>
      <c r="W254" s="101">
        <v>-1.670147535046557E-06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3244</v>
      </c>
      <c r="B256" s="101">
        <v>131.42</v>
      </c>
      <c r="C256" s="101">
        <v>129.62</v>
      </c>
      <c r="D256" s="101">
        <v>9.814225892971029</v>
      </c>
      <c r="E256" s="101">
        <v>9.69346538064389</v>
      </c>
      <c r="F256" s="101">
        <v>25.996112367196197</v>
      </c>
      <c r="G256" s="101" t="s">
        <v>59</v>
      </c>
      <c r="H256" s="101">
        <v>-0.8531453679842684</v>
      </c>
      <c r="I256" s="101">
        <v>63.06685463201571</v>
      </c>
      <c r="J256" s="101" t="s">
        <v>73</v>
      </c>
      <c r="K256" s="101">
        <v>0.1886310552561226</v>
      </c>
      <c r="M256" s="101" t="s">
        <v>68</v>
      </c>
      <c r="N256" s="101">
        <v>0.12697908955485485</v>
      </c>
      <c r="X256" s="101">
        <v>67.5</v>
      </c>
    </row>
    <row r="257" spans="1:24" s="101" customFormat="1" ht="12.75" hidden="1">
      <c r="A257" s="101">
        <v>3241</v>
      </c>
      <c r="B257" s="101">
        <v>109.62000274658203</v>
      </c>
      <c r="C257" s="101">
        <v>129.4199981689453</v>
      </c>
      <c r="D257" s="101">
        <v>9.275527000427246</v>
      </c>
      <c r="E257" s="101">
        <v>11.103437423706055</v>
      </c>
      <c r="F257" s="101">
        <v>20.7624359173164</v>
      </c>
      <c r="G257" s="101" t="s">
        <v>56</v>
      </c>
      <c r="H257" s="101">
        <v>11.12645278200953</v>
      </c>
      <c r="I257" s="101">
        <v>53.24645552859156</v>
      </c>
      <c r="J257" s="101" t="s">
        <v>62</v>
      </c>
      <c r="K257" s="101">
        <v>0.3567634022551017</v>
      </c>
      <c r="L257" s="101">
        <v>0.21497293707175302</v>
      </c>
      <c r="M257" s="101">
        <v>0.08445923173035307</v>
      </c>
      <c r="N257" s="101">
        <v>0.08806786610851274</v>
      </c>
      <c r="O257" s="101">
        <v>0.014328173364861257</v>
      </c>
      <c r="P257" s="101">
        <v>0.006166974871367215</v>
      </c>
      <c r="Q257" s="101">
        <v>0.001744138928678945</v>
      </c>
      <c r="R257" s="101">
        <v>0.0013556101957798087</v>
      </c>
      <c r="S257" s="101">
        <v>0.0001879816958264878</v>
      </c>
      <c r="T257" s="101">
        <v>9.076297412946784E-05</v>
      </c>
      <c r="U257" s="101">
        <v>3.814615082704879E-05</v>
      </c>
      <c r="V257" s="101">
        <v>5.030606152730126E-05</v>
      </c>
      <c r="W257" s="101">
        <v>1.1719031838489145E-05</v>
      </c>
      <c r="X257" s="101">
        <v>67.5</v>
      </c>
    </row>
    <row r="258" spans="1:24" s="101" customFormat="1" ht="12.75" hidden="1">
      <c r="A258" s="101">
        <v>3242</v>
      </c>
      <c r="B258" s="101">
        <v>121.44000244140625</v>
      </c>
      <c r="C258" s="101">
        <v>130.83999633789062</v>
      </c>
      <c r="D258" s="101">
        <v>10.133927345275879</v>
      </c>
      <c r="E258" s="101">
        <v>9.902387619018555</v>
      </c>
      <c r="F258" s="101">
        <v>25.788846482639766</v>
      </c>
      <c r="G258" s="101" t="s">
        <v>57</v>
      </c>
      <c r="H258" s="101">
        <v>6.624878644096398</v>
      </c>
      <c r="I258" s="101">
        <v>60.56488108550265</v>
      </c>
      <c r="J258" s="101" t="s">
        <v>60</v>
      </c>
      <c r="K258" s="101">
        <v>-0.28843920308776283</v>
      </c>
      <c r="L258" s="101">
        <v>-0.0011687033646587334</v>
      </c>
      <c r="M258" s="101">
        <v>0.06771493934280727</v>
      </c>
      <c r="N258" s="101">
        <v>-0.0009107659263210585</v>
      </c>
      <c r="O258" s="101">
        <v>-0.01167444849861823</v>
      </c>
      <c r="P258" s="101">
        <v>-0.0001337352274071613</v>
      </c>
      <c r="Q258" s="101">
        <v>0.0013704833289019116</v>
      </c>
      <c r="R258" s="101">
        <v>-7.32257080708403E-05</v>
      </c>
      <c r="S258" s="101">
        <v>-0.00016016383473690238</v>
      </c>
      <c r="T258" s="101">
        <v>-9.52654060093269E-06</v>
      </c>
      <c r="U258" s="101">
        <v>2.800365939020904E-05</v>
      </c>
      <c r="V258" s="101">
        <v>-5.780919363979081E-06</v>
      </c>
      <c r="W258" s="101">
        <v>-1.018403573009326E-05</v>
      </c>
      <c r="X258" s="101">
        <v>67.5</v>
      </c>
    </row>
    <row r="259" spans="1:24" s="101" customFormat="1" ht="12.75" hidden="1">
      <c r="A259" s="101">
        <v>3243</v>
      </c>
      <c r="B259" s="101">
        <v>118.81999969482422</v>
      </c>
      <c r="C259" s="101">
        <v>129.22000122070312</v>
      </c>
      <c r="D259" s="101">
        <v>10.026509284973145</v>
      </c>
      <c r="E259" s="101">
        <v>9.8907470703125</v>
      </c>
      <c r="F259" s="101">
        <v>23.998774600423197</v>
      </c>
      <c r="G259" s="101" t="s">
        <v>58</v>
      </c>
      <c r="H259" s="101">
        <v>5.63845944064235</v>
      </c>
      <c r="I259" s="101">
        <v>56.95845913546657</v>
      </c>
      <c r="J259" s="101" t="s">
        <v>61</v>
      </c>
      <c r="K259" s="101">
        <v>-0.2099594039587935</v>
      </c>
      <c r="L259" s="101">
        <v>-0.21496976021222455</v>
      </c>
      <c r="M259" s="101">
        <v>-0.05047820137724214</v>
      </c>
      <c r="N259" s="101">
        <v>-0.08806315657716557</v>
      </c>
      <c r="O259" s="101">
        <v>-0.008306852847296025</v>
      </c>
      <c r="P259" s="101">
        <v>-0.006165524629179989</v>
      </c>
      <c r="Q259" s="101">
        <v>-0.0010787937929628965</v>
      </c>
      <c r="R259" s="101">
        <v>-0.0013536310422636204</v>
      </c>
      <c r="S259" s="101">
        <v>-9.841069051770953E-05</v>
      </c>
      <c r="T259" s="101">
        <v>-9.026163358263149E-05</v>
      </c>
      <c r="U259" s="101">
        <v>-2.5902198433281915E-05</v>
      </c>
      <c r="V259" s="101">
        <v>-4.9972800578872816E-05</v>
      </c>
      <c r="W259" s="101">
        <v>-5.798372485422622E-06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10.048035106437979</v>
      </c>
      <c r="G260" s="102"/>
      <c r="H260" s="102"/>
      <c r="I260" s="115"/>
      <c r="J260" s="115" t="s">
        <v>158</v>
      </c>
      <c r="K260" s="102">
        <f>AVERAGE(K258,K253,K248,K243,K238,K233)</f>
        <v>-0.7285661019750117</v>
      </c>
      <c r="L260" s="102">
        <f>AVERAGE(L258,L253,L248,L243,L238,L233)</f>
        <v>-0.0009021728425434888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27.805367373472293</v>
      </c>
      <c r="G261" s="102"/>
      <c r="H261" s="102"/>
      <c r="I261" s="115"/>
      <c r="J261" s="115" t="s">
        <v>159</v>
      </c>
      <c r="K261" s="102">
        <f>AVERAGE(K259,K254,K249,K244,K239,K234)</f>
        <v>-0.21550242222578161</v>
      </c>
      <c r="L261" s="102">
        <f>AVERAGE(L259,L254,L249,L244,L239,L234)</f>
        <v>-0.1660075699682848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0.4553538137343823</v>
      </c>
      <c r="L262" s="102">
        <f>ABS(L260/$H$33)</f>
        <v>0.0025060356737319133</v>
      </c>
      <c r="M262" s="115" t="s">
        <v>111</v>
      </c>
      <c r="N262" s="102">
        <f>K262+L262+L263+K263</f>
        <v>0.6840591387211227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0.12244455808283046</v>
      </c>
      <c r="L263" s="102">
        <f>ABS(L261/$H$34)</f>
        <v>0.103754731230178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2006-02-09T06:45:06Z</dcterms:modified>
  <cp:category/>
  <cp:version/>
  <cp:contentType/>
  <cp:contentStatus/>
</cp:coreProperties>
</file>