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<sst xmlns="http://schemas.openxmlformats.org/spreadsheetml/2006/main" count="712" uniqueCount="167">
  <si>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</si>
  <si>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</si>
  <si>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</si>
  <si>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</si>
  <si>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</si>
  <si>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</si>
  <si>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</si>
  <si>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</si>
  <si>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</si>
  <si>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</si>
  <si>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</si>
  <si>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</si>
  <si>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</si>
  <si>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</si>
  <si>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</si>
  <si>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</si>
  <si>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</si>
  <si>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</si>
  <si>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</si>
  <si>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</si>
  <si>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</si>
  <si>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</si>
  <si>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</si>
  <si>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</si>
  <si>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</si>
  <si>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</si>
  <si>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</si>
  <si>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</si>
  <si>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</si>
  <si>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</si>
  <si>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</si>
  <si>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</si>
  <si>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</si>
  <si>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</si>
  <si>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</si>
  <si>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</si>
  <si>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</si>
  <si>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</si>
  <si>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</si>
  <si>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</si>
  <si>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</si>
  <si>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</si>
  <si>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</si>
  <si>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</si>
  <si>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</si>
  <si>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</si>
  <si>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</si>
  <si>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</si>
  <si>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</si>
  <si>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</si>
  <si>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</si>
  <si>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</si>
  <si>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</si>
  <si>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</si>
  <si>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</si>
  <si>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</si>
  <si>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</si>
  <si>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</si>
  <si>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</si>
  <si>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</si>
  <si>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</si>
  <si>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</si>
  <si>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</si>
  <si>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</si>
  <si>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</si>
  <si>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</si>
  <si>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</si>
  <si>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</si>
  <si>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</si>
  <si>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</si>
  <si>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</si>
  <si>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</si>
  <si>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</si>
  <si>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</si>
  <si>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</si>
  <si>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</si>
  <si>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</si>
  <si>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</si>
  <si>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</si>
  <si>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</si>
  <si>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</si>
  <si>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</si>
  <si>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</si>
  <si>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</si>
  <si>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</si>
  <si>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</si>
  <si>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</si>
  <si>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</si>
  <si>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</si>
  <si>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</si>
  <si>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</si>
  <si>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</si>
  <si>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</si>
  <si>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</si>
  <si>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</si>
  <si>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</si>
  <si>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</si>
  <si>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</si>
  <si>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</si>
  <si>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</si>
  <si>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</si>
  <si>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</si>
  <si>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</si>
  <si>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</si>
  <si>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</si>
  <si>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</si>
  <si>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</si>
  <si>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</si>
  <si>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</si>
  <si>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</si>
  <si>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</si>
  <si>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</si>
  <si>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</si>
  <si>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</si>
  <si>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</si>
  <si>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</si>
  <si>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</si>
  <si>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</si>
  <si>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</si>
  <si>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</si>
  <si>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</si>
  <si>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</si>
  <si>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</si>
  <si>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</si>
  <si>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</si>
  <si>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</si>
  <si>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</si>
  <si>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</si>
  <si>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</si>
  <si>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</si>
  <si>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</si>
  <si>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</si>
  <si>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</si>
  <si>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</si>
  <si>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</si>
  <si>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</si>
  <si>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</si>
  <si>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</si>
  <si>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</si>
  <si>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</si>
  <si>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</si>
  <si>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</si>
  <si>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</si>
  <si>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</si>
  <si>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</si>
  <si>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</si>
  <si>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</si>
  <si>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</si>
  <si>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</si>
  <si>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</si>
  <si>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</si>
  <si>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</si>
  <si>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</si>
  <si>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</si>
  <si>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</si>
  <si>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</si>
  <si>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</si>
  <si>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</si>
  <si>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</si>
  <si>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</si>
  <si>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</si>
  <si>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</si>
  <si>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</si>
  <si>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</si>
  <si>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812 extra</t>
  </si>
  <si>
    <t>Coil 3254 wurde gegen 2610 getascht Freigabe CERN fehlt 21.12.2005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</si>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</sst>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11.27383071872918</v>
      </c>
      <c r="C41" s="2">
        <f aca="true" t="shared" si="0" ref="C41:C55">($B$41*H41+$B$42*J41+$B$43*L41+$B$44*N41+$B$45*P41+$B$46*R41+$B$47*T41+$B$48*V41)/100</f>
        <v>-4.995342144264923E-08</v>
      </c>
      <c r="D41" s="2">
        <f aca="true" t="shared" si="1" ref="D41:D55">($B$41*I41+$B$42*K41+$B$43*M41+$B$44*O41+$B$45*Q41+$B$46*S41+$B$47*U41+$B$48*W41)/100</f>
        <v>-4.456224216893273E-08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-5.528626389951569</v>
      </c>
      <c r="C42" s="2">
        <f t="shared" si="0"/>
        <v>-7.64845068467905E-11</v>
      </c>
      <c r="D42" s="2">
        <f t="shared" si="1"/>
        <v>-2.8507823214859207E-08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-2.705423813753697</v>
      </c>
      <c r="C43" s="2">
        <f t="shared" si="0"/>
        <v>0.5989543057426849</v>
      </c>
      <c r="D43" s="2">
        <f t="shared" si="1"/>
        <v>-0.5400082026651802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10.098456036047025</v>
      </c>
      <c r="C44" s="2">
        <f t="shared" si="0"/>
        <v>-0.0004246116780054394</v>
      </c>
      <c r="D44" s="2">
        <f t="shared" si="1"/>
        <v>-0.07819257660266685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11.27383071872918</v>
      </c>
      <c r="C45" s="2">
        <f t="shared" si="0"/>
        <v>-0.1432379645327639</v>
      </c>
      <c r="D45" s="2">
        <f t="shared" si="1"/>
        <v>-0.1262192151346478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-5.528626389951569</v>
      </c>
      <c r="C46" s="2">
        <f t="shared" si="0"/>
        <v>-0.0005305837759265303</v>
      </c>
      <c r="D46" s="2">
        <f t="shared" si="1"/>
        <v>-0.05133825572403117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-2.705423813753697</v>
      </c>
      <c r="C47" s="2">
        <f t="shared" si="0"/>
        <v>0.023819728221699834</v>
      </c>
      <c r="D47" s="2">
        <f t="shared" si="1"/>
        <v>-0.021946039829339344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10.098456036047025</v>
      </c>
      <c r="C48" s="2">
        <f t="shared" si="0"/>
        <v>-4.871552554550572E-05</v>
      </c>
      <c r="D48" s="2">
        <f t="shared" si="1"/>
        <v>-0.002242721375681869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-0.0030252263607728654</v>
      </c>
      <c r="D49" s="2">
        <f t="shared" si="1"/>
        <v>-0.0025279611259151234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-4.264565050818482E-05</v>
      </c>
      <c r="D50" s="2">
        <f t="shared" si="1"/>
        <v>-0.0007891626457975167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0.0002923586400768458</v>
      </c>
      <c r="D51" s="2">
        <f t="shared" si="1"/>
        <v>-0.0003083839710026334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-3.4800728420478416E-06</v>
      </c>
      <c r="D52" s="2">
        <f t="shared" si="1"/>
        <v>-3.281748974073518E-05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-7.034151229344826E-05</v>
      </c>
      <c r="D53" s="2">
        <f t="shared" si="1"/>
        <v>-4.987859180385525E-05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-3.3603077426412024E-06</v>
      </c>
      <c r="D54" s="2">
        <f t="shared" si="1"/>
        <v>-2.9141815953388044E-05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1.757977345862654E-05</v>
      </c>
      <c r="D55" s="2">
        <f t="shared" si="1"/>
        <v>-1.982343419434997E-05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8" sqref="F8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3255</v>
      </c>
      <c r="B3" s="31">
        <v>126.96333333333332</v>
      </c>
      <c r="C3" s="31">
        <v>127.98</v>
      </c>
      <c r="D3" s="31">
        <v>9.486350986996873</v>
      </c>
      <c r="E3" s="31">
        <v>9.618525105758758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2610</v>
      </c>
      <c r="B4" s="36">
        <v>108.26333333333332</v>
      </c>
      <c r="C4" s="36">
        <v>116.76333333333334</v>
      </c>
      <c r="D4" s="36">
        <v>9.087712460323464</v>
      </c>
      <c r="E4" s="36">
        <v>9.2748146802316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3256</v>
      </c>
      <c r="B5" s="41">
        <v>124.89666666666666</v>
      </c>
      <c r="C5" s="41">
        <v>134.96333333333334</v>
      </c>
      <c r="D5" s="41">
        <v>9.801006042701157</v>
      </c>
      <c r="E5" s="41">
        <v>9.903412024711061</v>
      </c>
      <c r="F5" s="37" t="s">
        <v>71</v>
      </c>
      <c r="I5" s="42">
        <v>5055</v>
      </c>
    </row>
    <row r="6" spans="1:6" s="33" customFormat="1" ht="13.5" thickBot="1">
      <c r="A6" s="43">
        <v>3253</v>
      </c>
      <c r="B6" s="44">
        <v>145.83</v>
      </c>
      <c r="C6" s="44">
        <v>147.28</v>
      </c>
      <c r="D6" s="44">
        <v>9.193138785242644</v>
      </c>
      <c r="E6" s="44">
        <v>9.478130098585545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 t="s">
        <v>165</v>
      </c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5061</v>
      </c>
      <c r="K15" s="42">
        <v>5040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11.27383071872918</v>
      </c>
      <c r="C19" s="62">
        <v>52.0371640520625</v>
      </c>
      <c r="D19" s="63">
        <v>19.881171646372845</v>
      </c>
      <c r="K19" s="64" t="s">
        <v>93</v>
      </c>
    </row>
    <row r="20" spans="1:11" ht="12.75">
      <c r="A20" s="61" t="s">
        <v>57</v>
      </c>
      <c r="B20" s="62">
        <v>-5.528626389951569</v>
      </c>
      <c r="C20" s="62">
        <v>51.86804027671509</v>
      </c>
      <c r="D20" s="63">
        <v>21.357021512724216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-2.705423813753697</v>
      </c>
      <c r="C21" s="62">
        <v>75.62457618624632</v>
      </c>
      <c r="D21" s="63">
        <v>29.18200912512044</v>
      </c>
      <c r="F21" s="39" t="s">
        <v>96</v>
      </c>
    </row>
    <row r="22" spans="1:11" ht="16.5" thickBot="1">
      <c r="A22" s="67" t="s">
        <v>59</v>
      </c>
      <c r="B22" s="68">
        <v>10.098456036047025</v>
      </c>
      <c r="C22" s="68">
        <v>69.56178936938035</v>
      </c>
      <c r="D22" s="69">
        <v>27.720586669313214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17.625517539748312</v>
      </c>
      <c r="I23" s="42">
        <v>5062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0.5989543057426849</v>
      </c>
      <c r="C27" s="78">
        <v>-0.0004246116780054394</v>
      </c>
      <c r="D27" s="78">
        <v>-0.1432379645327639</v>
      </c>
      <c r="E27" s="78">
        <v>-0.0005305837759265303</v>
      </c>
      <c r="F27" s="78">
        <v>0.023819728221699834</v>
      </c>
      <c r="G27" s="78">
        <v>-4.871552554550572E-05</v>
      </c>
      <c r="H27" s="78">
        <v>-0.0030252263607728654</v>
      </c>
      <c r="I27" s="79">
        <v>-4.264565050818482E-05</v>
      </c>
    </row>
    <row r="28" spans="1:9" ht="13.5" thickBot="1">
      <c r="A28" s="80" t="s">
        <v>61</v>
      </c>
      <c r="B28" s="81">
        <v>-0.5400082026651802</v>
      </c>
      <c r="C28" s="81">
        <v>-0.07819257660266685</v>
      </c>
      <c r="D28" s="81">
        <v>-0.1262192151346478</v>
      </c>
      <c r="E28" s="81">
        <v>-0.05133825572403117</v>
      </c>
      <c r="F28" s="81">
        <v>-0.021946039829339344</v>
      </c>
      <c r="G28" s="81">
        <v>-0.002242721375681869</v>
      </c>
      <c r="H28" s="81">
        <v>-0.0025279611259151234</v>
      </c>
      <c r="I28" s="82">
        <v>-0.0007891626457975167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3255</v>
      </c>
      <c r="B39" s="89">
        <v>126.96333333333332</v>
      </c>
      <c r="C39" s="89">
        <v>127.98</v>
      </c>
      <c r="D39" s="89">
        <v>9.486350986996873</v>
      </c>
      <c r="E39" s="89">
        <v>9.618525105758758</v>
      </c>
      <c r="F39" s="90">
        <f>I39*D39/(23678+B39)*1000</f>
        <v>27.720586669313214</v>
      </c>
      <c r="G39" s="91" t="s">
        <v>59</v>
      </c>
      <c r="H39" s="92">
        <f>I39-B39+X39</f>
        <v>10.098456036047025</v>
      </c>
      <c r="I39" s="92">
        <f>(B39+C42-2*X39)*(23678+B39)*E42/((23678+C42)*D39+E42*(23678+B39))</f>
        <v>69.56178936938035</v>
      </c>
      <c r="J39" s="39" t="s">
        <v>73</v>
      </c>
      <c r="K39" s="39">
        <f>(K40*K40+L40*L40+M40*M40+N40*N40+O40*O40+P40*P40+Q40*Q40+R40*R40+S40*S40+T40*T40+U40*U40+V40*V40+W40*W40)</f>
        <v>0.6966240795459882</v>
      </c>
      <c r="M39" s="39" t="s">
        <v>68</v>
      </c>
      <c r="N39" s="39">
        <f>(K44*K44+L44*L44+M44*M44+N44*N44+O44*O44+P44*P44+Q44*Q44+R44*R44+S44*S44+T44*T44+U44*U44+V44*V44+W44*W44)</f>
        <v>0.36594916598243526</v>
      </c>
      <c r="X39" s="28">
        <f>(1-$H$2)*1000</f>
        <v>67.5</v>
      </c>
    </row>
    <row r="40" spans="1:24" ht="12.75">
      <c r="A40" s="86">
        <v>2610</v>
      </c>
      <c r="B40" s="89">
        <v>108.26333333333332</v>
      </c>
      <c r="C40" s="89">
        <v>116.76333333333334</v>
      </c>
      <c r="D40" s="89">
        <v>9.087712460323464</v>
      </c>
      <c r="E40" s="89">
        <v>9.2748146802316</v>
      </c>
      <c r="F40" s="90">
        <f>I40*D40/(23678+B40)*1000</f>
        <v>19.881171646372845</v>
      </c>
      <c r="G40" s="91" t="s">
        <v>56</v>
      </c>
      <c r="H40" s="92">
        <f>I40-B40+X40</f>
        <v>11.27383071872918</v>
      </c>
      <c r="I40" s="92">
        <f>(B40+C39-2*X40)*(23678+B40)*E39/((23678+C39)*D40+E39*(23678+B40))</f>
        <v>52.0371640520625</v>
      </c>
      <c r="J40" s="39" t="s">
        <v>62</v>
      </c>
      <c r="K40" s="73">
        <f aca="true" t="shared" si="0" ref="K40:W40">SQRT(K41*K41+K42*K42)</f>
        <v>0.806445980406239</v>
      </c>
      <c r="L40" s="73">
        <f t="shared" si="0"/>
        <v>0.07819372948543267</v>
      </c>
      <c r="M40" s="73">
        <f t="shared" si="0"/>
        <v>0.1909146530591506</v>
      </c>
      <c r="N40" s="73">
        <f t="shared" si="0"/>
        <v>0.05134099745748319</v>
      </c>
      <c r="O40" s="73">
        <f t="shared" si="0"/>
        <v>0.0323883947849626</v>
      </c>
      <c r="P40" s="73">
        <f t="shared" si="0"/>
        <v>0.0022432504031805163</v>
      </c>
      <c r="Q40" s="73">
        <f t="shared" si="0"/>
        <v>0.003942408145797832</v>
      </c>
      <c r="R40" s="73">
        <f t="shared" si="0"/>
        <v>0.0007903140723974255</v>
      </c>
      <c r="S40" s="73">
        <f t="shared" si="0"/>
        <v>0.0004249402875686603</v>
      </c>
      <c r="T40" s="73">
        <f t="shared" si="0"/>
        <v>3.300149299454826E-05</v>
      </c>
      <c r="U40" s="73">
        <f t="shared" si="0"/>
        <v>8.623109805670428E-05</v>
      </c>
      <c r="V40" s="73">
        <f t="shared" si="0"/>
        <v>2.9334912735278356E-05</v>
      </c>
      <c r="W40" s="73">
        <f t="shared" si="0"/>
        <v>2.6495602995862423E-05</v>
      </c>
      <c r="X40" s="28">
        <f>(1-$H$2)*1000</f>
        <v>67.5</v>
      </c>
    </row>
    <row r="41" spans="1:24" ht="12.75">
      <c r="A41" s="86">
        <v>3256</v>
      </c>
      <c r="B41" s="89">
        <v>124.89666666666666</v>
      </c>
      <c r="C41" s="89">
        <v>134.96333333333334</v>
      </c>
      <c r="D41" s="89">
        <v>9.801006042701157</v>
      </c>
      <c r="E41" s="89">
        <v>9.903412024711061</v>
      </c>
      <c r="F41" s="90">
        <f>I41*D41/(23678+B41)*1000</f>
        <v>21.357021512724216</v>
      </c>
      <c r="G41" s="91" t="s">
        <v>57</v>
      </c>
      <c r="H41" s="92">
        <f>I41-B41+X41</f>
        <v>-5.528626389951569</v>
      </c>
      <c r="I41" s="92">
        <f>(B41+C40-2*X41)*(23678+B41)*E40/((23678+C40)*D41+E40*(23678+B41))</f>
        <v>51.86804027671509</v>
      </c>
      <c r="J41" s="39" t="s">
        <v>60</v>
      </c>
      <c r="K41" s="73">
        <f>'calcul config'!C43</f>
        <v>0.5989543057426849</v>
      </c>
      <c r="L41" s="73">
        <f>'calcul config'!C44</f>
        <v>-0.0004246116780054394</v>
      </c>
      <c r="M41" s="73">
        <f>'calcul config'!C45</f>
        <v>-0.1432379645327639</v>
      </c>
      <c r="N41" s="73">
        <f>'calcul config'!C46</f>
        <v>-0.0005305837759265303</v>
      </c>
      <c r="O41" s="73">
        <f>'calcul config'!C47</f>
        <v>0.023819728221699834</v>
      </c>
      <c r="P41" s="73">
        <f>'calcul config'!C48</f>
        <v>-4.871552554550572E-05</v>
      </c>
      <c r="Q41" s="73">
        <f>'calcul config'!C49</f>
        <v>-0.0030252263607728654</v>
      </c>
      <c r="R41" s="73">
        <f>'calcul config'!C50</f>
        <v>-4.264565050818482E-05</v>
      </c>
      <c r="S41" s="73">
        <f>'calcul config'!C51</f>
        <v>0.0002923586400768458</v>
      </c>
      <c r="T41" s="73">
        <f>'calcul config'!C52</f>
        <v>-3.4800728420478416E-06</v>
      </c>
      <c r="U41" s="73">
        <f>'calcul config'!C53</f>
        <v>-7.034151229344826E-05</v>
      </c>
      <c r="V41" s="73">
        <f>'calcul config'!C54</f>
        <v>-3.3603077426412024E-06</v>
      </c>
      <c r="W41" s="73">
        <f>'calcul config'!C55</f>
        <v>1.757977345862654E-05</v>
      </c>
      <c r="X41" s="28">
        <f>(1-$H$2)*1000</f>
        <v>67.5</v>
      </c>
    </row>
    <row r="42" spans="1:24" ht="12.75">
      <c r="A42" s="86">
        <v>3253</v>
      </c>
      <c r="B42" s="89">
        <v>145.83</v>
      </c>
      <c r="C42" s="89">
        <v>147.28</v>
      </c>
      <c r="D42" s="89">
        <v>9.193138785242644</v>
      </c>
      <c r="E42" s="89">
        <v>9.478130098585545</v>
      </c>
      <c r="F42" s="90">
        <f>I42*D42/(23678+B42)*1000</f>
        <v>29.18200912512044</v>
      </c>
      <c r="G42" s="91" t="s">
        <v>58</v>
      </c>
      <c r="H42" s="92">
        <f>I42-B42+X42</f>
        <v>-2.705423813753697</v>
      </c>
      <c r="I42" s="92">
        <f>(B42+C41-2*X42)*(23678+B42)*E41/((23678+C41)*D42+E41*(23678+B42))</f>
        <v>75.62457618624632</v>
      </c>
      <c r="J42" s="39" t="s">
        <v>61</v>
      </c>
      <c r="K42" s="73">
        <f>'calcul config'!D43</f>
        <v>-0.5400082026651802</v>
      </c>
      <c r="L42" s="73">
        <f>'calcul config'!D44</f>
        <v>-0.07819257660266685</v>
      </c>
      <c r="M42" s="73">
        <f>'calcul config'!D45</f>
        <v>-0.1262192151346478</v>
      </c>
      <c r="N42" s="73">
        <f>'calcul config'!D46</f>
        <v>-0.05133825572403117</v>
      </c>
      <c r="O42" s="73">
        <f>'calcul config'!D47</f>
        <v>-0.021946039829339344</v>
      </c>
      <c r="P42" s="73">
        <f>'calcul config'!D48</f>
        <v>-0.002242721375681869</v>
      </c>
      <c r="Q42" s="73">
        <f>'calcul config'!D49</f>
        <v>-0.0025279611259151234</v>
      </c>
      <c r="R42" s="73">
        <f>'calcul config'!D50</f>
        <v>-0.0007891626457975167</v>
      </c>
      <c r="S42" s="73">
        <f>'calcul config'!D51</f>
        <v>-0.0003083839710026334</v>
      </c>
      <c r="T42" s="73">
        <f>'calcul config'!D52</f>
        <v>-3.281748974073518E-05</v>
      </c>
      <c r="U42" s="73">
        <f>'calcul config'!D53</f>
        <v>-4.987859180385525E-05</v>
      </c>
      <c r="V42" s="73">
        <f>'calcul config'!D54</f>
        <v>-2.9141815953388044E-05</v>
      </c>
      <c r="W42" s="73">
        <f>'calcul config'!D55</f>
        <v>-1.982343419434997E-05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0.5376306536041594</v>
      </c>
      <c r="L44" s="73">
        <f>L40/(L43*1.5)</f>
        <v>0.07447021855755494</v>
      </c>
      <c r="M44" s="73">
        <f aca="true" t="shared" si="1" ref="M44:W44">M40/(M43*1.5)</f>
        <v>0.2121273922879451</v>
      </c>
      <c r="N44" s="73">
        <f t="shared" si="1"/>
        <v>0.06845466327664425</v>
      </c>
      <c r="O44" s="73">
        <f t="shared" si="1"/>
        <v>0.14394842126650048</v>
      </c>
      <c r="P44" s="73">
        <f t="shared" si="1"/>
        <v>0.014955002687870107</v>
      </c>
      <c r="Q44" s="73">
        <f t="shared" si="1"/>
        <v>0.026282720971985543</v>
      </c>
      <c r="R44" s="73">
        <f t="shared" si="1"/>
        <v>0.0017562534942165012</v>
      </c>
      <c r="S44" s="73">
        <f t="shared" si="1"/>
        <v>0.00566587050091547</v>
      </c>
      <c r="T44" s="73">
        <f t="shared" si="1"/>
        <v>0.0004400199065939767</v>
      </c>
      <c r="U44" s="73">
        <f t="shared" si="1"/>
        <v>0.0011497479740893903</v>
      </c>
      <c r="V44" s="73">
        <f t="shared" si="1"/>
        <v>0.0003911321698037114</v>
      </c>
      <c r="W44" s="73">
        <f t="shared" si="1"/>
        <v>0.0003532747066114989</v>
      </c>
      <c r="X44" s="73"/>
      <c r="Y44" s="73"/>
    </row>
    <row r="45" s="101" customFormat="1" ht="12.75"/>
    <row r="46" spans="1:24" s="101" customFormat="1" ht="12.75">
      <c r="A46" s="101">
        <v>3256</v>
      </c>
      <c r="B46" s="101">
        <v>137.54</v>
      </c>
      <c r="C46" s="101">
        <v>140.04</v>
      </c>
      <c r="D46" s="101">
        <v>9.650860342822158</v>
      </c>
      <c r="E46" s="101">
        <v>9.855641413688263</v>
      </c>
      <c r="F46" s="101">
        <v>27.513297682330062</v>
      </c>
      <c r="G46" s="101" t="s">
        <v>59</v>
      </c>
      <c r="H46" s="101">
        <v>-2.145116206268824</v>
      </c>
      <c r="I46" s="101">
        <v>67.89488379373117</v>
      </c>
      <c r="J46" s="101" t="s">
        <v>73</v>
      </c>
      <c r="K46" s="101">
        <v>1.558297971639177</v>
      </c>
      <c r="M46" s="101" t="s">
        <v>68</v>
      </c>
      <c r="N46" s="101">
        <v>1.2963584665228243</v>
      </c>
      <c r="X46" s="101">
        <v>67.5</v>
      </c>
    </row>
    <row r="47" spans="1:24" s="101" customFormat="1" ht="12.75">
      <c r="A47" s="101">
        <v>2610</v>
      </c>
      <c r="B47" s="101">
        <v>111.45999908447266</v>
      </c>
      <c r="C47" s="101">
        <v>121.45999908447266</v>
      </c>
      <c r="D47" s="101">
        <v>9.125740051269531</v>
      </c>
      <c r="E47" s="101">
        <v>9.209800720214844</v>
      </c>
      <c r="F47" s="101">
        <v>23.190800369537616</v>
      </c>
      <c r="G47" s="101" t="s">
        <v>56</v>
      </c>
      <c r="H47" s="101">
        <v>16.495001237514273</v>
      </c>
      <c r="I47" s="101">
        <v>60.45500032198693</v>
      </c>
      <c r="J47" s="101" t="s">
        <v>62</v>
      </c>
      <c r="K47" s="101">
        <v>0.6237249237106217</v>
      </c>
      <c r="L47" s="101">
        <v>1.0691102009422566</v>
      </c>
      <c r="M47" s="101">
        <v>0.14765847428393694</v>
      </c>
      <c r="N47" s="101">
        <v>0.053731943490523675</v>
      </c>
      <c r="O47" s="101">
        <v>0.025050100232126952</v>
      </c>
      <c r="P47" s="101">
        <v>0.030669467980181074</v>
      </c>
      <c r="Q47" s="101">
        <v>0.0030491367686612636</v>
      </c>
      <c r="R47" s="101">
        <v>0.000827143326313903</v>
      </c>
      <c r="S47" s="101">
        <v>0.0003286323297723863</v>
      </c>
      <c r="T47" s="101">
        <v>0.0004512735247187303</v>
      </c>
      <c r="U47" s="101">
        <v>6.666805668759612E-05</v>
      </c>
      <c r="V47" s="101">
        <v>3.0712940265626495E-05</v>
      </c>
      <c r="W47" s="101">
        <v>2.0483522321508687E-05</v>
      </c>
      <c r="X47" s="101">
        <v>67.5</v>
      </c>
    </row>
    <row r="48" spans="1:24" s="101" customFormat="1" ht="12.75">
      <c r="A48" s="101">
        <v>3253</v>
      </c>
      <c r="B48" s="101">
        <v>161.16000366210938</v>
      </c>
      <c r="C48" s="101">
        <v>157.25999450683594</v>
      </c>
      <c r="D48" s="101">
        <v>8.849442481994629</v>
      </c>
      <c r="E48" s="101">
        <v>9.138483047485352</v>
      </c>
      <c r="F48" s="101">
        <v>27.968901400260926</v>
      </c>
      <c r="G48" s="101" t="s">
        <v>57</v>
      </c>
      <c r="H48" s="101">
        <v>-18.315696157532486</v>
      </c>
      <c r="I48" s="101">
        <v>75.34430750457689</v>
      </c>
      <c r="J48" s="101" t="s">
        <v>60</v>
      </c>
      <c r="K48" s="101">
        <v>0.622133069013712</v>
      </c>
      <c r="L48" s="101">
        <v>-0.005816313198343453</v>
      </c>
      <c r="M48" s="101">
        <v>-0.14715224114495581</v>
      </c>
      <c r="N48" s="101">
        <v>-0.0005550596195321579</v>
      </c>
      <c r="O48" s="101">
        <v>0.02500402168347752</v>
      </c>
      <c r="P48" s="101">
        <v>-0.0006656258765539249</v>
      </c>
      <c r="Q48" s="101">
        <v>-0.0030310179113236845</v>
      </c>
      <c r="R48" s="101">
        <v>-4.464328495247607E-05</v>
      </c>
      <c r="S48" s="101">
        <v>0.00032862419965799724</v>
      </c>
      <c r="T48" s="101">
        <v>-4.7411208572750214E-05</v>
      </c>
      <c r="U48" s="101">
        <v>-6.548591193543449E-05</v>
      </c>
      <c r="V48" s="101">
        <v>-3.5186113460214934E-06</v>
      </c>
      <c r="W48" s="101">
        <v>2.0466832578916217E-05</v>
      </c>
      <c r="X48" s="101">
        <v>67.5</v>
      </c>
    </row>
    <row r="49" spans="1:24" s="101" customFormat="1" ht="12.75">
      <c r="A49" s="101">
        <v>3255</v>
      </c>
      <c r="B49" s="101">
        <v>122.27999877929688</v>
      </c>
      <c r="C49" s="101">
        <v>136.17999267578125</v>
      </c>
      <c r="D49" s="101">
        <v>9.068233489990234</v>
      </c>
      <c r="E49" s="101">
        <v>9.251049995422363</v>
      </c>
      <c r="F49" s="101">
        <v>27.621886563034707</v>
      </c>
      <c r="G49" s="101" t="s">
        <v>58</v>
      </c>
      <c r="H49" s="101">
        <v>17.715778377346837</v>
      </c>
      <c r="I49" s="101">
        <v>72.49577715664371</v>
      </c>
      <c r="J49" s="101" t="s">
        <v>61</v>
      </c>
      <c r="K49" s="101">
        <v>0.04453341326914786</v>
      </c>
      <c r="L49" s="101">
        <v>-1.0690943794911518</v>
      </c>
      <c r="M49" s="101">
        <v>0.012216503340843477</v>
      </c>
      <c r="N49" s="101">
        <v>-0.053729076486457444</v>
      </c>
      <c r="O49" s="101">
        <v>0.0015186906504593791</v>
      </c>
      <c r="P49" s="101">
        <v>-0.0306622440206162</v>
      </c>
      <c r="Q49" s="101">
        <v>0.00033191181846547844</v>
      </c>
      <c r="R49" s="101">
        <v>-0.0008259376849219799</v>
      </c>
      <c r="S49" s="101">
        <v>-2.3116164835932773E-06</v>
      </c>
      <c r="T49" s="101">
        <v>-0.00044877608159720107</v>
      </c>
      <c r="U49" s="101">
        <v>1.2499004779783452E-05</v>
      </c>
      <c r="V49" s="101">
        <v>-3.0510720639729078E-05</v>
      </c>
      <c r="W49" s="101">
        <v>-8.267108819643706E-07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3256</v>
      </c>
      <c r="B56" s="101">
        <v>111.28</v>
      </c>
      <c r="C56" s="101">
        <v>124.58</v>
      </c>
      <c r="D56" s="101">
        <v>9.969148065197816</v>
      </c>
      <c r="E56" s="101">
        <v>9.980246623767636</v>
      </c>
      <c r="F56" s="101">
        <v>18.303566739610954</v>
      </c>
      <c r="G56" s="101" t="s">
        <v>59</v>
      </c>
      <c r="H56" s="101">
        <v>-0.10237867071424489</v>
      </c>
      <c r="I56" s="101">
        <v>43.67762132928576</v>
      </c>
      <c r="J56" s="101" t="s">
        <v>73</v>
      </c>
      <c r="K56" s="101">
        <v>1.299946253118128</v>
      </c>
      <c r="M56" s="101" t="s">
        <v>68</v>
      </c>
      <c r="N56" s="101">
        <v>0.8233602702207664</v>
      </c>
      <c r="X56" s="101">
        <v>67.5</v>
      </c>
    </row>
    <row r="57" spans="1:24" s="101" customFormat="1" ht="12.75" hidden="1">
      <c r="A57" s="101">
        <v>3255</v>
      </c>
      <c r="B57" s="101">
        <v>126.4800033569336</v>
      </c>
      <c r="C57" s="101">
        <v>121.37999725341797</v>
      </c>
      <c r="D57" s="101">
        <v>9.650758743286133</v>
      </c>
      <c r="E57" s="101">
        <v>9.669767379760742</v>
      </c>
      <c r="F57" s="101">
        <v>23.9221997167948</v>
      </c>
      <c r="G57" s="101" t="s">
        <v>56</v>
      </c>
      <c r="H57" s="101">
        <v>0.026292411356450884</v>
      </c>
      <c r="I57" s="101">
        <v>59.006295768290045</v>
      </c>
      <c r="J57" s="101" t="s">
        <v>62</v>
      </c>
      <c r="K57" s="101">
        <v>0.9499473032422756</v>
      </c>
      <c r="L57" s="101">
        <v>0.5831071818571611</v>
      </c>
      <c r="M57" s="101">
        <v>0.22488735650318029</v>
      </c>
      <c r="N57" s="101">
        <v>0.0721081149038287</v>
      </c>
      <c r="O57" s="101">
        <v>0.03815173744062398</v>
      </c>
      <c r="P57" s="101">
        <v>0.01672746878779662</v>
      </c>
      <c r="Q57" s="101">
        <v>0.004643917945673361</v>
      </c>
      <c r="R57" s="101">
        <v>0.0011099275246548993</v>
      </c>
      <c r="S57" s="101">
        <v>0.000500534655276273</v>
      </c>
      <c r="T57" s="101">
        <v>0.0002461276013601158</v>
      </c>
      <c r="U57" s="101">
        <v>0.00010157361216173653</v>
      </c>
      <c r="V57" s="101">
        <v>4.1201307645255077E-05</v>
      </c>
      <c r="W57" s="101">
        <v>3.121247026518934E-05</v>
      </c>
      <c r="X57" s="101">
        <v>67.5</v>
      </c>
    </row>
    <row r="58" spans="1:24" s="101" customFormat="1" ht="12.75" hidden="1">
      <c r="A58" s="101">
        <v>3253</v>
      </c>
      <c r="B58" s="101">
        <v>134.8000030517578</v>
      </c>
      <c r="C58" s="101">
        <v>148.8000030517578</v>
      </c>
      <c r="D58" s="101">
        <v>9.321146965026855</v>
      </c>
      <c r="E58" s="101">
        <v>9.511909484863281</v>
      </c>
      <c r="F58" s="101">
        <v>24.15906588208528</v>
      </c>
      <c r="G58" s="101" t="s">
        <v>57</v>
      </c>
      <c r="H58" s="101">
        <v>-5.580666765229211</v>
      </c>
      <c r="I58" s="101">
        <v>61.719336286528595</v>
      </c>
      <c r="J58" s="101" t="s">
        <v>60</v>
      </c>
      <c r="K58" s="101">
        <v>0.214308876347009</v>
      </c>
      <c r="L58" s="101">
        <v>-0.0031721751023104693</v>
      </c>
      <c r="M58" s="101">
        <v>-0.048241241333833305</v>
      </c>
      <c r="N58" s="101">
        <v>-0.000745585835498704</v>
      </c>
      <c r="O58" s="101">
        <v>0.009007521346017972</v>
      </c>
      <c r="P58" s="101">
        <v>-0.00036305719383359676</v>
      </c>
      <c r="Q58" s="101">
        <v>-0.00087679678004058</v>
      </c>
      <c r="R58" s="101">
        <v>-5.995329861783625E-05</v>
      </c>
      <c r="S58" s="101">
        <v>0.00015074835677147776</v>
      </c>
      <c r="T58" s="101">
        <v>-2.585860615542024E-05</v>
      </c>
      <c r="U58" s="101">
        <v>-1.1200493209616075E-05</v>
      </c>
      <c r="V58" s="101">
        <v>-4.728373079831981E-06</v>
      </c>
      <c r="W58" s="101">
        <v>1.0381415336675828E-05</v>
      </c>
      <c r="X58" s="101">
        <v>67.5</v>
      </c>
    </row>
    <row r="59" spans="1:24" s="101" customFormat="1" ht="12.75" hidden="1">
      <c r="A59" s="101">
        <v>2610</v>
      </c>
      <c r="B59" s="101">
        <v>103.08000183105469</v>
      </c>
      <c r="C59" s="101">
        <v>114.9800033569336</v>
      </c>
      <c r="D59" s="101">
        <v>9.096259117126465</v>
      </c>
      <c r="E59" s="101">
        <v>9.152471542358398</v>
      </c>
      <c r="F59" s="101">
        <v>22.83113962882822</v>
      </c>
      <c r="G59" s="101" t="s">
        <v>58</v>
      </c>
      <c r="H59" s="101">
        <v>24.109278240559902</v>
      </c>
      <c r="I59" s="101">
        <v>59.68928007161459</v>
      </c>
      <c r="J59" s="101" t="s">
        <v>61</v>
      </c>
      <c r="K59" s="101">
        <v>0.9254575000809894</v>
      </c>
      <c r="L59" s="101">
        <v>-0.5830985532811076</v>
      </c>
      <c r="M59" s="101">
        <v>0.2196522382074887</v>
      </c>
      <c r="N59" s="101">
        <v>-0.0721042601844417</v>
      </c>
      <c r="O59" s="101">
        <v>0.0370731658877326</v>
      </c>
      <c r="P59" s="101">
        <v>-0.016723528381317018</v>
      </c>
      <c r="Q59" s="101">
        <v>0.004560394861484865</v>
      </c>
      <c r="R59" s="101">
        <v>-0.001108307137923145</v>
      </c>
      <c r="S59" s="101">
        <v>0.0004772943264519669</v>
      </c>
      <c r="T59" s="101">
        <v>-0.00024476545638423523</v>
      </c>
      <c r="U59" s="101">
        <v>0.00010095418584409572</v>
      </c>
      <c r="V59" s="101">
        <v>-4.0929087941180346E-05</v>
      </c>
      <c r="W59" s="101">
        <v>2.9435429598746484E-05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3256</v>
      </c>
      <c r="B61" s="101">
        <v>111.02</v>
      </c>
      <c r="C61" s="101">
        <v>119.92</v>
      </c>
      <c r="D61" s="101">
        <v>10.116095033940939</v>
      </c>
      <c r="E61" s="101">
        <v>10.168555966961094</v>
      </c>
      <c r="F61" s="101">
        <v>18.94794738444178</v>
      </c>
      <c r="G61" s="101" t="s">
        <v>59</v>
      </c>
      <c r="H61" s="101">
        <v>1.038013519553985</v>
      </c>
      <c r="I61" s="101">
        <v>44.55801351955398</v>
      </c>
      <c r="J61" s="101" t="s">
        <v>73</v>
      </c>
      <c r="K61" s="101">
        <v>0.5834237927075866</v>
      </c>
      <c r="M61" s="101" t="s">
        <v>68</v>
      </c>
      <c r="N61" s="101">
        <v>0.332622629719568</v>
      </c>
      <c r="X61" s="101">
        <v>67.5</v>
      </c>
    </row>
    <row r="62" spans="1:24" s="101" customFormat="1" ht="12.75" hidden="1">
      <c r="A62" s="101">
        <v>3255</v>
      </c>
      <c r="B62" s="101">
        <v>130.55999755859375</v>
      </c>
      <c r="C62" s="101">
        <v>119.86000061035156</v>
      </c>
      <c r="D62" s="101">
        <v>9.684788703918457</v>
      </c>
      <c r="E62" s="101">
        <v>9.774161338806152</v>
      </c>
      <c r="F62" s="101">
        <v>24.064900832117736</v>
      </c>
      <c r="G62" s="101" t="s">
        <v>56</v>
      </c>
      <c r="H62" s="101">
        <v>-3.9001487675759847</v>
      </c>
      <c r="I62" s="101">
        <v>59.159848791017765</v>
      </c>
      <c r="J62" s="101" t="s">
        <v>62</v>
      </c>
      <c r="K62" s="101">
        <v>0.6950056839755394</v>
      </c>
      <c r="L62" s="101">
        <v>0.2687398203232279</v>
      </c>
      <c r="M62" s="101">
        <v>0.1645334322107749</v>
      </c>
      <c r="N62" s="101">
        <v>0.015755663685099067</v>
      </c>
      <c r="O62" s="101">
        <v>0.027912744108608955</v>
      </c>
      <c r="P62" s="101">
        <v>0.00770925011979968</v>
      </c>
      <c r="Q62" s="101">
        <v>0.0033976368257336584</v>
      </c>
      <c r="R62" s="101">
        <v>0.00024251257623867297</v>
      </c>
      <c r="S62" s="101">
        <v>0.00036620890648453395</v>
      </c>
      <c r="T62" s="101">
        <v>0.00011342488277899991</v>
      </c>
      <c r="U62" s="101">
        <v>7.431382833007119E-05</v>
      </c>
      <c r="V62" s="101">
        <v>9.00747997211904E-06</v>
      </c>
      <c r="W62" s="101">
        <v>2.2834722656685942E-05</v>
      </c>
      <c r="X62" s="101">
        <v>67.5</v>
      </c>
    </row>
    <row r="63" spans="1:24" s="101" customFormat="1" ht="12.75" hidden="1">
      <c r="A63" s="101">
        <v>3253</v>
      </c>
      <c r="B63" s="101">
        <v>134.36000061035156</v>
      </c>
      <c r="C63" s="101">
        <v>127.36000061035156</v>
      </c>
      <c r="D63" s="101">
        <v>9.344871520996094</v>
      </c>
      <c r="E63" s="101">
        <v>9.610445022583008</v>
      </c>
      <c r="F63" s="101">
        <v>23.92560222734592</v>
      </c>
      <c r="G63" s="101" t="s">
        <v>57</v>
      </c>
      <c r="H63" s="101">
        <v>-5.893399604772682</v>
      </c>
      <c r="I63" s="101">
        <v>60.96660100557888</v>
      </c>
      <c r="J63" s="101" t="s">
        <v>60</v>
      </c>
      <c r="K63" s="101">
        <v>0.26909183307376666</v>
      </c>
      <c r="L63" s="101">
        <v>-0.0014622065126896435</v>
      </c>
      <c r="M63" s="101">
        <v>-0.061975551844102666</v>
      </c>
      <c r="N63" s="101">
        <v>-0.00016284930353309402</v>
      </c>
      <c r="O63" s="101">
        <v>0.011084197528723189</v>
      </c>
      <c r="P63" s="101">
        <v>-0.00016736933211543764</v>
      </c>
      <c r="Q63" s="101">
        <v>-0.0011967540131380566</v>
      </c>
      <c r="R63" s="101">
        <v>-1.309688065941929E-05</v>
      </c>
      <c r="S63" s="101">
        <v>0.00016778036830146048</v>
      </c>
      <c r="T63" s="101">
        <v>-1.1920982547015426E-05</v>
      </c>
      <c r="U63" s="101">
        <v>-2.057165260692101E-05</v>
      </c>
      <c r="V63" s="101">
        <v>-1.0306141644660429E-06</v>
      </c>
      <c r="W63" s="101">
        <v>1.1128839864434244E-05</v>
      </c>
      <c r="X63" s="101">
        <v>67.5</v>
      </c>
    </row>
    <row r="64" spans="1:24" s="101" customFormat="1" ht="12.75" hidden="1">
      <c r="A64" s="101">
        <v>2610</v>
      </c>
      <c r="B64" s="101">
        <v>104.44000244140625</v>
      </c>
      <c r="C64" s="101">
        <v>117.94000244140625</v>
      </c>
      <c r="D64" s="101">
        <v>9.088603019714355</v>
      </c>
      <c r="E64" s="101">
        <v>9.126843452453613</v>
      </c>
      <c r="F64" s="101">
        <v>19.003636381961137</v>
      </c>
      <c r="G64" s="101" t="s">
        <v>58</v>
      </c>
      <c r="H64" s="101">
        <v>12.787424436174305</v>
      </c>
      <c r="I64" s="101">
        <v>49.727426877580555</v>
      </c>
      <c r="J64" s="101" t="s">
        <v>61</v>
      </c>
      <c r="K64" s="101">
        <v>0.6407983193886415</v>
      </c>
      <c r="L64" s="101">
        <v>-0.26873584237960346</v>
      </c>
      <c r="M64" s="101">
        <v>0.1524148329024331</v>
      </c>
      <c r="N64" s="101">
        <v>-0.01575482206380917</v>
      </c>
      <c r="O64" s="101">
        <v>0.02561760817908125</v>
      </c>
      <c r="P64" s="101">
        <v>-0.007707433095155521</v>
      </c>
      <c r="Q64" s="101">
        <v>0.0031798924245356867</v>
      </c>
      <c r="R64" s="101">
        <v>-0.0002421586697826677</v>
      </c>
      <c r="S64" s="101">
        <v>0.0003255129969774239</v>
      </c>
      <c r="T64" s="101">
        <v>-0.00011279669413836394</v>
      </c>
      <c r="U64" s="101">
        <v>7.140974856482447E-05</v>
      </c>
      <c r="V64" s="101">
        <v>-8.948325535659037E-06</v>
      </c>
      <c r="W64" s="101">
        <v>1.993924477204554E-05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3256</v>
      </c>
      <c r="B66" s="101">
        <v>134.7</v>
      </c>
      <c r="C66" s="101">
        <v>145</v>
      </c>
      <c r="D66" s="101">
        <v>9.877800474105486</v>
      </c>
      <c r="E66" s="101">
        <v>9.892898072616699</v>
      </c>
      <c r="F66" s="101">
        <v>23.079929913957812</v>
      </c>
      <c r="G66" s="101" t="s">
        <v>59</v>
      </c>
      <c r="H66" s="101">
        <v>-11.560543776637331</v>
      </c>
      <c r="I66" s="101">
        <v>55.639456223362664</v>
      </c>
      <c r="J66" s="101" t="s">
        <v>73</v>
      </c>
      <c r="K66" s="101">
        <v>1.7947961399330306</v>
      </c>
      <c r="M66" s="101" t="s">
        <v>68</v>
      </c>
      <c r="N66" s="101">
        <v>1.6690828547069605</v>
      </c>
      <c r="X66" s="101">
        <v>67.5</v>
      </c>
    </row>
    <row r="67" spans="1:24" s="101" customFormat="1" ht="12.75" hidden="1">
      <c r="A67" s="101">
        <v>3255</v>
      </c>
      <c r="B67" s="101">
        <v>110.26000213623047</v>
      </c>
      <c r="C67" s="101">
        <v>120.95999908447266</v>
      </c>
      <c r="D67" s="101">
        <v>9.605822563171387</v>
      </c>
      <c r="E67" s="101">
        <v>9.733555793762207</v>
      </c>
      <c r="F67" s="101">
        <v>24.620573845958468</v>
      </c>
      <c r="G67" s="101" t="s">
        <v>56</v>
      </c>
      <c r="H67" s="101">
        <v>18.211414751579632</v>
      </c>
      <c r="I67" s="101">
        <v>60.9714168878101</v>
      </c>
      <c r="J67" s="101" t="s">
        <v>62</v>
      </c>
      <c r="K67" s="101">
        <v>0.24662827822372568</v>
      </c>
      <c r="L67" s="101">
        <v>1.3129950317064154</v>
      </c>
      <c r="M67" s="101">
        <v>0.058385905611766806</v>
      </c>
      <c r="N67" s="101">
        <v>0.07131595146594288</v>
      </c>
      <c r="O67" s="101">
        <v>0.009904938693047772</v>
      </c>
      <c r="P67" s="101">
        <v>0.03766572845875934</v>
      </c>
      <c r="Q67" s="101">
        <v>0.0012056422551587705</v>
      </c>
      <c r="R67" s="101">
        <v>0.0010977989606365905</v>
      </c>
      <c r="S67" s="101">
        <v>0.0001298971989078139</v>
      </c>
      <c r="T67" s="101">
        <v>0.0005542363893429351</v>
      </c>
      <c r="U67" s="101">
        <v>2.637777260042623E-05</v>
      </c>
      <c r="V67" s="101">
        <v>4.0753759329712214E-05</v>
      </c>
      <c r="W67" s="101">
        <v>8.095726739143332E-06</v>
      </c>
      <c r="X67" s="101">
        <v>67.5</v>
      </c>
    </row>
    <row r="68" spans="1:24" s="101" customFormat="1" ht="12.75" hidden="1">
      <c r="A68" s="101">
        <v>3253</v>
      </c>
      <c r="B68" s="101">
        <v>149.63999938964844</v>
      </c>
      <c r="C68" s="101">
        <v>149.74000549316406</v>
      </c>
      <c r="D68" s="101">
        <v>9.336149215698242</v>
      </c>
      <c r="E68" s="101">
        <v>9.656543731689453</v>
      </c>
      <c r="F68" s="101">
        <v>27.135009830526748</v>
      </c>
      <c r="G68" s="101" t="s">
        <v>57</v>
      </c>
      <c r="H68" s="101">
        <v>-12.886259899867312</v>
      </c>
      <c r="I68" s="101">
        <v>69.25373948978113</v>
      </c>
      <c r="J68" s="101" t="s">
        <v>60</v>
      </c>
      <c r="K68" s="101">
        <v>0.051928960236058475</v>
      </c>
      <c r="L68" s="101">
        <v>-0.0071432619136074915</v>
      </c>
      <c r="M68" s="101">
        <v>-0.011643995321602011</v>
      </c>
      <c r="N68" s="101">
        <v>-0.0007370858787427033</v>
      </c>
      <c r="O68" s="101">
        <v>0.002190182920490827</v>
      </c>
      <c r="P68" s="101">
        <v>-0.0008173696929144039</v>
      </c>
      <c r="Q68" s="101">
        <v>-0.00020936282008764045</v>
      </c>
      <c r="R68" s="101">
        <v>-5.929200569051252E-05</v>
      </c>
      <c r="S68" s="101">
        <v>3.7206780813693645E-05</v>
      </c>
      <c r="T68" s="101">
        <v>-5.821190755275688E-05</v>
      </c>
      <c r="U68" s="101">
        <v>-2.4826941924029946E-06</v>
      </c>
      <c r="V68" s="101">
        <v>-4.679696149659466E-06</v>
      </c>
      <c r="W68" s="101">
        <v>2.568451809017837E-06</v>
      </c>
      <c r="X68" s="101">
        <v>67.5</v>
      </c>
    </row>
    <row r="69" spans="1:24" s="101" customFormat="1" ht="12.75" hidden="1">
      <c r="A69" s="101">
        <v>2610</v>
      </c>
      <c r="B69" s="101">
        <v>105.41999816894531</v>
      </c>
      <c r="C69" s="101">
        <v>115.22000122070312</v>
      </c>
      <c r="D69" s="101">
        <v>8.920358657836914</v>
      </c>
      <c r="E69" s="101">
        <v>9.263508796691895</v>
      </c>
      <c r="F69" s="101">
        <v>23.40603853856977</v>
      </c>
      <c r="G69" s="101" t="s">
        <v>58</v>
      </c>
      <c r="H69" s="101">
        <v>24.485076156969832</v>
      </c>
      <c r="I69" s="101">
        <v>62.405074325915145</v>
      </c>
      <c r="J69" s="101" t="s">
        <v>61</v>
      </c>
      <c r="K69" s="101">
        <v>0.24109933784314153</v>
      </c>
      <c r="L69" s="101">
        <v>-1.3129756003425823</v>
      </c>
      <c r="M69" s="101">
        <v>0.05721303476531072</v>
      </c>
      <c r="N69" s="101">
        <v>-0.07131214228937509</v>
      </c>
      <c r="O69" s="101">
        <v>0.009659757206463586</v>
      </c>
      <c r="P69" s="101">
        <v>-0.037656858699499855</v>
      </c>
      <c r="Q69" s="101">
        <v>0.0011873249163515756</v>
      </c>
      <c r="R69" s="101">
        <v>-0.0010961966137677925</v>
      </c>
      <c r="S69" s="101">
        <v>0.0001244545609673584</v>
      </c>
      <c r="T69" s="101">
        <v>-0.0005511708891904242</v>
      </c>
      <c r="U69" s="101">
        <v>2.6260676246182335E-05</v>
      </c>
      <c r="V69" s="101">
        <v>-4.0484186338013115E-05</v>
      </c>
      <c r="W69" s="101">
        <v>7.67748961182191E-06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3256</v>
      </c>
      <c r="B71" s="101">
        <v>132.18</v>
      </c>
      <c r="C71" s="101">
        <v>140.18</v>
      </c>
      <c r="D71" s="101">
        <v>9.50532240027411</v>
      </c>
      <c r="E71" s="101">
        <v>9.629505572081884</v>
      </c>
      <c r="F71" s="101">
        <v>21.51113822302447</v>
      </c>
      <c r="G71" s="101" t="s">
        <v>59</v>
      </c>
      <c r="H71" s="101">
        <v>-10.79607565459088</v>
      </c>
      <c r="I71" s="101">
        <v>53.88392434540912</v>
      </c>
      <c r="J71" s="101" t="s">
        <v>73</v>
      </c>
      <c r="K71" s="101">
        <v>1.1157297863621367</v>
      </c>
      <c r="M71" s="101" t="s">
        <v>68</v>
      </c>
      <c r="N71" s="101">
        <v>0.855920344898709</v>
      </c>
      <c r="X71" s="101">
        <v>67.5</v>
      </c>
    </row>
    <row r="72" spans="1:24" s="101" customFormat="1" ht="12.75" hidden="1">
      <c r="A72" s="101">
        <v>3255</v>
      </c>
      <c r="B72" s="101">
        <v>135.63999938964844</v>
      </c>
      <c r="C72" s="101">
        <v>129.24000549316406</v>
      </c>
      <c r="D72" s="101">
        <v>9.349108695983887</v>
      </c>
      <c r="E72" s="101">
        <v>9.550721168518066</v>
      </c>
      <c r="F72" s="101">
        <v>28.048359684709116</v>
      </c>
      <c r="G72" s="101" t="s">
        <v>56</v>
      </c>
      <c r="H72" s="101">
        <v>3.30355334088965</v>
      </c>
      <c r="I72" s="101">
        <v>71.44355273053809</v>
      </c>
      <c r="J72" s="101" t="s">
        <v>62</v>
      </c>
      <c r="K72" s="101">
        <v>0.6602268093808459</v>
      </c>
      <c r="L72" s="101">
        <v>0.8085170800125031</v>
      </c>
      <c r="M72" s="101">
        <v>0.1562995821219804</v>
      </c>
      <c r="N72" s="101">
        <v>0.021192238849753662</v>
      </c>
      <c r="O72" s="101">
        <v>0.026515851561219186</v>
      </c>
      <c r="P72" s="101">
        <v>0.02319375316371555</v>
      </c>
      <c r="Q72" s="101">
        <v>0.0032276049183686223</v>
      </c>
      <c r="R72" s="101">
        <v>0.000326214823891435</v>
      </c>
      <c r="S72" s="101">
        <v>0.0003478629522725035</v>
      </c>
      <c r="T72" s="101">
        <v>0.00034128447788357925</v>
      </c>
      <c r="U72" s="101">
        <v>7.060877130523522E-05</v>
      </c>
      <c r="V72" s="101">
        <v>1.2114162753046034E-05</v>
      </c>
      <c r="W72" s="101">
        <v>2.1690402686614174E-05</v>
      </c>
      <c r="X72" s="101">
        <v>67.5</v>
      </c>
    </row>
    <row r="73" spans="1:24" s="101" customFormat="1" ht="12.75" hidden="1">
      <c r="A73" s="101">
        <v>3253</v>
      </c>
      <c r="B73" s="101">
        <v>147.25999450683594</v>
      </c>
      <c r="C73" s="101">
        <v>150.25999450683594</v>
      </c>
      <c r="D73" s="101">
        <v>9.072171211242676</v>
      </c>
      <c r="E73" s="101">
        <v>9.604035377502441</v>
      </c>
      <c r="F73" s="101">
        <v>27.64261389732956</v>
      </c>
      <c r="G73" s="101" t="s">
        <v>57</v>
      </c>
      <c r="H73" s="101">
        <v>-7.16519358250099</v>
      </c>
      <c r="I73" s="101">
        <v>72.59480092433495</v>
      </c>
      <c r="J73" s="101" t="s">
        <v>60</v>
      </c>
      <c r="K73" s="101">
        <v>-0.13713948180986738</v>
      </c>
      <c r="L73" s="101">
        <v>-0.004399125482782435</v>
      </c>
      <c r="M73" s="101">
        <v>0.03420142165113609</v>
      </c>
      <c r="N73" s="101">
        <v>-0.0002190495785408332</v>
      </c>
      <c r="O73" s="101">
        <v>-0.005227488842184861</v>
      </c>
      <c r="P73" s="101">
        <v>-0.0005033332305710678</v>
      </c>
      <c r="Q73" s="101">
        <v>0.0007886563734692216</v>
      </c>
      <c r="R73" s="101">
        <v>-1.76363842291578E-05</v>
      </c>
      <c r="S73" s="101">
        <v>-4.541288412243895E-05</v>
      </c>
      <c r="T73" s="101">
        <v>-3.58421716132333E-05</v>
      </c>
      <c r="U73" s="101">
        <v>2.2637742549244352E-05</v>
      </c>
      <c r="V73" s="101">
        <v>-1.3933071957297043E-06</v>
      </c>
      <c r="W73" s="101">
        <v>-2.1203376413694003E-06</v>
      </c>
      <c r="X73" s="101">
        <v>67.5</v>
      </c>
    </row>
    <row r="74" spans="1:24" s="101" customFormat="1" ht="12.75" hidden="1">
      <c r="A74" s="101">
        <v>2610</v>
      </c>
      <c r="B74" s="101">
        <v>113.31999969482422</v>
      </c>
      <c r="C74" s="101">
        <v>109.72000122070312</v>
      </c>
      <c r="D74" s="101">
        <v>9.120390892028809</v>
      </c>
      <c r="E74" s="101">
        <v>9.651806831359863</v>
      </c>
      <c r="F74" s="101">
        <v>25.26301749222793</v>
      </c>
      <c r="G74" s="101" t="s">
        <v>58</v>
      </c>
      <c r="H74" s="101">
        <v>20.08074298505258</v>
      </c>
      <c r="I74" s="101">
        <v>65.9007426798768</v>
      </c>
      <c r="J74" s="101" t="s">
        <v>61</v>
      </c>
      <c r="K74" s="101">
        <v>0.6458267587783374</v>
      </c>
      <c r="L74" s="101">
        <v>-0.8085051121464422</v>
      </c>
      <c r="M74" s="101">
        <v>0.1525117114471767</v>
      </c>
      <c r="N74" s="101">
        <v>-0.021191106737194015</v>
      </c>
      <c r="O74" s="101">
        <v>0.025995456226453165</v>
      </c>
      <c r="P74" s="101">
        <v>-0.023188291042644086</v>
      </c>
      <c r="Q74" s="101">
        <v>0.003129769102292323</v>
      </c>
      <c r="R74" s="101">
        <v>-0.00032573773081705085</v>
      </c>
      <c r="S74" s="101">
        <v>0.0003448859282711082</v>
      </c>
      <c r="T74" s="101">
        <v>-0.00033939716200686595</v>
      </c>
      <c r="U74" s="101">
        <v>6.688147125706148E-05</v>
      </c>
      <c r="V74" s="101">
        <v>-1.2033770575576705E-05</v>
      </c>
      <c r="W74" s="101">
        <v>2.158651748184666E-05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3256</v>
      </c>
      <c r="B76" s="101">
        <v>122.66</v>
      </c>
      <c r="C76" s="101">
        <v>140.06</v>
      </c>
      <c r="D76" s="101">
        <v>9.686809939866437</v>
      </c>
      <c r="E76" s="101">
        <v>9.893624499150796</v>
      </c>
      <c r="F76" s="101">
        <v>21.64782166759308</v>
      </c>
      <c r="G76" s="101" t="s">
        <v>59</v>
      </c>
      <c r="H76" s="101">
        <v>-1.9709267705814</v>
      </c>
      <c r="I76" s="101">
        <v>53.189073229418604</v>
      </c>
      <c r="J76" s="101" t="s">
        <v>73</v>
      </c>
      <c r="K76" s="101">
        <v>0.7129855730136311</v>
      </c>
      <c r="M76" s="101" t="s">
        <v>68</v>
      </c>
      <c r="N76" s="101">
        <v>0.4891300464037837</v>
      </c>
      <c r="X76" s="101">
        <v>67.5</v>
      </c>
    </row>
    <row r="77" spans="1:24" s="101" customFormat="1" ht="12.75" hidden="1">
      <c r="A77" s="101">
        <v>3255</v>
      </c>
      <c r="B77" s="101">
        <v>136.55999755859375</v>
      </c>
      <c r="C77" s="101">
        <v>140.25999450683594</v>
      </c>
      <c r="D77" s="101">
        <v>9.559393882751465</v>
      </c>
      <c r="E77" s="101">
        <v>9.731895446777344</v>
      </c>
      <c r="F77" s="101">
        <v>28.910089679369456</v>
      </c>
      <c r="G77" s="101" t="s">
        <v>56</v>
      </c>
      <c r="H77" s="101">
        <v>2.961416523569696</v>
      </c>
      <c r="I77" s="101">
        <v>72.02141408216345</v>
      </c>
      <c r="J77" s="101" t="s">
        <v>62</v>
      </c>
      <c r="K77" s="101">
        <v>0.6454242275669955</v>
      </c>
      <c r="L77" s="101">
        <v>0.5163843721154942</v>
      </c>
      <c r="M77" s="101">
        <v>0.1527954546079236</v>
      </c>
      <c r="N77" s="101">
        <v>0.07423661637343913</v>
      </c>
      <c r="O77" s="101">
        <v>0.025921510985442382</v>
      </c>
      <c r="P77" s="101">
        <v>0.014813426192552421</v>
      </c>
      <c r="Q77" s="101">
        <v>0.0031552030667003393</v>
      </c>
      <c r="R77" s="101">
        <v>0.0011426948622110381</v>
      </c>
      <c r="S77" s="101">
        <v>0.00034007313734835413</v>
      </c>
      <c r="T77" s="101">
        <v>0.00021797294613510785</v>
      </c>
      <c r="U77" s="101">
        <v>6.901290851300629E-05</v>
      </c>
      <c r="V77" s="101">
        <v>4.2413324450694456E-05</v>
      </c>
      <c r="W77" s="101">
        <v>2.1207537950876518E-05</v>
      </c>
      <c r="X77" s="101">
        <v>67.5</v>
      </c>
    </row>
    <row r="78" spans="1:24" s="101" customFormat="1" ht="12.75" hidden="1">
      <c r="A78" s="101">
        <v>3253</v>
      </c>
      <c r="B78" s="101">
        <v>147.75999450683594</v>
      </c>
      <c r="C78" s="101">
        <v>150.25999450683594</v>
      </c>
      <c r="D78" s="101">
        <v>9.235052108764648</v>
      </c>
      <c r="E78" s="101">
        <v>9.347363471984863</v>
      </c>
      <c r="F78" s="101">
        <v>30.437383376100602</v>
      </c>
      <c r="G78" s="101" t="s">
        <v>57</v>
      </c>
      <c r="H78" s="101">
        <v>-1.733768272388346</v>
      </c>
      <c r="I78" s="101">
        <v>78.52622623444759</v>
      </c>
      <c r="J78" s="101" t="s">
        <v>60</v>
      </c>
      <c r="K78" s="101">
        <v>-0.006610462378022395</v>
      </c>
      <c r="L78" s="101">
        <v>-0.0028090597532939494</v>
      </c>
      <c r="M78" s="101">
        <v>0.0033014833792456744</v>
      </c>
      <c r="N78" s="101">
        <v>-0.000767660941247857</v>
      </c>
      <c r="O78" s="101">
        <v>1.4205255519969331E-05</v>
      </c>
      <c r="P78" s="101">
        <v>-0.00032147004705378906</v>
      </c>
      <c r="Q78" s="101">
        <v>0.00015094085730048653</v>
      </c>
      <c r="R78" s="101">
        <v>-6.172843821142115E-05</v>
      </c>
      <c r="S78" s="101">
        <v>2.3150919108302945E-05</v>
      </c>
      <c r="T78" s="101">
        <v>-2.28956014910929E-05</v>
      </c>
      <c r="U78" s="101">
        <v>8.760666013652876E-06</v>
      </c>
      <c r="V78" s="101">
        <v>-4.870654436755121E-06</v>
      </c>
      <c r="W78" s="101">
        <v>2.1444247658865543E-06</v>
      </c>
      <c r="X78" s="101">
        <v>67.5</v>
      </c>
    </row>
    <row r="79" spans="1:24" s="101" customFormat="1" ht="12.75" hidden="1">
      <c r="A79" s="101">
        <v>2610</v>
      </c>
      <c r="B79" s="101">
        <v>111.86000061035156</v>
      </c>
      <c r="C79" s="101">
        <v>121.26000213623047</v>
      </c>
      <c r="D79" s="101">
        <v>9.174922943115234</v>
      </c>
      <c r="E79" s="101">
        <v>9.24445629119873</v>
      </c>
      <c r="F79" s="101">
        <v>24.721330407412367</v>
      </c>
      <c r="G79" s="101" t="s">
        <v>58</v>
      </c>
      <c r="H79" s="101">
        <v>19.740482093155904</v>
      </c>
      <c r="I79" s="101">
        <v>64.10048270350747</v>
      </c>
      <c r="J79" s="101" t="s">
        <v>61</v>
      </c>
      <c r="K79" s="101">
        <v>0.6453903743608216</v>
      </c>
      <c r="L79" s="101">
        <v>-0.5163767316101836</v>
      </c>
      <c r="M79" s="101">
        <v>0.152759782522556</v>
      </c>
      <c r="N79" s="101">
        <v>-0.07423264717936748</v>
      </c>
      <c r="O79" s="101">
        <v>0.025921507093128782</v>
      </c>
      <c r="P79" s="101">
        <v>-0.014809937628870872</v>
      </c>
      <c r="Q79" s="101">
        <v>0.003151590590434078</v>
      </c>
      <c r="R79" s="101">
        <v>-0.0011410263572939417</v>
      </c>
      <c r="S79" s="101">
        <v>0.0003392842078411451</v>
      </c>
      <c r="T79" s="101">
        <v>-0.00021676714852389347</v>
      </c>
      <c r="U79" s="101">
        <v>6.845460008225746E-05</v>
      </c>
      <c r="V79" s="101">
        <v>-4.213272856482943E-05</v>
      </c>
      <c r="W79" s="101">
        <v>2.109884139855362E-05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3256</v>
      </c>
      <c r="B81" s="101">
        <v>137.54</v>
      </c>
      <c r="C81" s="101">
        <v>140.04</v>
      </c>
      <c r="D81" s="101">
        <v>9.650860342822158</v>
      </c>
      <c r="E81" s="101">
        <v>9.855641413688263</v>
      </c>
      <c r="F81" s="101">
        <v>24.54543155828441</v>
      </c>
      <c r="G81" s="101" t="s">
        <v>59</v>
      </c>
      <c r="H81" s="101">
        <v>-9.468953862299514</v>
      </c>
      <c r="I81" s="101">
        <v>60.57104613770048</v>
      </c>
      <c r="J81" s="101" t="s">
        <v>73</v>
      </c>
      <c r="K81" s="101">
        <v>1.3447031294444038</v>
      </c>
      <c r="M81" s="101" t="s">
        <v>68</v>
      </c>
      <c r="N81" s="101">
        <v>1.183251347157909</v>
      </c>
      <c r="X81" s="101">
        <v>67.5</v>
      </c>
    </row>
    <row r="82" spans="1:24" s="101" customFormat="1" ht="12.75" hidden="1">
      <c r="A82" s="101">
        <v>3255</v>
      </c>
      <c r="B82" s="101">
        <v>122.27999877929688</v>
      </c>
      <c r="C82" s="101">
        <v>136.17999267578125</v>
      </c>
      <c r="D82" s="101">
        <v>9.068233489990234</v>
      </c>
      <c r="E82" s="101">
        <v>9.251049995422363</v>
      </c>
      <c r="F82" s="101">
        <v>25.255548865023393</v>
      </c>
      <c r="G82" s="101" t="s">
        <v>56</v>
      </c>
      <c r="H82" s="101">
        <v>11.505142111032882</v>
      </c>
      <c r="I82" s="101">
        <v>66.28514089032976</v>
      </c>
      <c r="J82" s="101" t="s">
        <v>62</v>
      </c>
      <c r="K82" s="101">
        <v>0.4399305361146648</v>
      </c>
      <c r="L82" s="101">
        <v>1.0658116120190553</v>
      </c>
      <c r="M82" s="101">
        <v>0.1041476084036448</v>
      </c>
      <c r="N82" s="101">
        <v>0.05577209769225216</v>
      </c>
      <c r="O82" s="101">
        <v>0.01766834211929339</v>
      </c>
      <c r="P82" s="101">
        <v>0.030574779443213077</v>
      </c>
      <c r="Q82" s="101">
        <v>0.0021506387668204442</v>
      </c>
      <c r="R82" s="101">
        <v>0.0008585164662455843</v>
      </c>
      <c r="S82" s="101">
        <v>0.00023176654552611512</v>
      </c>
      <c r="T82" s="101">
        <v>0.00044989295165254813</v>
      </c>
      <c r="U82" s="101">
        <v>4.704810772764664E-05</v>
      </c>
      <c r="V82" s="101">
        <v>3.1872099623066384E-05</v>
      </c>
      <c r="W82" s="101">
        <v>1.4449524087344942E-05</v>
      </c>
      <c r="X82" s="101">
        <v>67.5</v>
      </c>
    </row>
    <row r="83" spans="1:24" s="101" customFormat="1" ht="12.75" hidden="1">
      <c r="A83" s="101">
        <v>3253</v>
      </c>
      <c r="B83" s="101">
        <v>161.16000366210938</v>
      </c>
      <c r="C83" s="101">
        <v>157.25999450683594</v>
      </c>
      <c r="D83" s="101">
        <v>8.849442481994629</v>
      </c>
      <c r="E83" s="101">
        <v>9.138483047485352</v>
      </c>
      <c r="F83" s="101">
        <v>30.815816432831756</v>
      </c>
      <c r="G83" s="101" t="s">
        <v>57</v>
      </c>
      <c r="H83" s="101">
        <v>-10.646505345074686</v>
      </c>
      <c r="I83" s="101">
        <v>83.01349831703469</v>
      </c>
      <c r="J83" s="101" t="s">
        <v>60</v>
      </c>
      <c r="K83" s="101">
        <v>0.04699377451672833</v>
      </c>
      <c r="L83" s="101">
        <v>-0.005798581843680255</v>
      </c>
      <c r="M83" s="101">
        <v>-0.009947520032355385</v>
      </c>
      <c r="N83" s="101">
        <v>-0.0005764599961088281</v>
      </c>
      <c r="O83" s="101">
        <v>0.0020769676217086445</v>
      </c>
      <c r="P83" s="101">
        <v>-0.0006635078995290714</v>
      </c>
      <c r="Q83" s="101">
        <v>-0.00014916618488987498</v>
      </c>
      <c r="R83" s="101">
        <v>-4.637272736594721E-05</v>
      </c>
      <c r="S83" s="101">
        <v>4.271461538777209E-05</v>
      </c>
      <c r="T83" s="101">
        <v>-4.725335136929853E-05</v>
      </c>
      <c r="U83" s="101">
        <v>4.872744117394935E-07</v>
      </c>
      <c r="V83" s="101">
        <v>-3.6597219978443508E-06</v>
      </c>
      <c r="W83" s="101">
        <v>3.1275067801840757E-06</v>
      </c>
      <c r="X83" s="101">
        <v>67.5</v>
      </c>
    </row>
    <row r="84" spans="1:24" s="101" customFormat="1" ht="12.75" hidden="1">
      <c r="A84" s="101">
        <v>2610</v>
      </c>
      <c r="B84" s="101">
        <v>111.45999908447266</v>
      </c>
      <c r="C84" s="101">
        <v>121.45999908447266</v>
      </c>
      <c r="D84" s="101">
        <v>9.125740051269531</v>
      </c>
      <c r="E84" s="101">
        <v>9.209800720214844</v>
      </c>
      <c r="F84" s="101">
        <v>25.641014224015525</v>
      </c>
      <c r="G84" s="101" t="s">
        <v>58</v>
      </c>
      <c r="H84" s="101">
        <v>22.882347814649776</v>
      </c>
      <c r="I84" s="101">
        <v>66.84234689912243</v>
      </c>
      <c r="J84" s="101" t="s">
        <v>61</v>
      </c>
      <c r="K84" s="101">
        <v>0.43741337629616145</v>
      </c>
      <c r="L84" s="101">
        <v>-1.0657958382182111</v>
      </c>
      <c r="M84" s="101">
        <v>0.103671457891769</v>
      </c>
      <c r="N84" s="101">
        <v>-0.05576911846951684</v>
      </c>
      <c r="O84" s="101">
        <v>0.017545840496903272</v>
      </c>
      <c r="P84" s="101">
        <v>-0.030567579152893144</v>
      </c>
      <c r="Q84" s="101">
        <v>0.0021454595206240458</v>
      </c>
      <c r="R84" s="101">
        <v>-0.0008572631410316491</v>
      </c>
      <c r="S84" s="101">
        <v>0.00022779638552308836</v>
      </c>
      <c r="T84" s="101">
        <v>-0.0004474045023588963</v>
      </c>
      <c r="U84" s="101">
        <v>4.7045584324141496E-05</v>
      </c>
      <c r="V84" s="101">
        <v>-3.1661288181013145E-05</v>
      </c>
      <c r="W84" s="101">
        <v>1.4106999953592695E-05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18.303566739610954</v>
      </c>
      <c r="G85" s="102"/>
      <c r="H85" s="102"/>
      <c r="I85" s="115"/>
      <c r="J85" s="115" t="s">
        <v>158</v>
      </c>
      <c r="K85" s="102">
        <f>AVERAGE(K83,K78,K73,K68,K63,K58)</f>
        <v>0.07309558333094544</v>
      </c>
      <c r="L85" s="102">
        <f>AVERAGE(L83,L78,L73,L68,L63,L58)</f>
        <v>-0.00413073510139404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30.815816432831756</v>
      </c>
      <c r="G86" s="102"/>
      <c r="H86" s="102"/>
      <c r="I86" s="115"/>
      <c r="J86" s="115" t="s">
        <v>159</v>
      </c>
      <c r="K86" s="102">
        <f>AVERAGE(K84,K79,K74,K69,K64,K59)</f>
        <v>0.5893309444580155</v>
      </c>
      <c r="L86" s="102">
        <f>AVERAGE(L84,L79,L74,L69,L64,L59)</f>
        <v>-0.7592479463296883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0.0456847395818409</v>
      </c>
      <c r="L87" s="102">
        <f>ABS(L85/$H$33)</f>
        <v>0.011474264170539</v>
      </c>
      <c r="M87" s="115" t="s">
        <v>111</v>
      </c>
      <c r="N87" s="102">
        <f>K87+L87+L88+K88</f>
        <v>0.8665360977413985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0.33484712753296336</v>
      </c>
      <c r="L88" s="102">
        <f>ABS(L86/$H$34)</f>
        <v>0.47452996645605516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3256</v>
      </c>
      <c r="B91" s="101">
        <v>111.28</v>
      </c>
      <c r="C91" s="101">
        <v>124.58</v>
      </c>
      <c r="D91" s="101">
        <v>9.969148065197816</v>
      </c>
      <c r="E91" s="101">
        <v>9.980246623767636</v>
      </c>
      <c r="F91" s="101">
        <v>25.572278972904343</v>
      </c>
      <c r="G91" s="101" t="s">
        <v>59</v>
      </c>
      <c r="H91" s="101">
        <v>17.242877857363084</v>
      </c>
      <c r="I91" s="101">
        <v>61.022877857363085</v>
      </c>
      <c r="J91" s="101" t="s">
        <v>73</v>
      </c>
      <c r="K91" s="101">
        <v>0.8024969136410683</v>
      </c>
      <c r="M91" s="101" t="s">
        <v>68</v>
      </c>
      <c r="N91" s="101">
        <v>0.6575664247450426</v>
      </c>
      <c r="X91" s="101">
        <v>67.5</v>
      </c>
    </row>
    <row r="92" spans="1:24" s="101" customFormat="1" ht="12.75" hidden="1">
      <c r="A92" s="101">
        <v>3255</v>
      </c>
      <c r="B92" s="101">
        <v>126.4800033569336</v>
      </c>
      <c r="C92" s="101">
        <v>121.37999725341797</v>
      </c>
      <c r="D92" s="101">
        <v>9.650758743286133</v>
      </c>
      <c r="E92" s="101">
        <v>9.669767379760742</v>
      </c>
      <c r="F92" s="101">
        <v>23.9221997167948</v>
      </c>
      <c r="G92" s="101" t="s">
        <v>56</v>
      </c>
      <c r="H92" s="101">
        <v>0.026292411356450884</v>
      </c>
      <c r="I92" s="101">
        <v>59.006295768290045</v>
      </c>
      <c r="J92" s="101" t="s">
        <v>62</v>
      </c>
      <c r="K92" s="101">
        <v>0.47790435706762985</v>
      </c>
      <c r="L92" s="101">
        <v>0.7455671764792041</v>
      </c>
      <c r="M92" s="101">
        <v>0.11313693363571882</v>
      </c>
      <c r="N92" s="101">
        <v>0.06783377123191386</v>
      </c>
      <c r="O92" s="101">
        <v>0.019193266636585982</v>
      </c>
      <c r="P92" s="101">
        <v>0.021387877360104803</v>
      </c>
      <c r="Q92" s="101">
        <v>0.0023363288565999107</v>
      </c>
      <c r="R92" s="101">
        <v>0.0010441246332822441</v>
      </c>
      <c r="S92" s="101">
        <v>0.0002518075436957255</v>
      </c>
      <c r="T92" s="101">
        <v>0.0003147096999028348</v>
      </c>
      <c r="U92" s="101">
        <v>5.11268152480527E-05</v>
      </c>
      <c r="V92" s="101">
        <v>3.874321091035746E-05</v>
      </c>
      <c r="W92" s="101">
        <v>1.5699757684200215E-05</v>
      </c>
      <c r="X92" s="101">
        <v>67.5</v>
      </c>
    </row>
    <row r="93" spans="1:24" s="101" customFormat="1" ht="12.75" hidden="1">
      <c r="A93" s="101">
        <v>2610</v>
      </c>
      <c r="B93" s="101">
        <v>103.08000183105469</v>
      </c>
      <c r="C93" s="101">
        <v>114.9800033569336</v>
      </c>
      <c r="D93" s="101">
        <v>9.096259117126465</v>
      </c>
      <c r="E93" s="101">
        <v>9.152471542358398</v>
      </c>
      <c r="F93" s="101">
        <v>17.625517539748312</v>
      </c>
      <c r="G93" s="101" t="s">
        <v>57</v>
      </c>
      <c r="H93" s="101">
        <v>10.499802766556975</v>
      </c>
      <c r="I93" s="101">
        <v>46.07980459761166</v>
      </c>
      <c r="J93" s="101" t="s">
        <v>60</v>
      </c>
      <c r="K93" s="101">
        <v>0.25778907405346585</v>
      </c>
      <c r="L93" s="101">
        <v>0.004057499061239875</v>
      </c>
      <c r="M93" s="101">
        <v>-0.062106536973585716</v>
      </c>
      <c r="N93" s="101">
        <v>-0.0007015924470842683</v>
      </c>
      <c r="O93" s="101">
        <v>0.010178140250624287</v>
      </c>
      <c r="P93" s="101">
        <v>0.0004641493987694367</v>
      </c>
      <c r="Q93" s="101">
        <v>-0.0013332812762227716</v>
      </c>
      <c r="R93" s="101">
        <v>-5.6374047519617E-05</v>
      </c>
      <c r="S93" s="101">
        <v>0.00011884415727573526</v>
      </c>
      <c r="T93" s="101">
        <v>3.304583352838223E-05</v>
      </c>
      <c r="U93" s="101">
        <v>-3.2418132294168154E-05</v>
      </c>
      <c r="V93" s="101">
        <v>-4.445053283991064E-06</v>
      </c>
      <c r="W93" s="101">
        <v>6.953157447483367E-06</v>
      </c>
      <c r="X93" s="101">
        <v>67.5</v>
      </c>
    </row>
    <row r="94" spans="1:24" s="101" customFormat="1" ht="12.75" hidden="1">
      <c r="A94" s="101">
        <v>3253</v>
      </c>
      <c r="B94" s="101">
        <v>134.8000030517578</v>
      </c>
      <c r="C94" s="101">
        <v>148.8000030517578</v>
      </c>
      <c r="D94" s="101">
        <v>9.321146965026855</v>
      </c>
      <c r="E94" s="101">
        <v>9.511909484863281</v>
      </c>
      <c r="F94" s="101">
        <v>22.26865452521888</v>
      </c>
      <c r="G94" s="101" t="s">
        <v>58</v>
      </c>
      <c r="H94" s="101">
        <v>-10.41011401388414</v>
      </c>
      <c r="I94" s="101">
        <v>56.88988903787367</v>
      </c>
      <c r="J94" s="101" t="s">
        <v>61</v>
      </c>
      <c r="K94" s="101">
        <v>-0.40241442295583957</v>
      </c>
      <c r="L94" s="101">
        <v>0.7455561356092114</v>
      </c>
      <c r="M94" s="101">
        <v>-0.09456608175049697</v>
      </c>
      <c r="N94" s="101">
        <v>-0.0678301429128807</v>
      </c>
      <c r="O94" s="101">
        <v>-0.01627227535477772</v>
      </c>
      <c r="P94" s="101">
        <v>0.02138284039379487</v>
      </c>
      <c r="Q94" s="101">
        <v>-0.0019185394352619453</v>
      </c>
      <c r="R94" s="101">
        <v>-0.0010426016576780591</v>
      </c>
      <c r="S94" s="101">
        <v>-0.00022199798499872696</v>
      </c>
      <c r="T94" s="101">
        <v>0.0003129699156458122</v>
      </c>
      <c r="U94" s="101">
        <v>-3.95349963445847E-05</v>
      </c>
      <c r="V94" s="101">
        <v>-3.848737316246618E-05</v>
      </c>
      <c r="W94" s="101">
        <v>-1.4076078745627642E-05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3256</v>
      </c>
      <c r="B96" s="101">
        <v>111.02</v>
      </c>
      <c r="C96" s="101">
        <v>119.92</v>
      </c>
      <c r="D96" s="101">
        <v>10.116095033940939</v>
      </c>
      <c r="E96" s="101">
        <v>10.168555966961094</v>
      </c>
      <c r="F96" s="101">
        <v>21.409795100202857</v>
      </c>
      <c r="G96" s="101" t="s">
        <v>59</v>
      </c>
      <c r="H96" s="101">
        <v>6.827297264981517</v>
      </c>
      <c r="I96" s="101">
        <v>50.34729726498151</v>
      </c>
      <c r="J96" s="101" t="s">
        <v>73</v>
      </c>
      <c r="K96" s="101">
        <v>0.3689809056578197</v>
      </c>
      <c r="M96" s="101" t="s">
        <v>68</v>
      </c>
      <c r="N96" s="101">
        <v>0.3273593427870733</v>
      </c>
      <c r="X96" s="101">
        <v>67.5</v>
      </c>
    </row>
    <row r="97" spans="1:24" s="101" customFormat="1" ht="12.75" hidden="1">
      <c r="A97" s="101">
        <v>3255</v>
      </c>
      <c r="B97" s="101">
        <v>130.55999755859375</v>
      </c>
      <c r="C97" s="101">
        <v>119.86000061035156</v>
      </c>
      <c r="D97" s="101">
        <v>9.684788703918457</v>
      </c>
      <c r="E97" s="101">
        <v>9.774161338806152</v>
      </c>
      <c r="F97" s="101">
        <v>24.064900832117736</v>
      </c>
      <c r="G97" s="101" t="s">
        <v>56</v>
      </c>
      <c r="H97" s="101">
        <v>-3.9001487675759847</v>
      </c>
      <c r="I97" s="101">
        <v>59.159848791017765</v>
      </c>
      <c r="J97" s="101" t="s">
        <v>62</v>
      </c>
      <c r="K97" s="101">
        <v>0.21423334387338502</v>
      </c>
      <c r="L97" s="101">
        <v>0.5656867062994488</v>
      </c>
      <c r="M97" s="101">
        <v>0.05071695658040007</v>
      </c>
      <c r="N97" s="101">
        <v>0.013143238796927312</v>
      </c>
      <c r="O97" s="101">
        <v>0.008603949993662206</v>
      </c>
      <c r="P97" s="101">
        <v>0.01622774692446987</v>
      </c>
      <c r="Q97" s="101">
        <v>0.001047333861550697</v>
      </c>
      <c r="R97" s="101">
        <v>0.00020228583201170489</v>
      </c>
      <c r="S97" s="101">
        <v>0.00011285820474429196</v>
      </c>
      <c r="T97" s="101">
        <v>0.00023877776792127254</v>
      </c>
      <c r="U97" s="101">
        <v>2.2909788381469493E-05</v>
      </c>
      <c r="V97" s="101">
        <v>7.500146523929166E-06</v>
      </c>
      <c r="W97" s="101">
        <v>7.032544474912985E-06</v>
      </c>
      <c r="X97" s="101">
        <v>67.5</v>
      </c>
    </row>
    <row r="98" spans="1:24" s="101" customFormat="1" ht="12.75" hidden="1">
      <c r="A98" s="101">
        <v>2610</v>
      </c>
      <c r="B98" s="101">
        <v>104.44000244140625</v>
      </c>
      <c r="C98" s="101">
        <v>117.94000244140625</v>
      </c>
      <c r="D98" s="101">
        <v>9.088603019714355</v>
      </c>
      <c r="E98" s="101">
        <v>9.126843452453613</v>
      </c>
      <c r="F98" s="101">
        <v>17.67790139996423</v>
      </c>
      <c r="G98" s="101" t="s">
        <v>57</v>
      </c>
      <c r="H98" s="101">
        <v>9.318331045244122</v>
      </c>
      <c r="I98" s="101">
        <v>46.25833348665037</v>
      </c>
      <c r="J98" s="101" t="s">
        <v>60</v>
      </c>
      <c r="K98" s="101">
        <v>-0.09655534750877877</v>
      </c>
      <c r="L98" s="101">
        <v>0.0030780625609062658</v>
      </c>
      <c r="M98" s="101">
        <v>0.022342268120714763</v>
      </c>
      <c r="N98" s="101">
        <v>-0.00013612337400538017</v>
      </c>
      <c r="O98" s="101">
        <v>-0.003960583726823317</v>
      </c>
      <c r="P98" s="101">
        <v>0.0003521872178033139</v>
      </c>
      <c r="Q98" s="101">
        <v>0.00043654158341963826</v>
      </c>
      <c r="R98" s="101">
        <v>-1.0927244451440381E-05</v>
      </c>
      <c r="S98" s="101">
        <v>-5.859319382839636E-05</v>
      </c>
      <c r="T98" s="101">
        <v>2.5080198482472137E-05</v>
      </c>
      <c r="U98" s="101">
        <v>7.852096000928382E-06</v>
      </c>
      <c r="V98" s="101">
        <v>-8.623692099860171E-07</v>
      </c>
      <c r="W98" s="101">
        <v>-3.846547287625565E-06</v>
      </c>
      <c r="X98" s="101">
        <v>67.5</v>
      </c>
    </row>
    <row r="99" spans="1:24" s="101" customFormat="1" ht="12.75" hidden="1">
      <c r="A99" s="101">
        <v>3253</v>
      </c>
      <c r="B99" s="101">
        <v>134.36000061035156</v>
      </c>
      <c r="C99" s="101">
        <v>127.36000061035156</v>
      </c>
      <c r="D99" s="101">
        <v>9.344871520996094</v>
      </c>
      <c r="E99" s="101">
        <v>9.610445022583008</v>
      </c>
      <c r="F99" s="101">
        <v>22.75274663339841</v>
      </c>
      <c r="G99" s="101" t="s">
        <v>58</v>
      </c>
      <c r="H99" s="101">
        <v>-8.88203990539725</v>
      </c>
      <c r="I99" s="101">
        <v>57.97796070495432</v>
      </c>
      <c r="J99" s="101" t="s">
        <v>61</v>
      </c>
      <c r="K99" s="101">
        <v>-0.1912406611958634</v>
      </c>
      <c r="L99" s="101">
        <v>0.5656783319297196</v>
      </c>
      <c r="M99" s="101">
        <v>-0.0455305692914143</v>
      </c>
      <c r="N99" s="101">
        <v>-0.01314253386908722</v>
      </c>
      <c r="O99" s="101">
        <v>-0.007638175962640701</v>
      </c>
      <c r="P99" s="101">
        <v>0.016223924753531658</v>
      </c>
      <c r="Q99" s="101">
        <v>-0.0009520187306435571</v>
      </c>
      <c r="R99" s="101">
        <v>-0.00020199047789776168</v>
      </c>
      <c r="S99" s="101">
        <v>-9.645626996257164E-05</v>
      </c>
      <c r="T99" s="101">
        <v>0.00023745695630481096</v>
      </c>
      <c r="U99" s="101">
        <v>-2.152215119535961E-05</v>
      </c>
      <c r="V99" s="101">
        <v>-7.450403829731302E-06</v>
      </c>
      <c r="W99" s="101">
        <v>-5.8873385969969105E-06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3256</v>
      </c>
      <c r="B101" s="101">
        <v>134.7</v>
      </c>
      <c r="C101" s="101">
        <v>145</v>
      </c>
      <c r="D101" s="101">
        <v>9.877800474105486</v>
      </c>
      <c r="E101" s="101">
        <v>9.892898072616699</v>
      </c>
      <c r="F101" s="101">
        <v>30.633927394948344</v>
      </c>
      <c r="G101" s="101" t="s">
        <v>59</v>
      </c>
      <c r="H101" s="101">
        <v>6.6500969714866045</v>
      </c>
      <c r="I101" s="101">
        <v>73.8500969714866</v>
      </c>
      <c r="J101" s="101" t="s">
        <v>73</v>
      </c>
      <c r="K101" s="101">
        <v>2.0988144630487184</v>
      </c>
      <c r="M101" s="101" t="s">
        <v>68</v>
      </c>
      <c r="N101" s="101">
        <v>1.1300574065117308</v>
      </c>
      <c r="X101" s="101">
        <v>67.5</v>
      </c>
    </row>
    <row r="102" spans="1:24" s="101" customFormat="1" ht="12.75" hidden="1">
      <c r="A102" s="101">
        <v>3255</v>
      </c>
      <c r="B102" s="101">
        <v>110.26000213623047</v>
      </c>
      <c r="C102" s="101">
        <v>120.95999908447266</v>
      </c>
      <c r="D102" s="101">
        <v>9.605822563171387</v>
      </c>
      <c r="E102" s="101">
        <v>9.733555793762207</v>
      </c>
      <c r="F102" s="101">
        <v>24.620573845958468</v>
      </c>
      <c r="G102" s="101" t="s">
        <v>56</v>
      </c>
      <c r="H102" s="101">
        <v>18.211414751579632</v>
      </c>
      <c r="I102" s="101">
        <v>60.9714168878101</v>
      </c>
      <c r="J102" s="101" t="s">
        <v>62</v>
      </c>
      <c r="K102" s="101">
        <v>1.3755006417249185</v>
      </c>
      <c r="L102" s="101">
        <v>0.3051035470248044</v>
      </c>
      <c r="M102" s="101">
        <v>0.3256312986782849</v>
      </c>
      <c r="N102" s="101">
        <v>0.06718123490120086</v>
      </c>
      <c r="O102" s="101">
        <v>0.055242700363318825</v>
      </c>
      <c r="P102" s="101">
        <v>0.008752265152218962</v>
      </c>
      <c r="Q102" s="101">
        <v>0.0067244093170461886</v>
      </c>
      <c r="R102" s="101">
        <v>0.001034137932251998</v>
      </c>
      <c r="S102" s="101">
        <v>0.0007247856796103558</v>
      </c>
      <c r="T102" s="101">
        <v>0.00012876113063642463</v>
      </c>
      <c r="U102" s="101">
        <v>0.00014708962071911054</v>
      </c>
      <c r="V102" s="101">
        <v>3.836910815065848E-05</v>
      </c>
      <c r="W102" s="101">
        <v>4.5191518842088665E-05</v>
      </c>
      <c r="X102" s="101">
        <v>67.5</v>
      </c>
    </row>
    <row r="103" spans="1:24" s="101" customFormat="1" ht="12.75" hidden="1">
      <c r="A103" s="101">
        <v>2610</v>
      </c>
      <c r="B103" s="101">
        <v>105.41999816894531</v>
      </c>
      <c r="C103" s="101">
        <v>115.22000122070312</v>
      </c>
      <c r="D103" s="101">
        <v>8.920358657836914</v>
      </c>
      <c r="E103" s="101">
        <v>9.263508796691895</v>
      </c>
      <c r="F103" s="101">
        <v>17.8782504473268</v>
      </c>
      <c r="G103" s="101" t="s">
        <v>57</v>
      </c>
      <c r="H103" s="101">
        <v>9.74691249362806</v>
      </c>
      <c r="I103" s="101">
        <v>47.66691066257337</v>
      </c>
      <c r="J103" s="101" t="s">
        <v>60</v>
      </c>
      <c r="K103" s="101">
        <v>-0.12444017156978536</v>
      </c>
      <c r="L103" s="101">
        <v>0.001661215590101606</v>
      </c>
      <c r="M103" s="101">
        <v>0.02577204800997742</v>
      </c>
      <c r="N103" s="101">
        <v>-0.000694675744276749</v>
      </c>
      <c r="O103" s="101">
        <v>-0.005590906266357477</v>
      </c>
      <c r="P103" s="101">
        <v>0.0001900612802579348</v>
      </c>
      <c r="Q103" s="101">
        <v>0.0003561107406078835</v>
      </c>
      <c r="R103" s="101">
        <v>-5.583403716548803E-05</v>
      </c>
      <c r="S103" s="101">
        <v>-0.00012185283178916647</v>
      </c>
      <c r="T103" s="101">
        <v>1.3528479800439711E-05</v>
      </c>
      <c r="U103" s="101">
        <v>-3.895258464492605E-06</v>
      </c>
      <c r="V103" s="101">
        <v>-4.407793412897781E-06</v>
      </c>
      <c r="W103" s="101">
        <v>-9.070931130784172E-06</v>
      </c>
      <c r="X103" s="101">
        <v>67.5</v>
      </c>
    </row>
    <row r="104" spans="1:24" s="101" customFormat="1" ht="12.75" hidden="1">
      <c r="A104" s="101">
        <v>3253</v>
      </c>
      <c r="B104" s="101">
        <v>149.63999938964844</v>
      </c>
      <c r="C104" s="101">
        <v>149.74000549316406</v>
      </c>
      <c r="D104" s="101">
        <v>9.336149215698242</v>
      </c>
      <c r="E104" s="101">
        <v>9.656543731689453</v>
      </c>
      <c r="F104" s="101">
        <v>25.35991137341726</v>
      </c>
      <c r="G104" s="101" t="s">
        <v>58</v>
      </c>
      <c r="H104" s="101">
        <v>-17.416650966063827</v>
      </c>
      <c r="I104" s="101">
        <v>64.72334842358461</v>
      </c>
      <c r="J104" s="101" t="s">
        <v>61</v>
      </c>
      <c r="K104" s="101">
        <v>-1.3698600874123403</v>
      </c>
      <c r="L104" s="101">
        <v>0.30509902453118437</v>
      </c>
      <c r="M104" s="101">
        <v>-0.32460983383175224</v>
      </c>
      <c r="N104" s="101">
        <v>-0.0671776432190103</v>
      </c>
      <c r="O104" s="101">
        <v>-0.05495905485497572</v>
      </c>
      <c r="P104" s="101">
        <v>0.008750201255085115</v>
      </c>
      <c r="Q104" s="101">
        <v>-0.006714973254124047</v>
      </c>
      <c r="R104" s="101">
        <v>-0.0010326295672777536</v>
      </c>
      <c r="S104" s="101">
        <v>-0.0007144691517155981</v>
      </c>
      <c r="T104" s="101">
        <v>0.00012804846347012333</v>
      </c>
      <c r="U104" s="101">
        <v>-0.00014703803414350516</v>
      </c>
      <c r="V104" s="101">
        <v>-3.811508648168257E-05</v>
      </c>
      <c r="W104" s="101">
        <v>-4.4271792189558184E-05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3256</v>
      </c>
      <c r="B106" s="101">
        <v>132.18</v>
      </c>
      <c r="C106" s="101">
        <v>140.18</v>
      </c>
      <c r="D106" s="101">
        <v>9.50532240027411</v>
      </c>
      <c r="E106" s="101">
        <v>9.629505572081884</v>
      </c>
      <c r="F106" s="101">
        <v>29.570804029381808</v>
      </c>
      <c r="G106" s="101" t="s">
        <v>59</v>
      </c>
      <c r="H106" s="101">
        <v>9.392833832969401</v>
      </c>
      <c r="I106" s="101">
        <v>74.07283383296941</v>
      </c>
      <c r="J106" s="101" t="s">
        <v>73</v>
      </c>
      <c r="K106" s="101">
        <v>1.0294313331550284</v>
      </c>
      <c r="M106" s="101" t="s">
        <v>68</v>
      </c>
      <c r="N106" s="101">
        <v>0.7005687426538418</v>
      </c>
      <c r="X106" s="101">
        <v>67.5</v>
      </c>
    </row>
    <row r="107" spans="1:24" s="101" customFormat="1" ht="12.75" hidden="1">
      <c r="A107" s="101">
        <v>3255</v>
      </c>
      <c r="B107" s="101">
        <v>135.63999938964844</v>
      </c>
      <c r="C107" s="101">
        <v>129.24000549316406</v>
      </c>
      <c r="D107" s="101">
        <v>9.349108695983887</v>
      </c>
      <c r="E107" s="101">
        <v>9.550721168518066</v>
      </c>
      <c r="F107" s="101">
        <v>28.048359684709116</v>
      </c>
      <c r="G107" s="101" t="s">
        <v>56</v>
      </c>
      <c r="H107" s="101">
        <v>3.30355334088965</v>
      </c>
      <c r="I107" s="101">
        <v>71.44355273053809</v>
      </c>
      <c r="J107" s="101" t="s">
        <v>62</v>
      </c>
      <c r="K107" s="101">
        <v>0.7745737962774074</v>
      </c>
      <c r="L107" s="101">
        <v>0.6278112869807724</v>
      </c>
      <c r="M107" s="101">
        <v>0.18336982904349883</v>
      </c>
      <c r="N107" s="101">
        <v>0.019710587738909286</v>
      </c>
      <c r="O107" s="101">
        <v>0.031108270806616253</v>
      </c>
      <c r="P107" s="101">
        <v>0.01800983250912729</v>
      </c>
      <c r="Q107" s="101">
        <v>0.0037866460755335515</v>
      </c>
      <c r="R107" s="101">
        <v>0.00030339945865370013</v>
      </c>
      <c r="S107" s="101">
        <v>0.00040812296778552405</v>
      </c>
      <c r="T107" s="101">
        <v>0.0002649964743070242</v>
      </c>
      <c r="U107" s="101">
        <v>8.283495107004656E-05</v>
      </c>
      <c r="V107" s="101">
        <v>1.125118419698428E-05</v>
      </c>
      <c r="W107" s="101">
        <v>2.5446034021008893E-05</v>
      </c>
      <c r="X107" s="101">
        <v>67.5</v>
      </c>
    </row>
    <row r="108" spans="1:24" s="101" customFormat="1" ht="12.75" hidden="1">
      <c r="A108" s="101">
        <v>2610</v>
      </c>
      <c r="B108" s="101">
        <v>113.31999969482422</v>
      </c>
      <c r="C108" s="101">
        <v>109.72000122070312</v>
      </c>
      <c r="D108" s="101">
        <v>9.120390892028809</v>
      </c>
      <c r="E108" s="101">
        <v>9.651806831359863</v>
      </c>
      <c r="F108" s="101">
        <v>21.084814113917336</v>
      </c>
      <c r="G108" s="101" t="s">
        <v>57</v>
      </c>
      <c r="H108" s="101">
        <v>9.181541977771964</v>
      </c>
      <c r="I108" s="101">
        <v>55.00154167259618</v>
      </c>
      <c r="J108" s="101" t="s">
        <v>60</v>
      </c>
      <c r="K108" s="101">
        <v>0.005113235287708537</v>
      </c>
      <c r="L108" s="101">
        <v>0.003416368093382912</v>
      </c>
      <c r="M108" s="101">
        <v>-0.003294303365490152</v>
      </c>
      <c r="N108" s="101">
        <v>-0.00020391831974565173</v>
      </c>
      <c r="O108" s="101">
        <v>-0.00013032721871767517</v>
      </c>
      <c r="P108" s="101">
        <v>0.0003908827393635728</v>
      </c>
      <c r="Q108" s="101">
        <v>-0.00016734850588447786</v>
      </c>
      <c r="R108" s="101">
        <v>-1.6372555176417742E-05</v>
      </c>
      <c r="S108" s="101">
        <v>-2.9245815953184768E-05</v>
      </c>
      <c r="T108" s="101">
        <v>2.7832777658437707E-05</v>
      </c>
      <c r="U108" s="101">
        <v>-1.0225117382114988E-05</v>
      </c>
      <c r="V108" s="101">
        <v>-1.2917362095733913E-06</v>
      </c>
      <c r="W108" s="101">
        <v>-2.6613149704796313E-06</v>
      </c>
      <c r="X108" s="101">
        <v>67.5</v>
      </c>
    </row>
    <row r="109" spans="1:24" s="101" customFormat="1" ht="12.75" hidden="1">
      <c r="A109" s="101">
        <v>3253</v>
      </c>
      <c r="B109" s="101">
        <v>147.25999450683594</v>
      </c>
      <c r="C109" s="101">
        <v>150.25999450683594</v>
      </c>
      <c r="D109" s="101">
        <v>9.072171211242676</v>
      </c>
      <c r="E109" s="101">
        <v>9.604035377502441</v>
      </c>
      <c r="F109" s="101">
        <v>23.960969238678004</v>
      </c>
      <c r="G109" s="101" t="s">
        <v>58</v>
      </c>
      <c r="H109" s="101">
        <v>-16.833897926512776</v>
      </c>
      <c r="I109" s="101">
        <v>62.92609658032316</v>
      </c>
      <c r="J109" s="101" t="s">
        <v>61</v>
      </c>
      <c r="K109" s="101">
        <v>-0.7745569189572108</v>
      </c>
      <c r="L109" s="101">
        <v>0.62780199146666</v>
      </c>
      <c r="M109" s="101">
        <v>-0.1833402349970625</v>
      </c>
      <c r="N109" s="101">
        <v>-0.01970953287960202</v>
      </c>
      <c r="O109" s="101">
        <v>-0.03110799780432412</v>
      </c>
      <c r="P109" s="101">
        <v>0.018005590178910708</v>
      </c>
      <c r="Q109" s="101">
        <v>-0.0037829463357192737</v>
      </c>
      <c r="R109" s="101">
        <v>-0.0003029573748043666</v>
      </c>
      <c r="S109" s="101">
        <v>-0.000407073751405438</v>
      </c>
      <c r="T109" s="101">
        <v>0.00026353077217465385</v>
      </c>
      <c r="U109" s="101">
        <v>-8.220143607808186E-05</v>
      </c>
      <c r="V109" s="101">
        <v>-1.1176786810141175E-05</v>
      </c>
      <c r="W109" s="101">
        <v>-2.530648237164231E-05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3256</v>
      </c>
      <c r="B111" s="101">
        <v>122.66</v>
      </c>
      <c r="C111" s="101">
        <v>140.06</v>
      </c>
      <c r="D111" s="101">
        <v>9.686809939866437</v>
      </c>
      <c r="E111" s="101">
        <v>9.893624499150796</v>
      </c>
      <c r="F111" s="101">
        <v>27.54976461631918</v>
      </c>
      <c r="G111" s="101" t="s">
        <v>59</v>
      </c>
      <c r="H111" s="101">
        <v>12.530249399286163</v>
      </c>
      <c r="I111" s="101">
        <v>67.69024939928616</v>
      </c>
      <c r="J111" s="101" t="s">
        <v>73</v>
      </c>
      <c r="K111" s="101">
        <v>1.0016690631589762</v>
      </c>
      <c r="M111" s="101" t="s">
        <v>68</v>
      </c>
      <c r="N111" s="101">
        <v>0.767475886471319</v>
      </c>
      <c r="X111" s="101">
        <v>67.5</v>
      </c>
    </row>
    <row r="112" spans="1:24" s="101" customFormat="1" ht="12.75" hidden="1">
      <c r="A112" s="101">
        <v>3255</v>
      </c>
      <c r="B112" s="101">
        <v>136.55999755859375</v>
      </c>
      <c r="C112" s="101">
        <v>140.25999450683594</v>
      </c>
      <c r="D112" s="101">
        <v>9.559393882751465</v>
      </c>
      <c r="E112" s="101">
        <v>9.731895446777344</v>
      </c>
      <c r="F112" s="101">
        <v>28.910089679369456</v>
      </c>
      <c r="G112" s="101" t="s">
        <v>56</v>
      </c>
      <c r="H112" s="101">
        <v>2.961416523569696</v>
      </c>
      <c r="I112" s="101">
        <v>72.02141408216345</v>
      </c>
      <c r="J112" s="101" t="s">
        <v>62</v>
      </c>
      <c r="K112" s="101">
        <v>0.6340901537785857</v>
      </c>
      <c r="L112" s="101">
        <v>0.7555631569186304</v>
      </c>
      <c r="M112" s="101">
        <v>0.15011240072028886</v>
      </c>
      <c r="N112" s="101">
        <v>0.07113356395160972</v>
      </c>
      <c r="O112" s="101">
        <v>0.02546609082167187</v>
      </c>
      <c r="P112" s="101">
        <v>0.021674617391239173</v>
      </c>
      <c r="Q112" s="101">
        <v>0.003099920563730526</v>
      </c>
      <c r="R112" s="101">
        <v>0.0010949177340690071</v>
      </c>
      <c r="S112" s="101">
        <v>0.0003340867319290877</v>
      </c>
      <c r="T112" s="101">
        <v>0.00031891500167630874</v>
      </c>
      <c r="U112" s="101">
        <v>6.781555343053479E-05</v>
      </c>
      <c r="V112" s="101">
        <v>4.062302807715049E-05</v>
      </c>
      <c r="W112" s="101">
        <v>2.0824746920322785E-05</v>
      </c>
      <c r="X112" s="101">
        <v>67.5</v>
      </c>
    </row>
    <row r="113" spans="1:24" s="101" customFormat="1" ht="12.75" hidden="1">
      <c r="A113" s="101">
        <v>2610</v>
      </c>
      <c r="B113" s="101">
        <v>111.86000061035156</v>
      </c>
      <c r="C113" s="101">
        <v>121.26000213623047</v>
      </c>
      <c r="D113" s="101">
        <v>9.174922943115234</v>
      </c>
      <c r="E113" s="101">
        <v>9.24445629119873</v>
      </c>
      <c r="F113" s="101">
        <v>23.23641095861222</v>
      </c>
      <c r="G113" s="101" t="s">
        <v>57</v>
      </c>
      <c r="H113" s="101">
        <v>15.890201712801613</v>
      </c>
      <c r="I113" s="101">
        <v>60.250202323153175</v>
      </c>
      <c r="J113" s="101" t="s">
        <v>60</v>
      </c>
      <c r="K113" s="101">
        <v>-0.13164508035659167</v>
      </c>
      <c r="L113" s="101">
        <v>0.0041119273983618474</v>
      </c>
      <c r="M113" s="101">
        <v>0.0294945733447086</v>
      </c>
      <c r="N113" s="101">
        <v>-0.0007358397393693524</v>
      </c>
      <c r="O113" s="101">
        <v>-0.005555665827987847</v>
      </c>
      <c r="P113" s="101">
        <v>0.0004704446613565218</v>
      </c>
      <c r="Q113" s="101">
        <v>0.0005291078211306518</v>
      </c>
      <c r="R113" s="101">
        <v>-5.913192026983919E-05</v>
      </c>
      <c r="S113" s="101">
        <v>-9.470772682630305E-05</v>
      </c>
      <c r="T113" s="101">
        <v>3.349745938955274E-05</v>
      </c>
      <c r="U113" s="101">
        <v>6.21403628630659E-06</v>
      </c>
      <c r="V113" s="101">
        <v>-4.666398737688895E-06</v>
      </c>
      <c r="W113" s="101">
        <v>-6.558370449843357E-06</v>
      </c>
      <c r="X113" s="101">
        <v>67.5</v>
      </c>
    </row>
    <row r="114" spans="1:24" s="101" customFormat="1" ht="12.75" hidden="1">
      <c r="A114" s="101">
        <v>3253</v>
      </c>
      <c r="B114" s="101">
        <v>147.75999450683594</v>
      </c>
      <c r="C114" s="101">
        <v>150.25999450683594</v>
      </c>
      <c r="D114" s="101">
        <v>9.235052108764648</v>
      </c>
      <c r="E114" s="101">
        <v>9.347363471984863</v>
      </c>
      <c r="F114" s="101">
        <v>26.001273188117445</v>
      </c>
      <c r="G114" s="101" t="s">
        <v>58</v>
      </c>
      <c r="H114" s="101">
        <v>-13.178608583333997</v>
      </c>
      <c r="I114" s="101">
        <v>67.08138592350194</v>
      </c>
      <c r="J114" s="101" t="s">
        <v>61</v>
      </c>
      <c r="K114" s="101">
        <v>-0.6202740490596531</v>
      </c>
      <c r="L114" s="101">
        <v>0.7555519678658229</v>
      </c>
      <c r="M114" s="101">
        <v>-0.14718628670233577</v>
      </c>
      <c r="N114" s="101">
        <v>-0.07112975791000357</v>
      </c>
      <c r="O114" s="101">
        <v>-0.024852693192999594</v>
      </c>
      <c r="P114" s="101">
        <v>0.021669511320683003</v>
      </c>
      <c r="Q114" s="101">
        <v>-0.00305443160261574</v>
      </c>
      <c r="R114" s="101">
        <v>-0.0010933198344418758</v>
      </c>
      <c r="S114" s="101">
        <v>-0.0003203816332601675</v>
      </c>
      <c r="T114" s="101">
        <v>0.0003171509080999852</v>
      </c>
      <c r="U114" s="101">
        <v>-6.753025277697532E-05</v>
      </c>
      <c r="V114" s="101">
        <v>-4.035412163556348E-05</v>
      </c>
      <c r="W114" s="101">
        <v>-1.9765066691972347E-05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3256</v>
      </c>
      <c r="B116" s="101">
        <v>137.54</v>
      </c>
      <c r="C116" s="101">
        <v>140.04</v>
      </c>
      <c r="D116" s="101">
        <v>9.650860342822158</v>
      </c>
      <c r="E116" s="101">
        <v>9.855641413688263</v>
      </c>
      <c r="F116" s="101">
        <v>31.4818464440905</v>
      </c>
      <c r="G116" s="101" t="s">
        <v>59</v>
      </c>
      <c r="H116" s="101">
        <v>7.648117600906758</v>
      </c>
      <c r="I116" s="101">
        <v>77.68811760090675</v>
      </c>
      <c r="J116" s="101" t="s">
        <v>73</v>
      </c>
      <c r="K116" s="101">
        <v>1.7170043670409652</v>
      </c>
      <c r="M116" s="101" t="s">
        <v>68</v>
      </c>
      <c r="N116" s="101">
        <v>1.011290906735799</v>
      </c>
      <c r="X116" s="101">
        <v>67.5</v>
      </c>
    </row>
    <row r="117" spans="1:24" s="101" customFormat="1" ht="12.75" hidden="1">
      <c r="A117" s="101">
        <v>3255</v>
      </c>
      <c r="B117" s="101">
        <v>122.27999877929688</v>
      </c>
      <c r="C117" s="101">
        <v>136.17999267578125</v>
      </c>
      <c r="D117" s="101">
        <v>9.068233489990234</v>
      </c>
      <c r="E117" s="101">
        <v>9.251049995422363</v>
      </c>
      <c r="F117" s="101">
        <v>25.255548865023393</v>
      </c>
      <c r="G117" s="101" t="s">
        <v>56</v>
      </c>
      <c r="H117" s="101">
        <v>11.505142111032882</v>
      </c>
      <c r="I117" s="101">
        <v>66.28514089032976</v>
      </c>
      <c r="J117" s="101" t="s">
        <v>62</v>
      </c>
      <c r="K117" s="101">
        <v>1.1634123547775044</v>
      </c>
      <c r="L117" s="101">
        <v>0.5313801804362075</v>
      </c>
      <c r="M117" s="101">
        <v>0.2754223406639998</v>
      </c>
      <c r="N117" s="101">
        <v>0.05295916181543869</v>
      </c>
      <c r="O117" s="101">
        <v>0.04672477618620217</v>
      </c>
      <c r="P117" s="101">
        <v>0.015243468682569908</v>
      </c>
      <c r="Q117" s="101">
        <v>0.0056875771297250025</v>
      </c>
      <c r="R117" s="101">
        <v>0.0008151994640543822</v>
      </c>
      <c r="S117" s="101">
        <v>0.0006130168397569474</v>
      </c>
      <c r="T117" s="101">
        <v>0.00022427772440393624</v>
      </c>
      <c r="U117" s="101">
        <v>0.00012441113227676715</v>
      </c>
      <c r="V117" s="101">
        <v>3.0241937390014366E-05</v>
      </c>
      <c r="W117" s="101">
        <v>3.822083892997941E-05</v>
      </c>
      <c r="X117" s="101">
        <v>67.5</v>
      </c>
    </row>
    <row r="118" spans="1:24" s="101" customFormat="1" ht="12.75" hidden="1">
      <c r="A118" s="101">
        <v>2610</v>
      </c>
      <c r="B118" s="101">
        <v>111.45999908447266</v>
      </c>
      <c r="C118" s="101">
        <v>121.45999908447266</v>
      </c>
      <c r="D118" s="101">
        <v>9.125740051269531</v>
      </c>
      <c r="E118" s="101">
        <v>9.209800720214844</v>
      </c>
      <c r="F118" s="101">
        <v>21.740696306751722</v>
      </c>
      <c r="G118" s="101" t="s">
        <v>57</v>
      </c>
      <c r="H118" s="101">
        <v>12.714793560948273</v>
      </c>
      <c r="I118" s="101">
        <v>56.67479264542093</v>
      </c>
      <c r="J118" s="101" t="s">
        <v>60</v>
      </c>
      <c r="K118" s="101">
        <v>-0.19933576930767483</v>
      </c>
      <c r="L118" s="101">
        <v>0.002892134959546889</v>
      </c>
      <c r="M118" s="101">
        <v>0.04410318585032669</v>
      </c>
      <c r="N118" s="101">
        <v>-0.000547744916806847</v>
      </c>
      <c r="O118" s="101">
        <v>-0.008501841400234866</v>
      </c>
      <c r="P118" s="101">
        <v>0.0003309174690033882</v>
      </c>
      <c r="Q118" s="101">
        <v>0.000763098404542619</v>
      </c>
      <c r="R118" s="101">
        <v>-4.401737257317664E-05</v>
      </c>
      <c r="S118" s="101">
        <v>-0.00015196717835170155</v>
      </c>
      <c r="T118" s="101">
        <v>2.3561596064563803E-05</v>
      </c>
      <c r="U118" s="101">
        <v>6.844871466992953E-06</v>
      </c>
      <c r="V118" s="101">
        <v>-3.475445039384384E-06</v>
      </c>
      <c r="W118" s="101">
        <v>-1.0696056574983934E-05</v>
      </c>
      <c r="X118" s="101">
        <v>67.5</v>
      </c>
    </row>
    <row r="119" spans="1:24" s="101" customFormat="1" ht="12.75" hidden="1">
      <c r="A119" s="101">
        <v>3253</v>
      </c>
      <c r="B119" s="101">
        <v>161.16000366210938</v>
      </c>
      <c r="C119" s="101">
        <v>157.25999450683594</v>
      </c>
      <c r="D119" s="101">
        <v>8.849442481994629</v>
      </c>
      <c r="E119" s="101">
        <v>9.138483047485352</v>
      </c>
      <c r="F119" s="101">
        <v>27.968901400260926</v>
      </c>
      <c r="G119" s="101" t="s">
        <v>58</v>
      </c>
      <c r="H119" s="101">
        <v>-18.315696157532486</v>
      </c>
      <c r="I119" s="101">
        <v>75.34430750457689</v>
      </c>
      <c r="J119" s="101" t="s">
        <v>61</v>
      </c>
      <c r="K119" s="101">
        <v>-1.1462083398420442</v>
      </c>
      <c r="L119" s="101">
        <v>0.5313723098880786</v>
      </c>
      <c r="M119" s="101">
        <v>-0.2718683040273137</v>
      </c>
      <c r="N119" s="101">
        <v>-0.05295632913731778</v>
      </c>
      <c r="O119" s="101">
        <v>-0.04594478645565716</v>
      </c>
      <c r="P119" s="101">
        <v>0.0152398763480941</v>
      </c>
      <c r="Q119" s="101">
        <v>-0.005636152449282703</v>
      </c>
      <c r="R119" s="101">
        <v>-0.0008140102192886194</v>
      </c>
      <c r="S119" s="101">
        <v>-0.0005938818253907229</v>
      </c>
      <c r="T119" s="101">
        <v>0.00022303665361258072</v>
      </c>
      <c r="U119" s="101">
        <v>-0.0001242226934540851</v>
      </c>
      <c r="V119" s="101">
        <v>-3.0041572177230796E-05</v>
      </c>
      <c r="W119" s="101">
        <v>-3.669369022401771E-05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17.625517539748312</v>
      </c>
      <c r="G120" s="102"/>
      <c r="H120" s="102"/>
      <c r="I120" s="115"/>
      <c r="J120" s="115" t="s">
        <v>158</v>
      </c>
      <c r="K120" s="102">
        <f>AVERAGE(K118,K113,K108,K103,K98,K93)</f>
        <v>-0.04817900990027605</v>
      </c>
      <c r="L120" s="102">
        <f>AVERAGE(L118,L113,L108,L103,L98,L93)</f>
        <v>0.0032028679439232324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31.4818464440905</v>
      </c>
      <c r="G121" s="102"/>
      <c r="H121" s="102"/>
      <c r="I121" s="115"/>
      <c r="J121" s="115" t="s">
        <v>159</v>
      </c>
      <c r="K121" s="102">
        <f>AVERAGE(K119,K114,K109,K104,K99,K94)</f>
        <v>-0.7507590799038252</v>
      </c>
      <c r="L121" s="102">
        <f>AVERAGE(L119,L114,L109,L104,L99,L94)</f>
        <v>0.5885099602151129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0.03011188118767253</v>
      </c>
      <c r="L122" s="102">
        <f>ABS(L120/$H$33)</f>
        <v>0.008896855399786756</v>
      </c>
      <c r="M122" s="115" t="s">
        <v>111</v>
      </c>
      <c r="N122" s="102">
        <f>K122+L122+L123+K123</f>
        <v>0.8333951207581691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0.4265676590362643</v>
      </c>
      <c r="L123" s="102">
        <f>ABS(L121/$H$34)</f>
        <v>0.3678187251344456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3256</v>
      </c>
      <c r="B126" s="116">
        <v>111.28</v>
      </c>
      <c r="C126" s="116">
        <v>124.58</v>
      </c>
      <c r="D126" s="116">
        <v>9.969148065197816</v>
      </c>
      <c r="E126" s="116">
        <v>9.980246623767636</v>
      </c>
      <c r="F126" s="116">
        <v>18.303566739610954</v>
      </c>
      <c r="G126" s="116" t="s">
        <v>59</v>
      </c>
      <c r="H126" s="116">
        <v>-0.10237867071424489</v>
      </c>
      <c r="I126" s="116">
        <v>43.67762132928576</v>
      </c>
      <c r="J126" s="116" t="s">
        <v>73</v>
      </c>
      <c r="K126" s="116">
        <v>0.47225992047062504</v>
      </c>
      <c r="M126" s="116" t="s">
        <v>68</v>
      </c>
      <c r="N126" s="116">
        <v>0.2517960491693329</v>
      </c>
      <c r="X126" s="116">
        <v>67.5</v>
      </c>
    </row>
    <row r="127" spans="1:24" s="116" customFormat="1" ht="12.75">
      <c r="A127" s="116">
        <v>3253</v>
      </c>
      <c r="B127" s="116">
        <v>134.8000030517578</v>
      </c>
      <c r="C127" s="116">
        <v>148.8000030517578</v>
      </c>
      <c r="D127" s="116">
        <v>9.321146965026855</v>
      </c>
      <c r="E127" s="116">
        <v>9.511909484863281</v>
      </c>
      <c r="F127" s="116">
        <v>25.17978879978094</v>
      </c>
      <c r="G127" s="116" t="s">
        <v>56</v>
      </c>
      <c r="H127" s="116">
        <v>-2.97301871624812</v>
      </c>
      <c r="I127" s="116">
        <v>64.32698433550969</v>
      </c>
      <c r="J127" s="116" t="s">
        <v>62</v>
      </c>
      <c r="K127" s="116">
        <v>0.6622454818172182</v>
      </c>
      <c r="L127" s="116">
        <v>0.05846495257293683</v>
      </c>
      <c r="M127" s="116">
        <v>0.15677749442987202</v>
      </c>
      <c r="N127" s="116">
        <v>0.07050884751132712</v>
      </c>
      <c r="O127" s="116">
        <v>0.0265971808414768</v>
      </c>
      <c r="P127" s="116">
        <v>0.001677197551541699</v>
      </c>
      <c r="Q127" s="116">
        <v>0.003237426703488757</v>
      </c>
      <c r="R127" s="116">
        <v>0.0010852814193060482</v>
      </c>
      <c r="S127" s="116">
        <v>0.00034894546808658254</v>
      </c>
      <c r="T127" s="116">
        <v>2.4666266060054563E-05</v>
      </c>
      <c r="U127" s="116">
        <v>7.079807210430184E-05</v>
      </c>
      <c r="V127" s="116">
        <v>4.02724878609105E-05</v>
      </c>
      <c r="W127" s="116">
        <v>2.176006219643923E-05</v>
      </c>
      <c r="X127" s="116">
        <v>67.5</v>
      </c>
    </row>
    <row r="128" spans="1:24" s="116" customFormat="1" ht="12.75">
      <c r="A128" s="116">
        <v>3255</v>
      </c>
      <c r="B128" s="116">
        <v>126.4800033569336</v>
      </c>
      <c r="C128" s="116">
        <v>121.37999725341797</v>
      </c>
      <c r="D128" s="116">
        <v>9.650758743286133</v>
      </c>
      <c r="E128" s="116">
        <v>9.669767379760742</v>
      </c>
      <c r="F128" s="116">
        <v>28.216635814305917</v>
      </c>
      <c r="G128" s="116" t="s">
        <v>57</v>
      </c>
      <c r="H128" s="116">
        <v>10.618912217546821</v>
      </c>
      <c r="I128" s="116">
        <v>69.59891557448042</v>
      </c>
      <c r="J128" s="116" t="s">
        <v>60</v>
      </c>
      <c r="K128" s="116">
        <v>-0.4103441655494725</v>
      </c>
      <c r="L128" s="116">
        <v>0.00031860010010397897</v>
      </c>
      <c r="M128" s="116">
        <v>0.09853593216990658</v>
      </c>
      <c r="N128" s="116">
        <v>-0.0007294499395252093</v>
      </c>
      <c r="O128" s="116">
        <v>-0.01625403398338239</v>
      </c>
      <c r="P128" s="116">
        <v>3.645659922864718E-05</v>
      </c>
      <c r="Q128" s="116">
        <v>0.0021001521816498454</v>
      </c>
      <c r="R128" s="116">
        <v>-5.8645358155096514E-05</v>
      </c>
      <c r="S128" s="116">
        <v>-0.000194095489812503</v>
      </c>
      <c r="T128" s="116">
        <v>2.5977524056231104E-06</v>
      </c>
      <c r="U128" s="116">
        <v>5.0050732175904456E-05</v>
      </c>
      <c r="V128" s="116">
        <v>-4.630220425494207E-06</v>
      </c>
      <c r="W128" s="116">
        <v>-1.1491317803540156E-05</v>
      </c>
      <c r="X128" s="116">
        <v>67.5</v>
      </c>
    </row>
    <row r="129" spans="1:24" s="116" customFormat="1" ht="12.75">
      <c r="A129" s="116">
        <v>2610</v>
      </c>
      <c r="B129" s="116">
        <v>103.08000183105469</v>
      </c>
      <c r="C129" s="116">
        <v>114.9800033569336</v>
      </c>
      <c r="D129" s="116">
        <v>9.096259117126465</v>
      </c>
      <c r="E129" s="116">
        <v>9.152471542358398</v>
      </c>
      <c r="F129" s="116">
        <v>17.625517539748312</v>
      </c>
      <c r="G129" s="116" t="s">
        <v>58</v>
      </c>
      <c r="H129" s="116">
        <v>10.499802766556975</v>
      </c>
      <c r="I129" s="116">
        <v>46.07980459761166</v>
      </c>
      <c r="J129" s="116" t="s">
        <v>61</v>
      </c>
      <c r="K129" s="116">
        <v>0.5197949056953393</v>
      </c>
      <c r="L129" s="116">
        <v>0.05846408447356348</v>
      </c>
      <c r="M129" s="116">
        <v>0.12194200601563074</v>
      </c>
      <c r="N129" s="116">
        <v>-0.07050507414478271</v>
      </c>
      <c r="O129" s="116">
        <v>0.021052705478899165</v>
      </c>
      <c r="P129" s="116">
        <v>0.0016768012831788245</v>
      </c>
      <c r="Q129" s="116">
        <v>0.0024637963540791023</v>
      </c>
      <c r="R129" s="116">
        <v>-0.0010836957511487304</v>
      </c>
      <c r="S129" s="116">
        <v>0.00028998255211755197</v>
      </c>
      <c r="T129" s="116">
        <v>2.4529092192424876E-05</v>
      </c>
      <c r="U129" s="116">
        <v>5.007285913887687E-05</v>
      </c>
      <c r="V129" s="116">
        <v>-4.0005428848076605E-05</v>
      </c>
      <c r="W129" s="116">
        <v>1.847836361615781E-05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3256</v>
      </c>
      <c r="B131" s="116">
        <v>111.02</v>
      </c>
      <c r="C131" s="116">
        <v>119.92</v>
      </c>
      <c r="D131" s="116">
        <v>10.116095033940939</v>
      </c>
      <c r="E131" s="116">
        <v>10.168555966961094</v>
      </c>
      <c r="F131" s="116">
        <v>18.94794738444178</v>
      </c>
      <c r="G131" s="116" t="s">
        <v>59</v>
      </c>
      <c r="H131" s="116">
        <v>1.038013519553985</v>
      </c>
      <c r="I131" s="116">
        <v>44.55801351955398</v>
      </c>
      <c r="J131" s="116" t="s">
        <v>73</v>
      </c>
      <c r="K131" s="116">
        <v>0.3311955504413114</v>
      </c>
      <c r="M131" s="116" t="s">
        <v>68</v>
      </c>
      <c r="N131" s="116">
        <v>0.17625122623541353</v>
      </c>
      <c r="X131" s="116">
        <v>67.5</v>
      </c>
    </row>
    <row r="132" spans="1:24" s="116" customFormat="1" ht="12.75">
      <c r="A132" s="116">
        <v>3253</v>
      </c>
      <c r="B132" s="116">
        <v>134.36000061035156</v>
      </c>
      <c r="C132" s="116">
        <v>127.36000061035156</v>
      </c>
      <c r="D132" s="116">
        <v>9.344871520996094</v>
      </c>
      <c r="E132" s="116">
        <v>9.610445022583008</v>
      </c>
      <c r="F132" s="116">
        <v>24.400031775815687</v>
      </c>
      <c r="G132" s="116" t="s">
        <v>56</v>
      </c>
      <c r="H132" s="116">
        <v>-4.684470495613027</v>
      </c>
      <c r="I132" s="116">
        <v>62.17553011473853</v>
      </c>
      <c r="J132" s="116" t="s">
        <v>62</v>
      </c>
      <c r="K132" s="116">
        <v>0.5497794938723648</v>
      </c>
      <c r="L132" s="116">
        <v>0.10615558109132746</v>
      </c>
      <c r="M132" s="116">
        <v>0.13015296881735483</v>
      </c>
      <c r="N132" s="116">
        <v>0.0150026464282204</v>
      </c>
      <c r="O132" s="116">
        <v>0.022080226008674615</v>
      </c>
      <c r="P132" s="116">
        <v>0.0030452246003140767</v>
      </c>
      <c r="Q132" s="116">
        <v>0.002687673760255044</v>
      </c>
      <c r="R132" s="116">
        <v>0.00023091429836164768</v>
      </c>
      <c r="S132" s="116">
        <v>0.0002896932893755212</v>
      </c>
      <c r="T132" s="116">
        <v>4.480146855142915E-05</v>
      </c>
      <c r="U132" s="116">
        <v>5.8785763817973965E-05</v>
      </c>
      <c r="V132" s="116">
        <v>8.573482311469923E-06</v>
      </c>
      <c r="W132" s="116">
        <v>1.806486744843022E-05</v>
      </c>
      <c r="X132" s="116">
        <v>67.5</v>
      </c>
    </row>
    <row r="133" spans="1:24" s="116" customFormat="1" ht="12.75">
      <c r="A133" s="116">
        <v>3255</v>
      </c>
      <c r="B133" s="116">
        <v>130.55999755859375</v>
      </c>
      <c r="C133" s="116">
        <v>119.86000061035156</v>
      </c>
      <c r="D133" s="116">
        <v>9.684788703918457</v>
      </c>
      <c r="E133" s="116">
        <v>9.774161338806152</v>
      </c>
      <c r="F133" s="116">
        <v>24.905904607432515</v>
      </c>
      <c r="G133" s="116" t="s">
        <v>57</v>
      </c>
      <c r="H133" s="116">
        <v>-1.8326706371905601</v>
      </c>
      <c r="I133" s="116">
        <v>61.22732692140319</v>
      </c>
      <c r="J133" s="116" t="s">
        <v>60</v>
      </c>
      <c r="K133" s="116">
        <v>0.11250704426655274</v>
      </c>
      <c r="L133" s="116">
        <v>-0.0005775938573652804</v>
      </c>
      <c r="M133" s="116">
        <v>-0.025184805561507345</v>
      </c>
      <c r="N133" s="116">
        <v>-0.00015516339100498774</v>
      </c>
      <c r="O133" s="116">
        <v>0.004751343626368757</v>
      </c>
      <c r="P133" s="116">
        <v>-6.612680516430754E-05</v>
      </c>
      <c r="Q133" s="116">
        <v>-0.0004506851789410253</v>
      </c>
      <c r="R133" s="116">
        <v>-1.2476257905608388E-05</v>
      </c>
      <c r="S133" s="116">
        <v>8.12968991958512E-05</v>
      </c>
      <c r="T133" s="116">
        <v>-4.709729940359156E-06</v>
      </c>
      <c r="U133" s="116">
        <v>-5.229552226883142E-06</v>
      </c>
      <c r="V133" s="116">
        <v>-9.829088592885642E-07</v>
      </c>
      <c r="W133" s="116">
        <v>5.642369614139704E-06</v>
      </c>
      <c r="X133" s="116">
        <v>67.5</v>
      </c>
    </row>
    <row r="134" spans="1:24" s="116" customFormat="1" ht="12.75">
      <c r="A134" s="116">
        <v>2610</v>
      </c>
      <c r="B134" s="116">
        <v>104.44000244140625</v>
      </c>
      <c r="C134" s="116">
        <v>117.94000244140625</v>
      </c>
      <c r="D134" s="116">
        <v>9.088603019714355</v>
      </c>
      <c r="E134" s="116">
        <v>9.126843452453613</v>
      </c>
      <c r="F134" s="116">
        <v>17.67790139996423</v>
      </c>
      <c r="G134" s="116" t="s">
        <v>58</v>
      </c>
      <c r="H134" s="116">
        <v>9.318331045244122</v>
      </c>
      <c r="I134" s="116">
        <v>46.25833348665037</v>
      </c>
      <c r="J134" s="116" t="s">
        <v>61</v>
      </c>
      <c r="K134" s="116">
        <v>0.5381446430774514</v>
      </c>
      <c r="L134" s="116">
        <v>-0.10615400973196129</v>
      </c>
      <c r="M134" s="116">
        <v>0.1276930728771158</v>
      </c>
      <c r="N134" s="116">
        <v>-0.01500184402572851</v>
      </c>
      <c r="O134" s="116">
        <v>0.0215629569943066</v>
      </c>
      <c r="P134" s="116">
        <v>-0.0030445065465518036</v>
      </c>
      <c r="Q134" s="116">
        <v>0.002649617540522855</v>
      </c>
      <c r="R134" s="116">
        <v>-0.00023057700704216973</v>
      </c>
      <c r="S134" s="116">
        <v>0.00027805218231538673</v>
      </c>
      <c r="T134" s="116">
        <v>-4.455322691179147E-05</v>
      </c>
      <c r="U134" s="116">
        <v>5.855269260391804E-05</v>
      </c>
      <c r="V134" s="116">
        <v>-8.516953041987475E-06</v>
      </c>
      <c r="W134" s="116">
        <v>1.7161092653639126E-05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3256</v>
      </c>
      <c r="B136" s="116">
        <v>134.7</v>
      </c>
      <c r="C136" s="116">
        <v>145</v>
      </c>
      <c r="D136" s="116">
        <v>9.877800474105486</v>
      </c>
      <c r="E136" s="116">
        <v>9.892898072616699</v>
      </c>
      <c r="F136" s="116">
        <v>23.079929913957812</v>
      </c>
      <c r="G136" s="116" t="s">
        <v>59</v>
      </c>
      <c r="H136" s="116">
        <v>-11.560543776637331</v>
      </c>
      <c r="I136" s="116">
        <v>55.639456223362664</v>
      </c>
      <c r="J136" s="116" t="s">
        <v>73</v>
      </c>
      <c r="K136" s="116">
        <v>1.6984641441713098</v>
      </c>
      <c r="M136" s="116" t="s">
        <v>68</v>
      </c>
      <c r="N136" s="116">
        <v>0.8843812973718798</v>
      </c>
      <c r="X136" s="116">
        <v>67.5</v>
      </c>
    </row>
    <row r="137" spans="1:24" s="116" customFormat="1" ht="12.75">
      <c r="A137" s="116">
        <v>3253</v>
      </c>
      <c r="B137" s="116">
        <v>149.63999938964844</v>
      </c>
      <c r="C137" s="116">
        <v>149.74000549316406</v>
      </c>
      <c r="D137" s="116">
        <v>9.336149215698242</v>
      </c>
      <c r="E137" s="116">
        <v>9.656543731689453</v>
      </c>
      <c r="F137" s="116">
        <v>32.18365039532534</v>
      </c>
      <c r="G137" s="116" t="s">
        <v>56</v>
      </c>
      <c r="H137" s="116">
        <v>-0.0011627270347815966</v>
      </c>
      <c r="I137" s="116">
        <v>82.13883666261366</v>
      </c>
      <c r="J137" s="116" t="s">
        <v>62</v>
      </c>
      <c r="K137" s="116">
        <v>1.265059012329833</v>
      </c>
      <c r="L137" s="116">
        <v>0.028422884723689798</v>
      </c>
      <c r="M137" s="116">
        <v>0.29948538213624587</v>
      </c>
      <c r="N137" s="116">
        <v>0.07048811098261776</v>
      </c>
      <c r="O137" s="116">
        <v>0.050807057648735277</v>
      </c>
      <c r="P137" s="116">
        <v>0.0008153296294788917</v>
      </c>
      <c r="Q137" s="116">
        <v>0.0061843456931091854</v>
      </c>
      <c r="R137" s="116">
        <v>0.00108495554767696</v>
      </c>
      <c r="S137" s="116">
        <v>0.0006665594238627235</v>
      </c>
      <c r="T137" s="116">
        <v>1.203479718237159E-05</v>
      </c>
      <c r="U137" s="116">
        <v>0.00013524755055091965</v>
      </c>
      <c r="V137" s="116">
        <v>4.025183889405727E-05</v>
      </c>
      <c r="W137" s="116">
        <v>4.156005344991553E-05</v>
      </c>
      <c r="X137" s="116">
        <v>67.5</v>
      </c>
    </row>
    <row r="138" spans="1:24" s="116" customFormat="1" ht="12.75">
      <c r="A138" s="116">
        <v>3255</v>
      </c>
      <c r="B138" s="116">
        <v>110.26000213623047</v>
      </c>
      <c r="C138" s="116">
        <v>120.95999908447266</v>
      </c>
      <c r="D138" s="116">
        <v>9.605822563171387</v>
      </c>
      <c r="E138" s="116">
        <v>9.733555793762207</v>
      </c>
      <c r="F138" s="116">
        <v>25.283355337718746</v>
      </c>
      <c r="G138" s="116" t="s">
        <v>57</v>
      </c>
      <c r="H138" s="116">
        <v>19.852754506391</v>
      </c>
      <c r="I138" s="116">
        <v>62.61275664262147</v>
      </c>
      <c r="J138" s="116" t="s">
        <v>60</v>
      </c>
      <c r="K138" s="116">
        <v>-1.206753518419638</v>
      </c>
      <c r="L138" s="116">
        <v>-0.00015424623714160627</v>
      </c>
      <c r="M138" s="116">
        <v>0.28668568855080967</v>
      </c>
      <c r="N138" s="116">
        <v>-0.0007295018132143159</v>
      </c>
      <c r="O138" s="116">
        <v>-0.04829803058093172</v>
      </c>
      <c r="P138" s="116">
        <v>-1.7505812768673347E-05</v>
      </c>
      <c r="Q138" s="116">
        <v>0.0059649483065004295</v>
      </c>
      <c r="R138" s="116">
        <v>-5.8663131055564435E-05</v>
      </c>
      <c r="S138" s="116">
        <v>-0.0006182257851683781</v>
      </c>
      <c r="T138" s="116">
        <v>-1.2370734550789396E-06</v>
      </c>
      <c r="U138" s="116">
        <v>0.0001328691311010257</v>
      </c>
      <c r="V138" s="116">
        <v>-4.639068286478939E-06</v>
      </c>
      <c r="W138" s="116">
        <v>-3.80065873272357E-05</v>
      </c>
      <c r="X138" s="116">
        <v>67.5</v>
      </c>
    </row>
    <row r="139" spans="1:24" s="116" customFormat="1" ht="12.75">
      <c r="A139" s="116">
        <v>2610</v>
      </c>
      <c r="B139" s="116">
        <v>105.41999816894531</v>
      </c>
      <c r="C139" s="116">
        <v>115.22000122070312</v>
      </c>
      <c r="D139" s="116">
        <v>8.920358657836914</v>
      </c>
      <c r="E139" s="116">
        <v>9.263508796691895</v>
      </c>
      <c r="F139" s="116">
        <v>17.8782504473268</v>
      </c>
      <c r="G139" s="116" t="s">
        <v>58</v>
      </c>
      <c r="H139" s="116">
        <v>9.74691249362806</v>
      </c>
      <c r="I139" s="116">
        <v>47.66691066257337</v>
      </c>
      <c r="J139" s="116" t="s">
        <v>61</v>
      </c>
      <c r="K139" s="116">
        <v>0.3796317300473672</v>
      </c>
      <c r="L139" s="116">
        <v>-0.02842246618635488</v>
      </c>
      <c r="M139" s="116">
        <v>0.08661876294107049</v>
      </c>
      <c r="N139" s="116">
        <v>-0.07048433596908149</v>
      </c>
      <c r="O139" s="116">
        <v>0.015768872785500387</v>
      </c>
      <c r="P139" s="116">
        <v>-0.0008151416755543142</v>
      </c>
      <c r="Q139" s="116">
        <v>0.0016326430573324314</v>
      </c>
      <c r="R139" s="116">
        <v>-0.0010833684403238678</v>
      </c>
      <c r="S139" s="116">
        <v>0.00024919539340274367</v>
      </c>
      <c r="T139" s="116">
        <v>-1.1971048094780933E-05</v>
      </c>
      <c r="U139" s="116">
        <v>2.5252602449688455E-05</v>
      </c>
      <c r="V139" s="116">
        <v>-3.9983616392048974E-05</v>
      </c>
      <c r="W139" s="116">
        <v>1.6814795939797848E-05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3256</v>
      </c>
      <c r="B141" s="116">
        <v>132.18</v>
      </c>
      <c r="C141" s="116">
        <v>140.18</v>
      </c>
      <c r="D141" s="116">
        <v>9.50532240027411</v>
      </c>
      <c r="E141" s="116">
        <v>9.629505572081884</v>
      </c>
      <c r="F141" s="116">
        <v>21.51113822302447</v>
      </c>
      <c r="G141" s="116" t="s">
        <v>59</v>
      </c>
      <c r="H141" s="116">
        <v>-10.79607565459088</v>
      </c>
      <c r="I141" s="116">
        <v>53.88392434540912</v>
      </c>
      <c r="J141" s="116" t="s">
        <v>73</v>
      </c>
      <c r="K141" s="116">
        <v>0.7831638911723389</v>
      </c>
      <c r="M141" s="116" t="s">
        <v>68</v>
      </c>
      <c r="N141" s="116">
        <v>0.4230071404922602</v>
      </c>
      <c r="X141" s="116">
        <v>67.5</v>
      </c>
    </row>
    <row r="142" spans="1:24" s="116" customFormat="1" ht="12.75">
      <c r="A142" s="116">
        <v>3253</v>
      </c>
      <c r="B142" s="116">
        <v>147.25999450683594</v>
      </c>
      <c r="C142" s="116">
        <v>150.25999450683594</v>
      </c>
      <c r="D142" s="116">
        <v>9.072171211242676</v>
      </c>
      <c r="E142" s="116">
        <v>9.604035377502441</v>
      </c>
      <c r="F142" s="116">
        <v>29.892247202567248</v>
      </c>
      <c r="G142" s="116" t="s">
        <v>56</v>
      </c>
      <c r="H142" s="116">
        <v>-1.2572254520970745</v>
      </c>
      <c r="I142" s="116">
        <v>78.50276905473886</v>
      </c>
      <c r="J142" s="116" t="s">
        <v>62</v>
      </c>
      <c r="K142" s="116">
        <v>0.8371081557066696</v>
      </c>
      <c r="L142" s="116">
        <v>0.20373823369812788</v>
      </c>
      <c r="M142" s="116">
        <v>0.19817366748221749</v>
      </c>
      <c r="N142" s="116">
        <v>0.021218983396685914</v>
      </c>
      <c r="O142" s="116">
        <v>0.03361975885556701</v>
      </c>
      <c r="P142" s="116">
        <v>0.005844554474495914</v>
      </c>
      <c r="Q142" s="116">
        <v>0.00409227104203517</v>
      </c>
      <c r="R142" s="116">
        <v>0.00032659258630458226</v>
      </c>
      <c r="S142" s="116">
        <v>0.0004410788575354</v>
      </c>
      <c r="T142" s="116">
        <v>8.60188987596946E-05</v>
      </c>
      <c r="U142" s="116">
        <v>8.950436340100367E-05</v>
      </c>
      <c r="V142" s="116">
        <v>1.2115214383579025E-05</v>
      </c>
      <c r="W142" s="116">
        <v>2.7502965430077325E-05</v>
      </c>
      <c r="X142" s="116">
        <v>67.5</v>
      </c>
    </row>
    <row r="143" spans="1:24" s="116" customFormat="1" ht="12.75">
      <c r="A143" s="116">
        <v>3255</v>
      </c>
      <c r="B143" s="116">
        <v>135.63999938964844</v>
      </c>
      <c r="C143" s="116">
        <v>129.24000549316406</v>
      </c>
      <c r="D143" s="116">
        <v>9.349108695983887</v>
      </c>
      <c r="E143" s="116">
        <v>9.550721168518066</v>
      </c>
      <c r="F143" s="116">
        <v>30.010596909012182</v>
      </c>
      <c r="G143" s="116" t="s">
        <v>57</v>
      </c>
      <c r="H143" s="116">
        <v>8.3016780148522</v>
      </c>
      <c r="I143" s="116">
        <v>76.44167740450064</v>
      </c>
      <c r="J143" s="116" t="s">
        <v>60</v>
      </c>
      <c r="K143" s="116">
        <v>-0.7329720661319533</v>
      </c>
      <c r="L143" s="116">
        <v>-0.0011085750166658402</v>
      </c>
      <c r="M143" s="116">
        <v>0.17459796035557024</v>
      </c>
      <c r="N143" s="116">
        <v>-0.00021973366178244528</v>
      </c>
      <c r="O143" s="116">
        <v>-0.029260502003842295</v>
      </c>
      <c r="P143" s="116">
        <v>-0.00012673748545993823</v>
      </c>
      <c r="Q143" s="116">
        <v>0.003654995688105325</v>
      </c>
      <c r="R143" s="116">
        <v>-1.7681647499115264E-05</v>
      </c>
      <c r="S143" s="116">
        <v>-0.0003683455679027363</v>
      </c>
      <c r="T143" s="116">
        <v>-9.017838920345783E-06</v>
      </c>
      <c r="U143" s="116">
        <v>8.28784213584416E-05</v>
      </c>
      <c r="V143" s="116">
        <v>-1.4015237197781001E-06</v>
      </c>
      <c r="W143" s="116">
        <v>-2.245147839673025E-05</v>
      </c>
      <c r="X143" s="116">
        <v>67.5</v>
      </c>
    </row>
    <row r="144" spans="1:24" s="116" customFormat="1" ht="12.75">
      <c r="A144" s="116">
        <v>2610</v>
      </c>
      <c r="B144" s="116">
        <v>113.31999969482422</v>
      </c>
      <c r="C144" s="116">
        <v>109.72000122070312</v>
      </c>
      <c r="D144" s="116">
        <v>9.120390892028809</v>
      </c>
      <c r="E144" s="116">
        <v>9.651806831359863</v>
      </c>
      <c r="F144" s="116">
        <v>21.084814113917336</v>
      </c>
      <c r="G144" s="116" t="s">
        <v>58</v>
      </c>
      <c r="H144" s="116">
        <v>9.181541977771964</v>
      </c>
      <c r="I144" s="116">
        <v>55.00154167259618</v>
      </c>
      <c r="J144" s="116" t="s">
        <v>61</v>
      </c>
      <c r="K144" s="116">
        <v>0.40435382355169763</v>
      </c>
      <c r="L144" s="116">
        <v>-0.20373521770147004</v>
      </c>
      <c r="M144" s="116">
        <v>0.09374622511347978</v>
      </c>
      <c r="N144" s="116">
        <v>-0.021217845637734104</v>
      </c>
      <c r="O144" s="116">
        <v>0.016556304176645758</v>
      </c>
      <c r="P144" s="116">
        <v>-0.005843180179930232</v>
      </c>
      <c r="Q144" s="116">
        <v>0.0018405675215571679</v>
      </c>
      <c r="R144" s="116">
        <v>-0.00032611359488808963</v>
      </c>
      <c r="S144" s="116">
        <v>0.0002426357376215309</v>
      </c>
      <c r="T144" s="116">
        <v>-8.554489771480988E-05</v>
      </c>
      <c r="U144" s="116">
        <v>3.379642497293961E-05</v>
      </c>
      <c r="V144" s="116">
        <v>-1.2033875137418514E-05</v>
      </c>
      <c r="W144" s="116">
        <v>1.5885346242659718E-05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3256</v>
      </c>
      <c r="B146" s="116">
        <v>122.66</v>
      </c>
      <c r="C146" s="116">
        <v>140.06</v>
      </c>
      <c r="D146" s="116">
        <v>9.686809939866437</v>
      </c>
      <c r="E146" s="116">
        <v>9.893624499150796</v>
      </c>
      <c r="F146" s="116">
        <v>21.64782166759308</v>
      </c>
      <c r="G146" s="116" t="s">
        <v>59</v>
      </c>
      <c r="H146" s="116">
        <v>-1.9709267705814</v>
      </c>
      <c r="I146" s="116">
        <v>53.189073229418604</v>
      </c>
      <c r="J146" s="116" t="s">
        <v>73</v>
      </c>
      <c r="K146" s="116">
        <v>0.6051771705614817</v>
      </c>
      <c r="M146" s="116" t="s">
        <v>68</v>
      </c>
      <c r="N146" s="116">
        <v>0.3380769321570991</v>
      </c>
      <c r="X146" s="116">
        <v>67.5</v>
      </c>
    </row>
    <row r="147" spans="1:24" s="116" customFormat="1" ht="12.75">
      <c r="A147" s="116">
        <v>3253</v>
      </c>
      <c r="B147" s="116">
        <v>147.75999450683594</v>
      </c>
      <c r="C147" s="116">
        <v>150.25999450683594</v>
      </c>
      <c r="D147" s="116">
        <v>9.235052108764648</v>
      </c>
      <c r="E147" s="116">
        <v>9.347363471984863</v>
      </c>
      <c r="F147" s="116">
        <v>30.641571308576175</v>
      </c>
      <c r="G147" s="116" t="s">
        <v>56</v>
      </c>
      <c r="H147" s="116">
        <v>-1.2069783186727108</v>
      </c>
      <c r="I147" s="116">
        <v>79.05301618816323</v>
      </c>
      <c r="J147" s="116" t="s">
        <v>62</v>
      </c>
      <c r="K147" s="116">
        <v>0.7251741051793684</v>
      </c>
      <c r="L147" s="116">
        <v>0.20879534063961191</v>
      </c>
      <c r="M147" s="116">
        <v>0.17167497934355502</v>
      </c>
      <c r="N147" s="116">
        <v>0.0730328043976867</v>
      </c>
      <c r="O147" s="116">
        <v>0.029124478510340925</v>
      </c>
      <c r="P147" s="116">
        <v>0.005989650597572907</v>
      </c>
      <c r="Q147" s="116">
        <v>0.0035450621842143346</v>
      </c>
      <c r="R147" s="116">
        <v>0.0011241418857823589</v>
      </c>
      <c r="S147" s="116">
        <v>0.000382102592657308</v>
      </c>
      <c r="T147" s="116">
        <v>8.814351469029559E-05</v>
      </c>
      <c r="U147" s="116">
        <v>7.753439842165651E-05</v>
      </c>
      <c r="V147" s="116">
        <v>4.171873737924671E-05</v>
      </c>
      <c r="W147" s="116">
        <v>2.3828879921855383E-05</v>
      </c>
      <c r="X147" s="116">
        <v>67.5</v>
      </c>
    </row>
    <row r="148" spans="1:24" s="116" customFormat="1" ht="12.75">
      <c r="A148" s="116">
        <v>3255</v>
      </c>
      <c r="B148" s="116">
        <v>136.55999755859375</v>
      </c>
      <c r="C148" s="116">
        <v>140.25999450683594</v>
      </c>
      <c r="D148" s="116">
        <v>9.559393882751465</v>
      </c>
      <c r="E148" s="116">
        <v>9.731895446777344</v>
      </c>
      <c r="F148" s="116">
        <v>30.120524937768863</v>
      </c>
      <c r="G148" s="116" t="s">
        <v>57</v>
      </c>
      <c r="H148" s="116">
        <v>5.976877905104061</v>
      </c>
      <c r="I148" s="116">
        <v>75.03687546369781</v>
      </c>
      <c r="J148" s="116" t="s">
        <v>60</v>
      </c>
      <c r="K148" s="116">
        <v>-0.30312841845616184</v>
      </c>
      <c r="L148" s="116">
        <v>-0.0011355525491859014</v>
      </c>
      <c r="M148" s="116">
        <v>0.07352962056504136</v>
      </c>
      <c r="N148" s="116">
        <v>-0.000755440153808387</v>
      </c>
      <c r="O148" s="116">
        <v>-0.01188804708268792</v>
      </c>
      <c r="P148" s="116">
        <v>-0.00012994374186468154</v>
      </c>
      <c r="Q148" s="116">
        <v>0.0016019349625665984</v>
      </c>
      <c r="R148" s="116">
        <v>-6.0741304042044186E-05</v>
      </c>
      <c r="S148" s="116">
        <v>-0.00013204853657588006</v>
      </c>
      <c r="T148" s="116">
        <v>-9.253101547570214E-06</v>
      </c>
      <c r="U148" s="116">
        <v>4.040638524743703E-05</v>
      </c>
      <c r="V148" s="116">
        <v>-4.794900880629905E-06</v>
      </c>
      <c r="W148" s="116">
        <v>-7.4845965674302566E-06</v>
      </c>
      <c r="X148" s="116">
        <v>67.5</v>
      </c>
    </row>
    <row r="149" spans="1:24" s="116" customFormat="1" ht="12.75">
      <c r="A149" s="116">
        <v>2610</v>
      </c>
      <c r="B149" s="116">
        <v>111.86000061035156</v>
      </c>
      <c r="C149" s="116">
        <v>121.26000213623047</v>
      </c>
      <c r="D149" s="116">
        <v>9.174922943115234</v>
      </c>
      <c r="E149" s="116">
        <v>9.24445629119873</v>
      </c>
      <c r="F149" s="116">
        <v>23.23641095861222</v>
      </c>
      <c r="G149" s="116" t="s">
        <v>58</v>
      </c>
      <c r="H149" s="116">
        <v>15.890201712801613</v>
      </c>
      <c r="I149" s="116">
        <v>60.250202323153175</v>
      </c>
      <c r="J149" s="116" t="s">
        <v>61</v>
      </c>
      <c r="K149" s="116">
        <v>0.6587796632767011</v>
      </c>
      <c r="L149" s="116">
        <v>-0.20879225271359952</v>
      </c>
      <c r="M149" s="116">
        <v>0.15513121359729992</v>
      </c>
      <c r="N149" s="116">
        <v>-0.0730288972144916</v>
      </c>
      <c r="O149" s="116">
        <v>0.02658777134434373</v>
      </c>
      <c r="P149" s="116">
        <v>-0.005988240885682179</v>
      </c>
      <c r="Q149" s="116">
        <v>0.003162478500425459</v>
      </c>
      <c r="R149" s="116">
        <v>-0.001122499654054998</v>
      </c>
      <c r="S149" s="116">
        <v>0.0003585604207154006</v>
      </c>
      <c r="T149" s="116">
        <v>-8.765648460729365E-05</v>
      </c>
      <c r="U149" s="116">
        <v>6.617331010191251E-05</v>
      </c>
      <c r="V149" s="116">
        <v>-4.144227279075667E-05</v>
      </c>
      <c r="W149" s="116">
        <v>2.2622916093046312E-05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3256</v>
      </c>
      <c r="B151" s="116">
        <v>137.54</v>
      </c>
      <c r="C151" s="116">
        <v>140.04</v>
      </c>
      <c r="D151" s="116">
        <v>9.650860342822158</v>
      </c>
      <c r="E151" s="116">
        <v>9.855641413688263</v>
      </c>
      <c r="F151" s="116">
        <v>24.54543155828441</v>
      </c>
      <c r="G151" s="116" t="s">
        <v>59</v>
      </c>
      <c r="H151" s="116">
        <v>-9.468953862299514</v>
      </c>
      <c r="I151" s="116">
        <v>60.57104613770048</v>
      </c>
      <c r="J151" s="116" t="s">
        <v>73</v>
      </c>
      <c r="K151" s="116">
        <v>1.7117894835620873</v>
      </c>
      <c r="M151" s="116" t="s">
        <v>68</v>
      </c>
      <c r="N151" s="116">
        <v>0.8893461814101299</v>
      </c>
      <c r="X151" s="116">
        <v>67.5</v>
      </c>
    </row>
    <row r="152" spans="1:24" s="116" customFormat="1" ht="12.75">
      <c r="A152" s="116">
        <v>3253</v>
      </c>
      <c r="B152" s="116">
        <v>161.16000366210938</v>
      </c>
      <c r="C152" s="116">
        <v>157.25999450683594</v>
      </c>
      <c r="D152" s="116">
        <v>8.849442481994629</v>
      </c>
      <c r="E152" s="116">
        <v>9.138483047485352</v>
      </c>
      <c r="F152" s="116">
        <v>32.520955199082714</v>
      </c>
      <c r="G152" s="116" t="s">
        <v>56</v>
      </c>
      <c r="H152" s="116">
        <v>-6.053100058831006</v>
      </c>
      <c r="I152" s="116">
        <v>87.60690360327837</v>
      </c>
      <c r="J152" s="116" t="s">
        <v>62</v>
      </c>
      <c r="K152" s="116">
        <v>1.270557833191763</v>
      </c>
      <c r="L152" s="116">
        <v>0.030998440072810985</v>
      </c>
      <c r="M152" s="116">
        <v>0.3007869087573071</v>
      </c>
      <c r="N152" s="116">
        <v>0.058258922807468846</v>
      </c>
      <c r="O152" s="116">
        <v>0.05102805400983878</v>
      </c>
      <c r="P152" s="116">
        <v>0.0008893233464142741</v>
      </c>
      <c r="Q152" s="116">
        <v>0.006211223636214551</v>
      </c>
      <c r="R152" s="116">
        <v>0.0008967013189338217</v>
      </c>
      <c r="S152" s="116">
        <v>0.0006694680358979454</v>
      </c>
      <c r="T152" s="116">
        <v>1.3058022226709047E-05</v>
      </c>
      <c r="U152" s="116">
        <v>0.00013583862709347044</v>
      </c>
      <c r="V152" s="116">
        <v>3.3267987119909845E-05</v>
      </c>
      <c r="W152" s="116">
        <v>4.174342512501528E-05</v>
      </c>
      <c r="X152" s="116">
        <v>67.5</v>
      </c>
    </row>
    <row r="153" spans="1:24" s="116" customFormat="1" ht="12.75">
      <c r="A153" s="116">
        <v>3255</v>
      </c>
      <c r="B153" s="116">
        <v>122.27999877929688</v>
      </c>
      <c r="C153" s="116">
        <v>136.17999267578125</v>
      </c>
      <c r="D153" s="116">
        <v>9.068233489990234</v>
      </c>
      <c r="E153" s="116">
        <v>9.251049995422363</v>
      </c>
      <c r="F153" s="116">
        <v>27.621886563034707</v>
      </c>
      <c r="G153" s="116" t="s">
        <v>57</v>
      </c>
      <c r="H153" s="116">
        <v>17.715778377346837</v>
      </c>
      <c r="I153" s="116">
        <v>72.49577715664371</v>
      </c>
      <c r="J153" s="116" t="s">
        <v>60</v>
      </c>
      <c r="K153" s="116">
        <v>-1.0427656287903493</v>
      </c>
      <c r="L153" s="116">
        <v>0.0001688426984523269</v>
      </c>
      <c r="M153" s="116">
        <v>0.24879800577977026</v>
      </c>
      <c r="N153" s="116">
        <v>-0.0006030479407837529</v>
      </c>
      <c r="O153" s="116">
        <v>-0.041562391372523565</v>
      </c>
      <c r="P153" s="116">
        <v>1.943597185472232E-05</v>
      </c>
      <c r="Q153" s="116">
        <v>0.00522750053534493</v>
      </c>
      <c r="R153" s="116">
        <v>-4.8494346530046005E-05</v>
      </c>
      <c r="S153" s="116">
        <v>-0.0005178015645372914</v>
      </c>
      <c r="T153" s="116">
        <v>1.3936281819940255E-06</v>
      </c>
      <c r="U153" s="116">
        <v>0.0001197777171711724</v>
      </c>
      <c r="V153" s="116">
        <v>-3.834724263668405E-06</v>
      </c>
      <c r="W153" s="116">
        <v>-3.138518501710638E-05</v>
      </c>
      <c r="X153" s="116">
        <v>67.5</v>
      </c>
    </row>
    <row r="154" spans="1:24" s="116" customFormat="1" ht="12.75">
      <c r="A154" s="116">
        <v>2610</v>
      </c>
      <c r="B154" s="116">
        <v>111.45999908447266</v>
      </c>
      <c r="C154" s="116">
        <v>121.45999908447266</v>
      </c>
      <c r="D154" s="116">
        <v>9.125740051269531</v>
      </c>
      <c r="E154" s="116">
        <v>9.209800720214844</v>
      </c>
      <c r="F154" s="116">
        <v>21.740696306751722</v>
      </c>
      <c r="G154" s="116" t="s">
        <v>58</v>
      </c>
      <c r="H154" s="116">
        <v>12.714793560948273</v>
      </c>
      <c r="I154" s="116">
        <v>56.67479264542093</v>
      </c>
      <c r="J154" s="116" t="s">
        <v>61</v>
      </c>
      <c r="K154" s="116">
        <v>0.725918074508698</v>
      </c>
      <c r="L154" s="116">
        <v>0.030997980242119538</v>
      </c>
      <c r="M154" s="116">
        <v>0.16903347834019752</v>
      </c>
      <c r="N154" s="116">
        <v>-0.05825580159836211</v>
      </c>
      <c r="O154" s="116">
        <v>0.0296045590986963</v>
      </c>
      <c r="P154" s="116">
        <v>0.0008891109365402867</v>
      </c>
      <c r="Q154" s="116">
        <v>0.0033544801701662764</v>
      </c>
      <c r="R154" s="116">
        <v>-0.0008953890516039825</v>
      </c>
      <c r="S154" s="116">
        <v>0.00042434536742114425</v>
      </c>
      <c r="T154" s="116">
        <v>1.2983441183429742E-05</v>
      </c>
      <c r="U154" s="116">
        <v>6.407363794807933E-05</v>
      </c>
      <c r="V154" s="116">
        <v>-3.30462381646099E-05</v>
      </c>
      <c r="W154" s="116">
        <v>2.7522421815853316E-05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17.625517539748312</v>
      </c>
      <c r="G155" s="117"/>
      <c r="H155" s="117"/>
      <c r="I155" s="118"/>
      <c r="J155" s="118" t="s">
        <v>158</v>
      </c>
      <c r="K155" s="117">
        <f>AVERAGE(K153,K148,K143,K138,K133,K128)</f>
        <v>-0.5972427921801704</v>
      </c>
      <c r="L155" s="117">
        <f>AVERAGE(L153,L148,L143,L138,L133,L128)</f>
        <v>-0.00041475414363372035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32.520955199082714</v>
      </c>
      <c r="G156" s="117"/>
      <c r="H156" s="117"/>
      <c r="I156" s="118"/>
      <c r="J156" s="118" t="s">
        <v>159</v>
      </c>
      <c r="K156" s="117">
        <f>AVERAGE(K154,K149,K144,K139,K134,K129)</f>
        <v>0.5377704733595424</v>
      </c>
      <c r="L156" s="117">
        <f>AVERAGE(L154,L149,L144,L139,L134,L129)</f>
        <v>-0.07627364693628377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0.3732767451126065</v>
      </c>
      <c r="L157" s="117">
        <f>ABS(L155/$H$33)</f>
        <v>0.001152094843427001</v>
      </c>
      <c r="M157" s="118" t="s">
        <v>111</v>
      </c>
      <c r="N157" s="117">
        <f>K157+L157+L158+K158</f>
        <v>0.7276512746091327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0.30555140531792185</v>
      </c>
      <c r="L158" s="117">
        <f>ABS(L156/$H$34)</f>
        <v>0.047671029335177355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3256</v>
      </c>
      <c r="B161" s="101">
        <v>111.28</v>
      </c>
      <c r="C161" s="101">
        <v>124.58</v>
      </c>
      <c r="D161" s="101">
        <v>9.969148065197816</v>
      </c>
      <c r="E161" s="101">
        <v>9.980246623767636</v>
      </c>
      <c r="F161" s="101">
        <v>20.146443716984898</v>
      </c>
      <c r="G161" s="101" t="s">
        <v>59</v>
      </c>
      <c r="H161" s="101">
        <v>4.295260539134588</v>
      </c>
      <c r="I161" s="101">
        <v>48.07526053913459</v>
      </c>
      <c r="J161" s="101" t="s">
        <v>73</v>
      </c>
      <c r="K161" s="101">
        <v>1.2146847587379086</v>
      </c>
      <c r="M161" s="101" t="s">
        <v>68</v>
      </c>
      <c r="N161" s="101">
        <v>0.8762064804630042</v>
      </c>
      <c r="X161" s="101">
        <v>67.5</v>
      </c>
    </row>
    <row r="162" spans="1:24" s="101" customFormat="1" ht="12.75" hidden="1">
      <c r="A162" s="101">
        <v>3253</v>
      </c>
      <c r="B162" s="101">
        <v>134.8000030517578</v>
      </c>
      <c r="C162" s="101">
        <v>148.8000030517578</v>
      </c>
      <c r="D162" s="101">
        <v>9.321146965026855</v>
      </c>
      <c r="E162" s="101">
        <v>9.511909484863281</v>
      </c>
      <c r="F162" s="101">
        <v>25.17978879978094</v>
      </c>
      <c r="G162" s="101" t="s">
        <v>56</v>
      </c>
      <c r="H162" s="101">
        <v>-2.97301871624812</v>
      </c>
      <c r="I162" s="101">
        <v>64.32698433550969</v>
      </c>
      <c r="J162" s="101" t="s">
        <v>62</v>
      </c>
      <c r="K162" s="101">
        <v>0.7788208477201675</v>
      </c>
      <c r="L162" s="101">
        <v>0.7533672169337097</v>
      </c>
      <c r="M162" s="101">
        <v>0.1843757288216691</v>
      </c>
      <c r="N162" s="101">
        <v>0.0714482539841511</v>
      </c>
      <c r="O162" s="101">
        <v>0.031278910604196596</v>
      </c>
      <c r="P162" s="101">
        <v>0.021611696134865657</v>
      </c>
      <c r="Q162" s="101">
        <v>0.0038073845063947066</v>
      </c>
      <c r="R162" s="101">
        <v>0.0010997274115839802</v>
      </c>
      <c r="S162" s="101">
        <v>0.00041033506602815783</v>
      </c>
      <c r="T162" s="101">
        <v>0.00031797569648153907</v>
      </c>
      <c r="U162" s="101">
        <v>8.324998450630462E-05</v>
      </c>
      <c r="V162" s="101">
        <v>4.079605408697251E-05</v>
      </c>
      <c r="W162" s="101">
        <v>2.5576185338493342E-05</v>
      </c>
      <c r="X162" s="101">
        <v>67.5</v>
      </c>
    </row>
    <row r="163" spans="1:24" s="101" customFormat="1" ht="12.75" hidden="1">
      <c r="A163" s="101">
        <v>2610</v>
      </c>
      <c r="B163" s="101">
        <v>103.08000183105469</v>
      </c>
      <c r="C163" s="101">
        <v>114.9800033569336</v>
      </c>
      <c r="D163" s="101">
        <v>9.096259117126465</v>
      </c>
      <c r="E163" s="101">
        <v>9.152471542358398</v>
      </c>
      <c r="F163" s="101">
        <v>22.83113962882822</v>
      </c>
      <c r="G163" s="101" t="s">
        <v>57</v>
      </c>
      <c r="H163" s="101">
        <v>24.109278240559902</v>
      </c>
      <c r="I163" s="101">
        <v>59.68928007161459</v>
      </c>
      <c r="J163" s="101" t="s">
        <v>60</v>
      </c>
      <c r="K163" s="101">
        <v>-0.7627078384266223</v>
      </c>
      <c r="L163" s="101">
        <v>0.004099710999446589</v>
      </c>
      <c r="M163" s="101">
        <v>0.18012533660212804</v>
      </c>
      <c r="N163" s="101">
        <v>-0.0007394289759981412</v>
      </c>
      <c r="O163" s="101">
        <v>-0.030698338390330884</v>
      </c>
      <c r="P163" s="101">
        <v>0.0004691457911338726</v>
      </c>
      <c r="Q163" s="101">
        <v>0.0036969818394811393</v>
      </c>
      <c r="R163" s="101">
        <v>-5.9430667362522996E-05</v>
      </c>
      <c r="S163" s="101">
        <v>-0.0004071150840934943</v>
      </c>
      <c r="T163" s="101">
        <v>3.3412875757398455E-05</v>
      </c>
      <c r="U163" s="101">
        <v>7.899664738139034E-05</v>
      </c>
      <c r="V163" s="101">
        <v>-4.695045813844921E-06</v>
      </c>
      <c r="W163" s="101">
        <v>-2.5468192092904287E-05</v>
      </c>
      <c r="X163" s="101">
        <v>67.5</v>
      </c>
    </row>
    <row r="164" spans="1:24" s="101" customFormat="1" ht="12.75" hidden="1">
      <c r="A164" s="101">
        <v>3255</v>
      </c>
      <c r="B164" s="101">
        <v>126.4800033569336</v>
      </c>
      <c r="C164" s="101">
        <v>121.37999725341797</v>
      </c>
      <c r="D164" s="101">
        <v>9.650758743286133</v>
      </c>
      <c r="E164" s="101">
        <v>9.669767379760742</v>
      </c>
      <c r="F164" s="101">
        <v>21.01371651559679</v>
      </c>
      <c r="G164" s="101" t="s">
        <v>58</v>
      </c>
      <c r="H164" s="101">
        <v>-7.147747686908687</v>
      </c>
      <c r="I164" s="101">
        <v>51.83225567002491</v>
      </c>
      <c r="J164" s="101" t="s">
        <v>61</v>
      </c>
      <c r="K164" s="101">
        <v>-0.15760287448568222</v>
      </c>
      <c r="L164" s="101">
        <v>0.7533560618460332</v>
      </c>
      <c r="M164" s="101">
        <v>-0.03936079893106511</v>
      </c>
      <c r="N164" s="101">
        <v>-0.07144442764956002</v>
      </c>
      <c r="O164" s="101">
        <v>-0.0059985222061820455</v>
      </c>
      <c r="P164" s="101">
        <v>0.021606603436274487</v>
      </c>
      <c r="Q164" s="101">
        <v>-0.0009102208842259746</v>
      </c>
      <c r="R164" s="101">
        <v>-0.0010981203830027226</v>
      </c>
      <c r="S164" s="101">
        <v>-5.130472410879593E-05</v>
      </c>
      <c r="T164" s="101">
        <v>0.00031621531159407905</v>
      </c>
      <c r="U164" s="101">
        <v>-2.626955695858294E-05</v>
      </c>
      <c r="V164" s="101">
        <v>-4.052498703112789E-05</v>
      </c>
      <c r="W164" s="101">
        <v>-2.347860299909127E-06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3256</v>
      </c>
      <c r="B166" s="101">
        <v>111.02</v>
      </c>
      <c r="C166" s="101">
        <v>119.92</v>
      </c>
      <c r="D166" s="101">
        <v>10.116095033940939</v>
      </c>
      <c r="E166" s="101">
        <v>10.168555966961094</v>
      </c>
      <c r="F166" s="101">
        <v>20.03186701992619</v>
      </c>
      <c r="G166" s="101" t="s">
        <v>59</v>
      </c>
      <c r="H166" s="101">
        <v>3.586960104221056</v>
      </c>
      <c r="I166" s="101">
        <v>47.10696010422105</v>
      </c>
      <c r="J166" s="101" t="s">
        <v>73</v>
      </c>
      <c r="K166" s="101">
        <v>0.4723185532622649</v>
      </c>
      <c r="M166" s="101" t="s">
        <v>68</v>
      </c>
      <c r="N166" s="101">
        <v>0.38184398455268803</v>
      </c>
      <c r="X166" s="101">
        <v>67.5</v>
      </c>
    </row>
    <row r="167" spans="1:24" s="101" customFormat="1" ht="12.75" hidden="1">
      <c r="A167" s="101">
        <v>3253</v>
      </c>
      <c r="B167" s="101">
        <v>134.36000061035156</v>
      </c>
      <c r="C167" s="101">
        <v>127.36000061035156</v>
      </c>
      <c r="D167" s="101">
        <v>9.344871520996094</v>
      </c>
      <c r="E167" s="101">
        <v>9.610445022583008</v>
      </c>
      <c r="F167" s="101">
        <v>24.400031775815687</v>
      </c>
      <c r="G167" s="101" t="s">
        <v>56</v>
      </c>
      <c r="H167" s="101">
        <v>-4.684470495613027</v>
      </c>
      <c r="I167" s="101">
        <v>62.17553011473853</v>
      </c>
      <c r="J167" s="101" t="s">
        <v>62</v>
      </c>
      <c r="K167" s="101">
        <v>0.37586153774318704</v>
      </c>
      <c r="L167" s="101">
        <v>0.5678221990802509</v>
      </c>
      <c r="M167" s="101">
        <v>0.0889803527319213</v>
      </c>
      <c r="N167" s="101">
        <v>0.014504450707138319</v>
      </c>
      <c r="O167" s="101">
        <v>0.015095325086984203</v>
      </c>
      <c r="P167" s="101">
        <v>0.016289022826872817</v>
      </c>
      <c r="Q167" s="101">
        <v>0.0018374572620832408</v>
      </c>
      <c r="R167" s="101">
        <v>0.00022322978045919713</v>
      </c>
      <c r="S167" s="101">
        <v>0.00019802511260958125</v>
      </c>
      <c r="T167" s="101">
        <v>0.00023967249634710406</v>
      </c>
      <c r="U167" s="101">
        <v>4.017642983705804E-05</v>
      </c>
      <c r="V167" s="101">
        <v>8.274724620394789E-06</v>
      </c>
      <c r="W167" s="101">
        <v>1.2341737469980295E-05</v>
      </c>
      <c r="X167" s="101">
        <v>67.5</v>
      </c>
    </row>
    <row r="168" spans="1:24" s="101" customFormat="1" ht="12.75" hidden="1">
      <c r="A168" s="101">
        <v>2610</v>
      </c>
      <c r="B168" s="101">
        <v>104.44000244140625</v>
      </c>
      <c r="C168" s="101">
        <v>117.94000244140625</v>
      </c>
      <c r="D168" s="101">
        <v>9.088603019714355</v>
      </c>
      <c r="E168" s="101">
        <v>9.126843452453613</v>
      </c>
      <c r="F168" s="101">
        <v>19.003636381961137</v>
      </c>
      <c r="G168" s="101" t="s">
        <v>57</v>
      </c>
      <c r="H168" s="101">
        <v>12.787424436174305</v>
      </c>
      <c r="I168" s="101">
        <v>49.727426877580555</v>
      </c>
      <c r="J168" s="101" t="s">
        <v>60</v>
      </c>
      <c r="K168" s="101">
        <v>-0.35435957960875775</v>
      </c>
      <c r="L168" s="101">
        <v>0.0030896274892295507</v>
      </c>
      <c r="M168" s="101">
        <v>0.08354738737549681</v>
      </c>
      <c r="N168" s="101">
        <v>-0.0001503166987726278</v>
      </c>
      <c r="O168" s="101">
        <v>-0.014285280439560465</v>
      </c>
      <c r="P168" s="101">
        <v>0.00035355210054383544</v>
      </c>
      <c r="Q168" s="101">
        <v>0.0017080697522891158</v>
      </c>
      <c r="R168" s="101">
        <v>-1.2072021988722125E-05</v>
      </c>
      <c r="S168" s="101">
        <v>-0.0001912954548086253</v>
      </c>
      <c r="T168" s="101">
        <v>2.5180218437789984E-05</v>
      </c>
      <c r="U168" s="101">
        <v>3.604938760300414E-05</v>
      </c>
      <c r="V168" s="101">
        <v>-9.54917365572899E-07</v>
      </c>
      <c r="W168" s="101">
        <v>-1.2022038581154894E-05</v>
      </c>
      <c r="X168" s="101">
        <v>67.5</v>
      </c>
    </row>
    <row r="169" spans="1:24" s="101" customFormat="1" ht="12.75" hidden="1">
      <c r="A169" s="101">
        <v>3255</v>
      </c>
      <c r="B169" s="101">
        <v>130.55999755859375</v>
      </c>
      <c r="C169" s="101">
        <v>119.86000061035156</v>
      </c>
      <c r="D169" s="101">
        <v>9.684788703918457</v>
      </c>
      <c r="E169" s="101">
        <v>9.774161338806152</v>
      </c>
      <c r="F169" s="101">
        <v>22.40606220779752</v>
      </c>
      <c r="G169" s="101" t="s">
        <v>58</v>
      </c>
      <c r="H169" s="101">
        <v>-7.97814779479441</v>
      </c>
      <c r="I169" s="101">
        <v>55.08184976379934</v>
      </c>
      <c r="J169" s="101" t="s">
        <v>61</v>
      </c>
      <c r="K169" s="101">
        <v>-0.12530436502443842</v>
      </c>
      <c r="L169" s="101">
        <v>0.5678137933956077</v>
      </c>
      <c r="M169" s="101">
        <v>-0.03061596372851604</v>
      </c>
      <c r="N169" s="101">
        <v>-0.014503671783582093</v>
      </c>
      <c r="O169" s="101">
        <v>-0.0048784836009610364</v>
      </c>
      <c r="P169" s="101">
        <v>0.016285185463069948</v>
      </c>
      <c r="Q169" s="101">
        <v>-0.0006773085790815278</v>
      </c>
      <c r="R169" s="101">
        <v>-0.00022290312059046003</v>
      </c>
      <c r="S169" s="101">
        <v>-5.118587884952773E-05</v>
      </c>
      <c r="T169" s="101">
        <v>0.00023834609731371266</v>
      </c>
      <c r="U169" s="101">
        <v>-1.7736605309371326E-05</v>
      </c>
      <c r="V169" s="101">
        <v>-8.219440392648092E-06</v>
      </c>
      <c r="W169" s="101">
        <v>-2.790890920680853E-06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3256</v>
      </c>
      <c r="B171" s="101">
        <v>134.7</v>
      </c>
      <c r="C171" s="101">
        <v>145</v>
      </c>
      <c r="D171" s="101">
        <v>9.877800474105486</v>
      </c>
      <c r="E171" s="101">
        <v>9.892898072616699</v>
      </c>
      <c r="F171" s="101">
        <v>24.848779043221356</v>
      </c>
      <c r="G171" s="101" t="s">
        <v>59</v>
      </c>
      <c r="H171" s="101">
        <v>-7.296327894687309</v>
      </c>
      <c r="I171" s="101">
        <v>59.90367210531268</v>
      </c>
      <c r="J171" s="101" t="s">
        <v>73</v>
      </c>
      <c r="K171" s="101">
        <v>1.6824806622760258</v>
      </c>
      <c r="M171" s="101" t="s">
        <v>68</v>
      </c>
      <c r="N171" s="101">
        <v>0.9157027214986497</v>
      </c>
      <c r="X171" s="101">
        <v>67.5</v>
      </c>
    </row>
    <row r="172" spans="1:24" s="101" customFormat="1" ht="12.75" hidden="1">
      <c r="A172" s="101">
        <v>3253</v>
      </c>
      <c r="B172" s="101">
        <v>149.63999938964844</v>
      </c>
      <c r="C172" s="101">
        <v>149.74000549316406</v>
      </c>
      <c r="D172" s="101">
        <v>9.336149215698242</v>
      </c>
      <c r="E172" s="101">
        <v>9.656543731689453</v>
      </c>
      <c r="F172" s="101">
        <v>32.18365039532534</v>
      </c>
      <c r="G172" s="101" t="s">
        <v>56</v>
      </c>
      <c r="H172" s="101">
        <v>-0.0011627270347815966</v>
      </c>
      <c r="I172" s="101">
        <v>82.13883666261366</v>
      </c>
      <c r="J172" s="101" t="s">
        <v>62</v>
      </c>
      <c r="K172" s="101">
        <v>1.2240373851436868</v>
      </c>
      <c r="L172" s="101">
        <v>0.30379649108488294</v>
      </c>
      <c r="M172" s="101">
        <v>0.28977442196702397</v>
      </c>
      <c r="N172" s="101">
        <v>0.07363058403904729</v>
      </c>
      <c r="O172" s="101">
        <v>0.049159550158731635</v>
      </c>
      <c r="P172" s="101">
        <v>0.008714964038860292</v>
      </c>
      <c r="Q172" s="101">
        <v>0.005983831933717856</v>
      </c>
      <c r="R172" s="101">
        <v>0.0011333225931946663</v>
      </c>
      <c r="S172" s="101">
        <v>0.0006449365486391729</v>
      </c>
      <c r="T172" s="101">
        <v>0.00012819507058318928</v>
      </c>
      <c r="U172" s="101">
        <v>0.0001308539942157897</v>
      </c>
      <c r="V172" s="101">
        <v>4.204254191913603E-05</v>
      </c>
      <c r="W172" s="101">
        <v>4.020820869529312E-05</v>
      </c>
      <c r="X172" s="101">
        <v>67.5</v>
      </c>
    </row>
    <row r="173" spans="1:24" s="101" customFormat="1" ht="12.75" hidden="1">
      <c r="A173" s="101">
        <v>2610</v>
      </c>
      <c r="B173" s="101">
        <v>105.41999816894531</v>
      </c>
      <c r="C173" s="101">
        <v>115.22000122070312</v>
      </c>
      <c r="D173" s="101">
        <v>8.920358657836914</v>
      </c>
      <c r="E173" s="101">
        <v>9.263508796691895</v>
      </c>
      <c r="F173" s="101">
        <v>23.40603853856977</v>
      </c>
      <c r="G173" s="101" t="s">
        <v>57</v>
      </c>
      <c r="H173" s="101">
        <v>24.485076156969832</v>
      </c>
      <c r="I173" s="101">
        <v>62.405074325915145</v>
      </c>
      <c r="J173" s="101" t="s">
        <v>60</v>
      </c>
      <c r="K173" s="101">
        <v>-1.222122544566519</v>
      </c>
      <c r="L173" s="101">
        <v>0.0016534814248050037</v>
      </c>
      <c r="M173" s="101">
        <v>0.28948662125057756</v>
      </c>
      <c r="N173" s="101">
        <v>-0.0007620667187377566</v>
      </c>
      <c r="O173" s="101">
        <v>-0.04905012199685638</v>
      </c>
      <c r="P173" s="101">
        <v>0.0001893319181771178</v>
      </c>
      <c r="Q173" s="101">
        <v>0.005982828555865638</v>
      </c>
      <c r="R173" s="101">
        <v>-6.127076012595953E-05</v>
      </c>
      <c r="S173" s="101">
        <v>-0.0006391272514733054</v>
      </c>
      <c r="T173" s="101">
        <v>1.3491688760292739E-05</v>
      </c>
      <c r="U173" s="101">
        <v>0.0001306097595325753</v>
      </c>
      <c r="V173" s="101">
        <v>-4.844800179526768E-06</v>
      </c>
      <c r="W173" s="101">
        <v>-3.9644108886771834E-05</v>
      </c>
      <c r="X173" s="101">
        <v>67.5</v>
      </c>
    </row>
    <row r="174" spans="1:24" s="101" customFormat="1" ht="12.75" hidden="1">
      <c r="A174" s="101">
        <v>3255</v>
      </c>
      <c r="B174" s="101">
        <v>110.26000213623047</v>
      </c>
      <c r="C174" s="101">
        <v>120.95999908447266</v>
      </c>
      <c r="D174" s="101">
        <v>9.605822563171387</v>
      </c>
      <c r="E174" s="101">
        <v>9.733555793762207</v>
      </c>
      <c r="F174" s="101">
        <v>17.934835732966206</v>
      </c>
      <c r="G174" s="101" t="s">
        <v>58</v>
      </c>
      <c r="H174" s="101">
        <v>1.6545737843295</v>
      </c>
      <c r="I174" s="101">
        <v>44.414575920559976</v>
      </c>
      <c r="J174" s="101" t="s">
        <v>61</v>
      </c>
      <c r="K174" s="101">
        <v>0.06843980049394525</v>
      </c>
      <c r="L174" s="101">
        <v>0.30379199132739687</v>
      </c>
      <c r="M174" s="101">
        <v>0.012911690177801532</v>
      </c>
      <c r="N174" s="101">
        <v>-0.07362664028901086</v>
      </c>
      <c r="O174" s="101">
        <v>0.0032782470776861706</v>
      </c>
      <c r="P174" s="101">
        <v>0.008712907185514342</v>
      </c>
      <c r="Q174" s="101">
        <v>0.00010957683195026795</v>
      </c>
      <c r="R174" s="101">
        <v>-0.0011316651422567854</v>
      </c>
      <c r="S174" s="101">
        <v>8.636844443884888E-05</v>
      </c>
      <c r="T174" s="101">
        <v>0.00012748313792899934</v>
      </c>
      <c r="U174" s="101">
        <v>-7.991152424324193E-06</v>
      </c>
      <c r="V174" s="101">
        <v>-4.1762462119022245E-05</v>
      </c>
      <c r="W174" s="101">
        <v>6.7115331376686294E-06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3256</v>
      </c>
      <c r="B176" s="101">
        <v>132.18</v>
      </c>
      <c r="C176" s="101">
        <v>140.18</v>
      </c>
      <c r="D176" s="101">
        <v>9.50532240027411</v>
      </c>
      <c r="E176" s="101">
        <v>9.629505572081884</v>
      </c>
      <c r="F176" s="101">
        <v>25.295901214087785</v>
      </c>
      <c r="G176" s="101" t="s">
        <v>59</v>
      </c>
      <c r="H176" s="101">
        <v>-1.3155042147460705</v>
      </c>
      <c r="I176" s="101">
        <v>63.364495785253936</v>
      </c>
      <c r="J176" s="101" t="s">
        <v>73</v>
      </c>
      <c r="K176" s="101">
        <v>1.2927489377246484</v>
      </c>
      <c r="M176" s="101" t="s">
        <v>68</v>
      </c>
      <c r="N176" s="101">
        <v>0.8364076109004233</v>
      </c>
      <c r="X176" s="101">
        <v>67.5</v>
      </c>
    </row>
    <row r="177" spans="1:24" s="101" customFormat="1" ht="12.75" hidden="1">
      <c r="A177" s="101">
        <v>3253</v>
      </c>
      <c r="B177" s="101">
        <v>147.25999450683594</v>
      </c>
      <c r="C177" s="101">
        <v>150.25999450683594</v>
      </c>
      <c r="D177" s="101">
        <v>9.072171211242676</v>
      </c>
      <c r="E177" s="101">
        <v>9.604035377502441</v>
      </c>
      <c r="F177" s="101">
        <v>29.892247202567248</v>
      </c>
      <c r="G177" s="101" t="s">
        <v>56</v>
      </c>
      <c r="H177" s="101">
        <v>-1.2572254520970745</v>
      </c>
      <c r="I177" s="101">
        <v>78.50276905473886</v>
      </c>
      <c r="J177" s="101" t="s">
        <v>62</v>
      </c>
      <c r="K177" s="101">
        <v>0.9217298294148388</v>
      </c>
      <c r="L177" s="101">
        <v>0.627199311542155</v>
      </c>
      <c r="M177" s="101">
        <v>0.21820752161061813</v>
      </c>
      <c r="N177" s="101">
        <v>0.02132490517430958</v>
      </c>
      <c r="O177" s="101">
        <v>0.037018317180149675</v>
      </c>
      <c r="P177" s="101">
        <v>0.017992344975738546</v>
      </c>
      <c r="Q177" s="101">
        <v>0.004506008470769888</v>
      </c>
      <c r="R177" s="101">
        <v>0.00032821382681776047</v>
      </c>
      <c r="S177" s="101">
        <v>0.00048564655188034324</v>
      </c>
      <c r="T177" s="101">
        <v>0.0002647187467916489</v>
      </c>
      <c r="U177" s="101">
        <v>9.853987090747773E-05</v>
      </c>
      <c r="V177" s="101">
        <v>1.21640432150785E-05</v>
      </c>
      <c r="W177" s="101">
        <v>3.0274689285543375E-05</v>
      </c>
      <c r="X177" s="101">
        <v>67.5</v>
      </c>
    </row>
    <row r="178" spans="1:24" s="101" customFormat="1" ht="12.75" hidden="1">
      <c r="A178" s="101">
        <v>2610</v>
      </c>
      <c r="B178" s="101">
        <v>113.31999969482422</v>
      </c>
      <c r="C178" s="101">
        <v>109.72000122070312</v>
      </c>
      <c r="D178" s="101">
        <v>9.120390892028809</v>
      </c>
      <c r="E178" s="101">
        <v>9.651806831359863</v>
      </c>
      <c r="F178" s="101">
        <v>25.26301749222793</v>
      </c>
      <c r="G178" s="101" t="s">
        <v>57</v>
      </c>
      <c r="H178" s="101">
        <v>20.08074298505258</v>
      </c>
      <c r="I178" s="101">
        <v>65.9007426798768</v>
      </c>
      <c r="J178" s="101" t="s">
        <v>60</v>
      </c>
      <c r="K178" s="101">
        <v>-0.8245537060589697</v>
      </c>
      <c r="L178" s="101">
        <v>0.003412782850803068</v>
      </c>
      <c r="M178" s="101">
        <v>0.19408104634043777</v>
      </c>
      <c r="N178" s="101">
        <v>-0.00022101080800162167</v>
      </c>
      <c r="O178" s="101">
        <v>-0.03329216238457863</v>
      </c>
      <c r="P178" s="101">
        <v>0.00039060609803374664</v>
      </c>
      <c r="Q178" s="101">
        <v>0.003952339944959006</v>
      </c>
      <c r="R178" s="101">
        <v>-1.7759374586465647E-05</v>
      </c>
      <c r="S178" s="101">
        <v>-0.00045010514045296053</v>
      </c>
      <c r="T178" s="101">
        <v>2.7822735869297767E-05</v>
      </c>
      <c r="U178" s="101">
        <v>8.239716186677499E-05</v>
      </c>
      <c r="V178" s="101">
        <v>-1.4081352924404773E-06</v>
      </c>
      <c r="W178" s="101">
        <v>-2.8421380602765868E-05</v>
      </c>
      <c r="X178" s="101">
        <v>67.5</v>
      </c>
    </row>
    <row r="179" spans="1:24" s="101" customFormat="1" ht="12.75" hidden="1">
      <c r="A179" s="101">
        <v>3255</v>
      </c>
      <c r="B179" s="101">
        <v>135.63999938964844</v>
      </c>
      <c r="C179" s="101">
        <v>129.24000549316406</v>
      </c>
      <c r="D179" s="101">
        <v>9.349108695983887</v>
      </c>
      <c r="E179" s="101">
        <v>9.550721168518066</v>
      </c>
      <c r="F179" s="101">
        <v>22.020281417139064</v>
      </c>
      <c r="G179" s="101" t="s">
        <v>58</v>
      </c>
      <c r="H179" s="101">
        <v>-12.05090347633859</v>
      </c>
      <c r="I179" s="101">
        <v>56.08909591330985</v>
      </c>
      <c r="J179" s="101" t="s">
        <v>61</v>
      </c>
      <c r="K179" s="101">
        <v>-0.41194303520939174</v>
      </c>
      <c r="L179" s="101">
        <v>0.6271900264769574</v>
      </c>
      <c r="M179" s="101">
        <v>-0.09973499856544459</v>
      </c>
      <c r="N179" s="101">
        <v>-0.02132375986818558</v>
      </c>
      <c r="O179" s="101">
        <v>-0.016186035049048062</v>
      </c>
      <c r="P179" s="101">
        <v>0.017988104530554713</v>
      </c>
      <c r="Q179" s="101">
        <v>-0.00216405205531924</v>
      </c>
      <c r="R179" s="101">
        <v>-0.00032773300219638617</v>
      </c>
      <c r="S179" s="101">
        <v>-0.00018236758454036613</v>
      </c>
      <c r="T179" s="101">
        <v>0.0002632525598578073</v>
      </c>
      <c r="U179" s="101">
        <v>-5.404455453385526E-05</v>
      </c>
      <c r="V179" s="101">
        <v>-1.2082263957408018E-05</v>
      </c>
      <c r="W179" s="101">
        <v>-1.0429857907417485E-05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3256</v>
      </c>
      <c r="B181" s="101">
        <v>122.66</v>
      </c>
      <c r="C181" s="101">
        <v>140.06</v>
      </c>
      <c r="D181" s="101">
        <v>9.686809939866437</v>
      </c>
      <c r="E181" s="101">
        <v>9.893624499150796</v>
      </c>
      <c r="F181" s="101">
        <v>26.082378893986604</v>
      </c>
      <c r="G181" s="101" t="s">
        <v>59</v>
      </c>
      <c r="H181" s="101">
        <v>8.92485723376447</v>
      </c>
      <c r="I181" s="101">
        <v>64.08485723376447</v>
      </c>
      <c r="J181" s="101" t="s">
        <v>73</v>
      </c>
      <c r="K181" s="101">
        <v>0.8435149730291407</v>
      </c>
      <c r="M181" s="101" t="s">
        <v>68</v>
      </c>
      <c r="N181" s="101">
        <v>0.6848271252566571</v>
      </c>
      <c r="X181" s="101">
        <v>67.5</v>
      </c>
    </row>
    <row r="182" spans="1:24" s="101" customFormat="1" ht="12.75" hidden="1">
      <c r="A182" s="101">
        <v>3253</v>
      </c>
      <c r="B182" s="101">
        <v>147.75999450683594</v>
      </c>
      <c r="C182" s="101">
        <v>150.25999450683594</v>
      </c>
      <c r="D182" s="101">
        <v>9.235052108764648</v>
      </c>
      <c r="E182" s="101">
        <v>9.347363471984863</v>
      </c>
      <c r="F182" s="101">
        <v>30.641571308576175</v>
      </c>
      <c r="G182" s="101" t="s">
        <v>56</v>
      </c>
      <c r="H182" s="101">
        <v>-1.2069783186727108</v>
      </c>
      <c r="I182" s="101">
        <v>79.05301618816323</v>
      </c>
      <c r="J182" s="101" t="s">
        <v>62</v>
      </c>
      <c r="K182" s="101">
        <v>0.5051698614959126</v>
      </c>
      <c r="L182" s="101">
        <v>0.7534803816734006</v>
      </c>
      <c r="M182" s="101">
        <v>0.11959259091674007</v>
      </c>
      <c r="N182" s="101">
        <v>0.07346378390002595</v>
      </c>
      <c r="O182" s="101">
        <v>0.020288516036287382</v>
      </c>
      <c r="P182" s="101">
        <v>0.02161491481691979</v>
      </c>
      <c r="Q182" s="101">
        <v>0.0024696496863524826</v>
      </c>
      <c r="R182" s="101">
        <v>0.001130764928231687</v>
      </c>
      <c r="S182" s="101">
        <v>0.0002661420959253375</v>
      </c>
      <c r="T182" s="101">
        <v>0.00031803156131554264</v>
      </c>
      <c r="U182" s="101">
        <v>5.4004702097284214E-05</v>
      </c>
      <c r="V182" s="101">
        <v>4.195131201002427E-05</v>
      </c>
      <c r="W182" s="101">
        <v>1.658481900731662E-05</v>
      </c>
      <c r="X182" s="101">
        <v>67.5</v>
      </c>
    </row>
    <row r="183" spans="1:24" s="101" customFormat="1" ht="12.75" hidden="1">
      <c r="A183" s="101">
        <v>2610</v>
      </c>
      <c r="B183" s="101">
        <v>111.86000061035156</v>
      </c>
      <c r="C183" s="101">
        <v>121.26000213623047</v>
      </c>
      <c r="D183" s="101">
        <v>9.174922943115234</v>
      </c>
      <c r="E183" s="101">
        <v>9.24445629119873</v>
      </c>
      <c r="F183" s="101">
        <v>24.721330407412367</v>
      </c>
      <c r="G183" s="101" t="s">
        <v>57</v>
      </c>
      <c r="H183" s="101">
        <v>19.740482093155904</v>
      </c>
      <c r="I183" s="101">
        <v>64.10048270350747</v>
      </c>
      <c r="J183" s="101" t="s">
        <v>60</v>
      </c>
      <c r="K183" s="101">
        <v>-0.41710371188294026</v>
      </c>
      <c r="L183" s="101">
        <v>0.004100453493580915</v>
      </c>
      <c r="M183" s="101">
        <v>0.09797078817585415</v>
      </c>
      <c r="N183" s="101">
        <v>-0.000760111101907211</v>
      </c>
      <c r="O183" s="101">
        <v>-0.016874273604529453</v>
      </c>
      <c r="P183" s="101">
        <v>0.0004691725124656043</v>
      </c>
      <c r="Q183" s="101">
        <v>0.0019852437965135897</v>
      </c>
      <c r="R183" s="101">
        <v>-6.108803113108264E-05</v>
      </c>
      <c r="S183" s="101">
        <v>-0.00023082651362664103</v>
      </c>
      <c r="T183" s="101">
        <v>3.3410659663947755E-05</v>
      </c>
      <c r="U183" s="101">
        <v>4.070913631505554E-05</v>
      </c>
      <c r="V183" s="101">
        <v>-4.822881949562342E-06</v>
      </c>
      <c r="W183" s="101">
        <v>-1.4650942222882152E-05</v>
      </c>
      <c r="X183" s="101">
        <v>67.5</v>
      </c>
    </row>
    <row r="184" spans="1:24" s="101" customFormat="1" ht="12.75" hidden="1">
      <c r="A184" s="101">
        <v>3255</v>
      </c>
      <c r="B184" s="101">
        <v>136.55999755859375</v>
      </c>
      <c r="C184" s="101">
        <v>140.25999450683594</v>
      </c>
      <c r="D184" s="101">
        <v>9.559393882751465</v>
      </c>
      <c r="E184" s="101">
        <v>9.731895446777344</v>
      </c>
      <c r="F184" s="101">
        <v>24.245622944849824</v>
      </c>
      <c r="G184" s="101" t="s">
        <v>58</v>
      </c>
      <c r="H184" s="101">
        <v>-8.658799597691484</v>
      </c>
      <c r="I184" s="101">
        <v>60.40119796090227</v>
      </c>
      <c r="J184" s="101" t="s">
        <v>61</v>
      </c>
      <c r="K184" s="101">
        <v>-0.28499312710532637</v>
      </c>
      <c r="L184" s="101">
        <v>0.7534692242207643</v>
      </c>
      <c r="M184" s="101">
        <v>-0.06858653268959335</v>
      </c>
      <c r="N184" s="101">
        <v>-0.07345985145657775</v>
      </c>
      <c r="O184" s="101">
        <v>-0.011264225373907023</v>
      </c>
      <c r="P184" s="101">
        <v>0.021609822296729916</v>
      </c>
      <c r="Q184" s="101">
        <v>-0.0014690053239199729</v>
      </c>
      <c r="R184" s="101">
        <v>-0.0011291136237648275</v>
      </c>
      <c r="S184" s="101">
        <v>-0.00013247919017906799</v>
      </c>
      <c r="T184" s="101">
        <v>0.0003162717214890095</v>
      </c>
      <c r="U184" s="101">
        <v>-3.548625183220454E-05</v>
      </c>
      <c r="V184" s="101">
        <v>-4.1673161495895554E-05</v>
      </c>
      <c r="W184" s="101">
        <v>-7.772136996169045E-06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3256</v>
      </c>
      <c r="B186" s="101">
        <v>137.54</v>
      </c>
      <c r="C186" s="101">
        <v>140.04</v>
      </c>
      <c r="D186" s="101">
        <v>9.650860342822158</v>
      </c>
      <c r="E186" s="101">
        <v>9.855641413688263</v>
      </c>
      <c r="F186" s="101">
        <v>27.513297682330062</v>
      </c>
      <c r="G186" s="101" t="s">
        <v>59</v>
      </c>
      <c r="H186" s="101">
        <v>-2.145116206268824</v>
      </c>
      <c r="I186" s="101">
        <v>67.89488379373117</v>
      </c>
      <c r="J186" s="101" t="s">
        <v>73</v>
      </c>
      <c r="K186" s="101">
        <v>1.3153602419311263</v>
      </c>
      <c r="M186" s="101" t="s">
        <v>68</v>
      </c>
      <c r="N186" s="101">
        <v>0.8008680714199496</v>
      </c>
      <c r="X186" s="101">
        <v>67.5</v>
      </c>
    </row>
    <row r="187" spans="1:24" s="101" customFormat="1" ht="12.75" hidden="1">
      <c r="A187" s="101">
        <v>3253</v>
      </c>
      <c r="B187" s="101">
        <v>161.16000366210938</v>
      </c>
      <c r="C187" s="101">
        <v>157.25999450683594</v>
      </c>
      <c r="D187" s="101">
        <v>8.849442481994629</v>
      </c>
      <c r="E187" s="101">
        <v>9.138483047485352</v>
      </c>
      <c r="F187" s="101">
        <v>32.520955199082714</v>
      </c>
      <c r="G187" s="101" t="s">
        <v>56</v>
      </c>
      <c r="H187" s="101">
        <v>-6.053100058831006</v>
      </c>
      <c r="I187" s="101">
        <v>87.60690360327837</v>
      </c>
      <c r="J187" s="101" t="s">
        <v>62</v>
      </c>
      <c r="K187" s="101">
        <v>0.9904723311999003</v>
      </c>
      <c r="L187" s="101">
        <v>0.5236533303145932</v>
      </c>
      <c r="M187" s="101">
        <v>0.23448091193069476</v>
      </c>
      <c r="N187" s="101">
        <v>0.05742891897819421</v>
      </c>
      <c r="O187" s="101">
        <v>0.03977930154524588</v>
      </c>
      <c r="P187" s="101">
        <v>0.015021987492937374</v>
      </c>
      <c r="Q187" s="101">
        <v>0.004842015271852796</v>
      </c>
      <c r="R187" s="101">
        <v>0.000883923121146457</v>
      </c>
      <c r="S187" s="101">
        <v>0.000521874394906946</v>
      </c>
      <c r="T187" s="101">
        <v>0.00022101088215790703</v>
      </c>
      <c r="U187" s="101">
        <v>0.0001058780861965969</v>
      </c>
      <c r="V187" s="101">
        <v>3.278854624125048E-05</v>
      </c>
      <c r="W187" s="101">
        <v>3.253533560333837E-05</v>
      </c>
      <c r="X187" s="101">
        <v>67.5</v>
      </c>
    </row>
    <row r="188" spans="1:24" s="101" customFormat="1" ht="12.75" hidden="1">
      <c r="A188" s="101">
        <v>2610</v>
      </c>
      <c r="B188" s="101">
        <v>111.45999908447266</v>
      </c>
      <c r="C188" s="101">
        <v>121.45999908447266</v>
      </c>
      <c r="D188" s="101">
        <v>9.125740051269531</v>
      </c>
      <c r="E188" s="101">
        <v>9.209800720214844</v>
      </c>
      <c r="F188" s="101">
        <v>25.641014224015525</v>
      </c>
      <c r="G188" s="101" t="s">
        <v>57</v>
      </c>
      <c r="H188" s="101">
        <v>22.882347814649776</v>
      </c>
      <c r="I188" s="101">
        <v>66.84234689912243</v>
      </c>
      <c r="J188" s="101" t="s">
        <v>60</v>
      </c>
      <c r="K188" s="101">
        <v>-0.9616941447766364</v>
      </c>
      <c r="L188" s="101">
        <v>0.0028495286895817377</v>
      </c>
      <c r="M188" s="101">
        <v>0.228291313439647</v>
      </c>
      <c r="N188" s="101">
        <v>-0.0005945167105305487</v>
      </c>
      <c r="O188" s="101">
        <v>-0.038518506259161325</v>
      </c>
      <c r="P188" s="101">
        <v>0.0003261435931523612</v>
      </c>
      <c r="Q188" s="101">
        <v>0.0047415914825770285</v>
      </c>
      <c r="R188" s="101">
        <v>-4.779178988751157E-05</v>
      </c>
      <c r="S188" s="101">
        <v>-0.0004953708187844601</v>
      </c>
      <c r="T188" s="101">
        <v>2.3233207252471494E-05</v>
      </c>
      <c r="U188" s="101">
        <v>0.0001050570441299392</v>
      </c>
      <c r="V188" s="101">
        <v>-3.7783687411666733E-06</v>
      </c>
      <c r="W188" s="101">
        <v>-3.052313790866267E-05</v>
      </c>
      <c r="X188" s="101">
        <v>67.5</v>
      </c>
    </row>
    <row r="189" spans="1:24" s="101" customFormat="1" ht="12.75" hidden="1">
      <c r="A189" s="101">
        <v>3255</v>
      </c>
      <c r="B189" s="101">
        <v>122.27999877929688</v>
      </c>
      <c r="C189" s="101">
        <v>136.17999267578125</v>
      </c>
      <c r="D189" s="101">
        <v>9.068233489990234</v>
      </c>
      <c r="E189" s="101">
        <v>9.251049995422363</v>
      </c>
      <c r="F189" s="101">
        <v>20.876520606520227</v>
      </c>
      <c r="G189" s="101" t="s">
        <v>58</v>
      </c>
      <c r="H189" s="101">
        <v>0.012043836712365419</v>
      </c>
      <c r="I189" s="101">
        <v>54.79204261600925</v>
      </c>
      <c r="J189" s="101" t="s">
        <v>61</v>
      </c>
      <c r="K189" s="101">
        <v>0.23702280644465204</v>
      </c>
      <c r="L189" s="101">
        <v>0.5236455772140272</v>
      </c>
      <c r="M189" s="101">
        <v>0.0535198492883815</v>
      </c>
      <c r="N189" s="101">
        <v>-0.0574258416123342</v>
      </c>
      <c r="O189" s="101">
        <v>0.009935668421930718</v>
      </c>
      <c r="P189" s="101">
        <v>0.015018446610572365</v>
      </c>
      <c r="Q189" s="101">
        <v>0.0009810311438525718</v>
      </c>
      <c r="R189" s="101">
        <v>-0.0008826301767539121</v>
      </c>
      <c r="S189" s="101">
        <v>0.0001641969425912207</v>
      </c>
      <c r="T189" s="101">
        <v>0.000219786323762376</v>
      </c>
      <c r="U189" s="101">
        <v>1.31600385764637E-05</v>
      </c>
      <c r="V189" s="101">
        <v>-3.2570119653915846E-05</v>
      </c>
      <c r="W189" s="101">
        <v>1.1264373707872857E-05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17.934835732966206</v>
      </c>
      <c r="G190" s="102"/>
      <c r="H190" s="102"/>
      <c r="I190" s="115"/>
      <c r="J190" s="115" t="s">
        <v>158</v>
      </c>
      <c r="K190" s="102">
        <f>AVERAGE(K188,K183,K178,K173,K168,K163)</f>
        <v>-0.7570902542200743</v>
      </c>
      <c r="L190" s="102">
        <f>AVERAGE(L188,L183,L178,L173,L168,L163)</f>
        <v>0.003200930824574477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32.520955199082714</v>
      </c>
      <c r="G191" s="102"/>
      <c r="H191" s="102"/>
      <c r="I191" s="115"/>
      <c r="J191" s="115" t="s">
        <v>159</v>
      </c>
      <c r="K191" s="102">
        <f>AVERAGE(K189,K184,K179,K174,K169,K164)</f>
        <v>-0.11239679914770691</v>
      </c>
      <c r="L191" s="102">
        <f>AVERAGE(L189,L184,L179,L174,L169,L164)</f>
        <v>0.5882111124134645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0.4731814088875464</v>
      </c>
      <c r="L192" s="102">
        <f>ABS(L190/$H$33)</f>
        <v>0.00889147451270688</v>
      </c>
      <c r="M192" s="115" t="s">
        <v>111</v>
      </c>
      <c r="N192" s="102">
        <f>K192+L192+L193+K193</f>
        <v>0.9135666463562293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0.06386181769756075</v>
      </c>
      <c r="L193" s="102">
        <f>ABS(L191/$H$34)</f>
        <v>0.36763194525841525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3256</v>
      </c>
      <c r="B196" s="101">
        <v>111.28</v>
      </c>
      <c r="C196" s="101">
        <v>124.58</v>
      </c>
      <c r="D196" s="101">
        <v>9.969148065197816</v>
      </c>
      <c r="E196" s="101">
        <v>9.980246623767636</v>
      </c>
      <c r="F196" s="101">
        <v>25.572278972904343</v>
      </c>
      <c r="G196" s="101" t="s">
        <v>59</v>
      </c>
      <c r="H196" s="101">
        <v>17.242877857363084</v>
      </c>
      <c r="I196" s="101">
        <v>61.022877857363085</v>
      </c>
      <c r="J196" s="101" t="s">
        <v>73</v>
      </c>
      <c r="K196" s="101">
        <v>1.4714469179636638</v>
      </c>
      <c r="M196" s="101" t="s">
        <v>68</v>
      </c>
      <c r="N196" s="101">
        <v>0.7675501217939766</v>
      </c>
      <c r="X196" s="101">
        <v>67.5</v>
      </c>
    </row>
    <row r="197" spans="1:24" s="101" customFormat="1" ht="12.75" hidden="1">
      <c r="A197" s="101">
        <v>2610</v>
      </c>
      <c r="B197" s="101">
        <v>103.08000183105469</v>
      </c>
      <c r="C197" s="101">
        <v>114.9800033569336</v>
      </c>
      <c r="D197" s="101">
        <v>9.096259117126465</v>
      </c>
      <c r="E197" s="101">
        <v>9.152471542358398</v>
      </c>
      <c r="F197" s="101">
        <v>18.534412252509917</v>
      </c>
      <c r="G197" s="101" t="s">
        <v>56</v>
      </c>
      <c r="H197" s="101">
        <v>12.875999134658358</v>
      </c>
      <c r="I197" s="101">
        <v>48.456000965713045</v>
      </c>
      <c r="J197" s="101" t="s">
        <v>62</v>
      </c>
      <c r="K197" s="101">
        <v>1.1764341679943322</v>
      </c>
      <c r="L197" s="101">
        <v>0.054748674641159706</v>
      </c>
      <c r="M197" s="101">
        <v>0.2785040975183664</v>
      </c>
      <c r="N197" s="101">
        <v>0.06795754365062633</v>
      </c>
      <c r="O197" s="101">
        <v>0.0472477439623727</v>
      </c>
      <c r="P197" s="101">
        <v>0.00157040653494097</v>
      </c>
      <c r="Q197" s="101">
        <v>0.005751127126486128</v>
      </c>
      <c r="R197" s="101">
        <v>0.001046094523819166</v>
      </c>
      <c r="S197" s="101">
        <v>0.0006198926408857761</v>
      </c>
      <c r="T197" s="101">
        <v>2.3121120050620735E-05</v>
      </c>
      <c r="U197" s="101">
        <v>0.00012579477074767687</v>
      </c>
      <c r="V197" s="101">
        <v>3.882913357833464E-05</v>
      </c>
      <c r="W197" s="101">
        <v>3.865154570482886E-05</v>
      </c>
      <c r="X197" s="101">
        <v>67.5</v>
      </c>
    </row>
    <row r="198" spans="1:24" s="101" customFormat="1" ht="12.75" hidden="1">
      <c r="A198" s="101">
        <v>3255</v>
      </c>
      <c r="B198" s="101">
        <v>126.4800033569336</v>
      </c>
      <c r="C198" s="101">
        <v>121.37999725341797</v>
      </c>
      <c r="D198" s="101">
        <v>9.650758743286133</v>
      </c>
      <c r="E198" s="101">
        <v>9.669767379760742</v>
      </c>
      <c r="F198" s="101">
        <v>21.01371651559679</v>
      </c>
      <c r="G198" s="101" t="s">
        <v>57</v>
      </c>
      <c r="H198" s="101">
        <v>-7.147747686908687</v>
      </c>
      <c r="I198" s="101">
        <v>51.83225567002491</v>
      </c>
      <c r="J198" s="101" t="s">
        <v>60</v>
      </c>
      <c r="K198" s="101">
        <v>0.9353460540151102</v>
      </c>
      <c r="L198" s="101">
        <v>0.00029901739664064947</v>
      </c>
      <c r="M198" s="101">
        <v>-0.2233358054332394</v>
      </c>
      <c r="N198" s="101">
        <v>-0.0007023051777441976</v>
      </c>
      <c r="O198" s="101">
        <v>0.037253811669124205</v>
      </c>
      <c r="P198" s="101">
        <v>3.401126164417209E-05</v>
      </c>
      <c r="Q198" s="101">
        <v>-0.004700435761777046</v>
      </c>
      <c r="R198" s="101">
        <v>-5.644108845244509E-05</v>
      </c>
      <c r="S198" s="101">
        <v>0.0004619107512394927</v>
      </c>
      <c r="T198" s="101">
        <v>2.4061723416673128E-06</v>
      </c>
      <c r="U198" s="101">
        <v>-0.00010823088706104671</v>
      </c>
      <c r="V198" s="101">
        <v>-4.4457963970889175E-06</v>
      </c>
      <c r="W198" s="101">
        <v>2.792922113750302E-05</v>
      </c>
      <c r="X198" s="101">
        <v>67.5</v>
      </c>
    </row>
    <row r="199" spans="1:24" s="101" customFormat="1" ht="12.75" hidden="1">
      <c r="A199" s="101">
        <v>3253</v>
      </c>
      <c r="B199" s="101">
        <v>134.8000030517578</v>
      </c>
      <c r="C199" s="101">
        <v>148.8000030517578</v>
      </c>
      <c r="D199" s="101">
        <v>9.321146965026855</v>
      </c>
      <c r="E199" s="101">
        <v>9.511909484863281</v>
      </c>
      <c r="F199" s="101">
        <v>24.15906588208528</v>
      </c>
      <c r="G199" s="101" t="s">
        <v>58</v>
      </c>
      <c r="H199" s="101">
        <v>-5.580666765229211</v>
      </c>
      <c r="I199" s="101">
        <v>61.719336286528595</v>
      </c>
      <c r="J199" s="101" t="s">
        <v>61</v>
      </c>
      <c r="K199" s="101">
        <v>-0.7135300350110563</v>
      </c>
      <c r="L199" s="101">
        <v>0.05474785807280565</v>
      </c>
      <c r="M199" s="101">
        <v>-0.16639005482902508</v>
      </c>
      <c r="N199" s="101">
        <v>-0.06795391457792624</v>
      </c>
      <c r="O199" s="101">
        <v>-0.029060330790535587</v>
      </c>
      <c r="P199" s="101">
        <v>0.001570038190321075</v>
      </c>
      <c r="Q199" s="101">
        <v>-0.003313814550395364</v>
      </c>
      <c r="R199" s="101">
        <v>-0.0010445708000412185</v>
      </c>
      <c r="S199" s="101">
        <v>-0.00041340699572420063</v>
      </c>
      <c r="T199" s="101">
        <v>2.299557624973576E-05</v>
      </c>
      <c r="U199" s="101">
        <v>-6.411239687797929E-05</v>
      </c>
      <c r="V199" s="101">
        <v>-3.857378006936559E-05</v>
      </c>
      <c r="W199" s="101">
        <v>-2.671891824204208E-05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3256</v>
      </c>
      <c r="B201" s="101">
        <v>111.02</v>
      </c>
      <c r="C201" s="101">
        <v>119.92</v>
      </c>
      <c r="D201" s="101">
        <v>10.116095033940939</v>
      </c>
      <c r="E201" s="101">
        <v>10.168555966961094</v>
      </c>
      <c r="F201" s="101">
        <v>21.409795100202857</v>
      </c>
      <c r="G201" s="101" t="s">
        <v>59</v>
      </c>
      <c r="H201" s="101">
        <v>6.827297264981517</v>
      </c>
      <c r="I201" s="101">
        <v>50.34729726498151</v>
      </c>
      <c r="J201" s="101" t="s">
        <v>73</v>
      </c>
      <c r="K201" s="101">
        <v>0.7614799646904375</v>
      </c>
      <c r="M201" s="101" t="s">
        <v>68</v>
      </c>
      <c r="N201" s="101">
        <v>0.39864094015061446</v>
      </c>
      <c r="X201" s="101">
        <v>67.5</v>
      </c>
    </row>
    <row r="202" spans="1:24" s="101" customFormat="1" ht="12.75" hidden="1">
      <c r="A202" s="101">
        <v>2610</v>
      </c>
      <c r="B202" s="101">
        <v>104.44000244140625</v>
      </c>
      <c r="C202" s="101">
        <v>117.94000244140625</v>
      </c>
      <c r="D202" s="101">
        <v>9.088603019714355</v>
      </c>
      <c r="E202" s="101">
        <v>9.126843452453613</v>
      </c>
      <c r="F202" s="101">
        <v>18.026755552890425</v>
      </c>
      <c r="G202" s="101" t="s">
        <v>56</v>
      </c>
      <c r="H202" s="101">
        <v>10.231188933697744</v>
      </c>
      <c r="I202" s="101">
        <v>47.171191375103994</v>
      </c>
      <c r="J202" s="101" t="s">
        <v>62</v>
      </c>
      <c r="K202" s="101">
        <v>0.8419648680933683</v>
      </c>
      <c r="L202" s="101">
        <v>0.10733176413420545</v>
      </c>
      <c r="M202" s="101">
        <v>0.19932335860256847</v>
      </c>
      <c r="N202" s="101">
        <v>0.012453795782432048</v>
      </c>
      <c r="O202" s="101">
        <v>0.033814973429768774</v>
      </c>
      <c r="P202" s="101">
        <v>0.003079109279051664</v>
      </c>
      <c r="Q202" s="101">
        <v>0.00411603852656557</v>
      </c>
      <c r="R202" s="101">
        <v>0.00019174229226427055</v>
      </c>
      <c r="S202" s="101">
        <v>0.0004436533120279648</v>
      </c>
      <c r="T202" s="101">
        <v>4.529897386009825E-05</v>
      </c>
      <c r="U202" s="101">
        <v>9.002389675845727E-05</v>
      </c>
      <c r="V202" s="101">
        <v>7.120965207035763E-06</v>
      </c>
      <c r="W202" s="101">
        <v>2.7663326098460578E-05</v>
      </c>
      <c r="X202" s="101">
        <v>67.5</v>
      </c>
    </row>
    <row r="203" spans="1:24" s="101" customFormat="1" ht="12.75" hidden="1">
      <c r="A203" s="101">
        <v>3255</v>
      </c>
      <c r="B203" s="101">
        <v>130.55999755859375</v>
      </c>
      <c r="C203" s="101">
        <v>119.86000061035156</v>
      </c>
      <c r="D203" s="101">
        <v>9.684788703918457</v>
      </c>
      <c r="E203" s="101">
        <v>9.774161338806152</v>
      </c>
      <c r="F203" s="101">
        <v>22.40606220779752</v>
      </c>
      <c r="G203" s="101" t="s">
        <v>57</v>
      </c>
      <c r="H203" s="101">
        <v>-7.97814779479441</v>
      </c>
      <c r="I203" s="101">
        <v>55.08184976379934</v>
      </c>
      <c r="J203" s="101" t="s">
        <v>60</v>
      </c>
      <c r="K203" s="101">
        <v>0.5670315595871819</v>
      </c>
      <c r="L203" s="101">
        <v>-0.0005835397287274783</v>
      </c>
      <c r="M203" s="101">
        <v>-0.13590298093824743</v>
      </c>
      <c r="N203" s="101">
        <v>-0.00012841690385461226</v>
      </c>
      <c r="O203" s="101">
        <v>0.022502055482725648</v>
      </c>
      <c r="P203" s="101">
        <v>-6.68611735158617E-05</v>
      </c>
      <c r="Q203" s="101">
        <v>-0.002884434016893298</v>
      </c>
      <c r="R203" s="101">
        <v>-1.031686285906507E-05</v>
      </c>
      <c r="S203" s="101">
        <v>0.0002721837450478806</v>
      </c>
      <c r="T203" s="101">
        <v>-4.769856032297447E-06</v>
      </c>
      <c r="U203" s="101">
        <v>-6.797568624227477E-05</v>
      </c>
      <c r="V203" s="101">
        <v>-8.099073510740991E-07</v>
      </c>
      <c r="W203" s="101">
        <v>1.6234198480661473E-05</v>
      </c>
      <c r="X203" s="101">
        <v>67.5</v>
      </c>
    </row>
    <row r="204" spans="1:24" s="101" customFormat="1" ht="12.75" hidden="1">
      <c r="A204" s="101">
        <v>3253</v>
      </c>
      <c r="B204" s="101">
        <v>134.36000061035156</v>
      </c>
      <c r="C204" s="101">
        <v>127.36000061035156</v>
      </c>
      <c r="D204" s="101">
        <v>9.344871520996094</v>
      </c>
      <c r="E204" s="101">
        <v>9.610445022583008</v>
      </c>
      <c r="F204" s="101">
        <v>23.92560222734592</v>
      </c>
      <c r="G204" s="101" t="s">
        <v>58</v>
      </c>
      <c r="H204" s="101">
        <v>-5.893399604772682</v>
      </c>
      <c r="I204" s="101">
        <v>60.96660100557888</v>
      </c>
      <c r="J204" s="101" t="s">
        <v>61</v>
      </c>
      <c r="K204" s="101">
        <v>-0.6223986259107674</v>
      </c>
      <c r="L204" s="101">
        <v>-0.1073301778324517</v>
      </c>
      <c r="M204" s="101">
        <v>-0.14580871392583664</v>
      </c>
      <c r="N204" s="101">
        <v>-0.01245313368150068</v>
      </c>
      <c r="O204" s="101">
        <v>-0.02524103656960833</v>
      </c>
      <c r="P204" s="101">
        <v>-0.003078383266556999</v>
      </c>
      <c r="Q204" s="101">
        <v>-0.0029362924844709964</v>
      </c>
      <c r="R204" s="101">
        <v>-0.0001914645371433159</v>
      </c>
      <c r="S204" s="101">
        <v>-0.00035034878365008346</v>
      </c>
      <c r="T204" s="101">
        <v>-4.5047147592372817E-05</v>
      </c>
      <c r="U204" s="101">
        <v>-5.902209812832131E-05</v>
      </c>
      <c r="V204" s="101">
        <v>-7.0747576327737215E-06</v>
      </c>
      <c r="W204" s="101">
        <v>-2.2398893064619487E-05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3256</v>
      </c>
      <c r="B206" s="101">
        <v>134.7</v>
      </c>
      <c r="C206" s="101">
        <v>145</v>
      </c>
      <c r="D206" s="101">
        <v>9.877800474105486</v>
      </c>
      <c r="E206" s="101">
        <v>9.892898072616699</v>
      </c>
      <c r="F206" s="101">
        <v>30.633927394948344</v>
      </c>
      <c r="G206" s="101" t="s">
        <v>59</v>
      </c>
      <c r="H206" s="101">
        <v>6.6500969714866045</v>
      </c>
      <c r="I206" s="101">
        <v>73.8500969714866</v>
      </c>
      <c r="J206" s="101" t="s">
        <v>73</v>
      </c>
      <c r="K206" s="101">
        <v>2.029280937144981</v>
      </c>
      <c r="M206" s="101" t="s">
        <v>68</v>
      </c>
      <c r="N206" s="101">
        <v>1.0554612826852543</v>
      </c>
      <c r="X206" s="101">
        <v>67.5</v>
      </c>
    </row>
    <row r="207" spans="1:24" s="101" customFormat="1" ht="12.75" hidden="1">
      <c r="A207" s="101">
        <v>2610</v>
      </c>
      <c r="B207" s="101">
        <v>105.41999816894531</v>
      </c>
      <c r="C207" s="101">
        <v>115.22000122070312</v>
      </c>
      <c r="D207" s="101">
        <v>8.920358657836914</v>
      </c>
      <c r="E207" s="101">
        <v>9.263508796691895</v>
      </c>
      <c r="F207" s="101">
        <v>22.746054194779227</v>
      </c>
      <c r="G207" s="101" t="s">
        <v>56</v>
      </c>
      <c r="H207" s="101">
        <v>22.725428877900377</v>
      </c>
      <c r="I207" s="101">
        <v>60.64542704684569</v>
      </c>
      <c r="J207" s="101" t="s">
        <v>62</v>
      </c>
      <c r="K207" s="101">
        <v>1.3831148988813609</v>
      </c>
      <c r="L207" s="101">
        <v>0.03000782418442216</v>
      </c>
      <c r="M207" s="101">
        <v>0.32743353871825315</v>
      </c>
      <c r="N207" s="101">
        <v>0.07090179768693981</v>
      </c>
      <c r="O207" s="101">
        <v>0.055548609184216925</v>
      </c>
      <c r="P207" s="101">
        <v>0.0008610407915056828</v>
      </c>
      <c r="Q207" s="101">
        <v>0.006761613986086474</v>
      </c>
      <c r="R207" s="101">
        <v>0.0010914315115601772</v>
      </c>
      <c r="S207" s="101">
        <v>0.0007288147766749098</v>
      </c>
      <c r="T207" s="101">
        <v>1.2685545387780654E-05</v>
      </c>
      <c r="U207" s="101">
        <v>0.0001479013368276969</v>
      </c>
      <c r="V207" s="101">
        <v>4.050185541471015E-05</v>
      </c>
      <c r="W207" s="101">
        <v>4.544456779567536E-05</v>
      </c>
      <c r="X207" s="101">
        <v>67.5</v>
      </c>
    </row>
    <row r="208" spans="1:24" s="101" customFormat="1" ht="12.75" hidden="1">
      <c r="A208" s="101">
        <v>3255</v>
      </c>
      <c r="B208" s="101">
        <v>110.26000213623047</v>
      </c>
      <c r="C208" s="101">
        <v>120.95999908447266</v>
      </c>
      <c r="D208" s="101">
        <v>9.605822563171387</v>
      </c>
      <c r="E208" s="101">
        <v>9.733555793762207</v>
      </c>
      <c r="F208" s="101">
        <v>17.934835732966206</v>
      </c>
      <c r="G208" s="101" t="s">
        <v>57</v>
      </c>
      <c r="H208" s="101">
        <v>1.6545737843295</v>
      </c>
      <c r="I208" s="101">
        <v>44.414575920559976</v>
      </c>
      <c r="J208" s="101" t="s">
        <v>60</v>
      </c>
      <c r="K208" s="101">
        <v>0.18680843923457174</v>
      </c>
      <c r="L208" s="101">
        <v>-0.00016201448169482922</v>
      </c>
      <c r="M208" s="101">
        <v>-0.04790868162286656</v>
      </c>
      <c r="N208" s="101">
        <v>-0.0007329104831580903</v>
      </c>
      <c r="O208" s="101">
        <v>0.006908474393575001</v>
      </c>
      <c r="P208" s="101">
        <v>-1.8600395744167716E-05</v>
      </c>
      <c r="Q208" s="101">
        <v>-0.0011644899233705696</v>
      </c>
      <c r="R208" s="101">
        <v>-5.891303813151728E-05</v>
      </c>
      <c r="S208" s="101">
        <v>4.161266867125486E-05</v>
      </c>
      <c r="T208" s="101">
        <v>-1.3345606676439613E-06</v>
      </c>
      <c r="U208" s="101">
        <v>-3.6944918161314154E-05</v>
      </c>
      <c r="V208" s="101">
        <v>-4.648498613432551E-06</v>
      </c>
      <c r="W208" s="101">
        <v>1.085743242670117E-06</v>
      </c>
      <c r="X208" s="101">
        <v>67.5</v>
      </c>
    </row>
    <row r="209" spans="1:24" s="101" customFormat="1" ht="12.75" hidden="1">
      <c r="A209" s="101">
        <v>3253</v>
      </c>
      <c r="B209" s="101">
        <v>149.63999938964844</v>
      </c>
      <c r="C209" s="101">
        <v>149.74000549316406</v>
      </c>
      <c r="D209" s="101">
        <v>9.336149215698242</v>
      </c>
      <c r="E209" s="101">
        <v>9.656543731689453</v>
      </c>
      <c r="F209" s="101">
        <v>27.135009830526748</v>
      </c>
      <c r="G209" s="101" t="s">
        <v>58</v>
      </c>
      <c r="H209" s="101">
        <v>-12.886259899867312</v>
      </c>
      <c r="I209" s="101">
        <v>69.25373948978113</v>
      </c>
      <c r="J209" s="101" t="s">
        <v>61</v>
      </c>
      <c r="K209" s="101">
        <v>-1.3704413269229516</v>
      </c>
      <c r="L209" s="101">
        <v>-0.03000738681709743</v>
      </c>
      <c r="M209" s="101">
        <v>-0.32390967954464805</v>
      </c>
      <c r="N209" s="101">
        <v>-0.07089800954514464</v>
      </c>
      <c r="O209" s="101">
        <v>-0.05511733814195119</v>
      </c>
      <c r="P209" s="101">
        <v>-0.0008608398631074731</v>
      </c>
      <c r="Q209" s="101">
        <v>-0.0066605845775884135</v>
      </c>
      <c r="R209" s="101">
        <v>-0.0010898403545311797</v>
      </c>
      <c r="S209" s="101">
        <v>-0.0007276258410101684</v>
      </c>
      <c r="T209" s="101">
        <v>-1.2615150003460947E-05</v>
      </c>
      <c r="U209" s="101">
        <v>-0.00014321270354781258</v>
      </c>
      <c r="V209" s="101">
        <v>-4.023421122222979E-05</v>
      </c>
      <c r="W209" s="101">
        <v>-4.543159587497153E-05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3256</v>
      </c>
      <c r="B211" s="101">
        <v>132.18</v>
      </c>
      <c r="C211" s="101">
        <v>140.18</v>
      </c>
      <c r="D211" s="101">
        <v>9.50532240027411</v>
      </c>
      <c r="E211" s="101">
        <v>9.629505572081884</v>
      </c>
      <c r="F211" s="101">
        <v>29.570804029381808</v>
      </c>
      <c r="G211" s="101" t="s">
        <v>59</v>
      </c>
      <c r="H211" s="101">
        <v>9.392833832969401</v>
      </c>
      <c r="I211" s="101">
        <v>74.07283383296941</v>
      </c>
      <c r="J211" s="101" t="s">
        <v>73</v>
      </c>
      <c r="K211" s="101">
        <v>1.5311701380616332</v>
      </c>
      <c r="M211" s="101" t="s">
        <v>68</v>
      </c>
      <c r="N211" s="101">
        <v>0.8097981725183008</v>
      </c>
      <c r="X211" s="101">
        <v>67.5</v>
      </c>
    </row>
    <row r="212" spans="1:24" s="101" customFormat="1" ht="12.75" hidden="1">
      <c r="A212" s="101">
        <v>2610</v>
      </c>
      <c r="B212" s="101">
        <v>113.31999969482422</v>
      </c>
      <c r="C212" s="101">
        <v>109.72000122070312</v>
      </c>
      <c r="D212" s="101">
        <v>9.120390892028809</v>
      </c>
      <c r="E212" s="101">
        <v>9.651806831359863</v>
      </c>
      <c r="F212" s="101">
        <v>23.31739042063308</v>
      </c>
      <c r="G212" s="101" t="s">
        <v>56</v>
      </c>
      <c r="H212" s="101">
        <v>15.005408297277448</v>
      </c>
      <c r="I212" s="101">
        <v>60.82540799210167</v>
      </c>
      <c r="J212" s="101" t="s">
        <v>62</v>
      </c>
      <c r="K212" s="101">
        <v>1.186338241333832</v>
      </c>
      <c r="L212" s="101">
        <v>0.20529629428672763</v>
      </c>
      <c r="M212" s="101">
        <v>0.28084891668380474</v>
      </c>
      <c r="N212" s="101">
        <v>0.020250603060934923</v>
      </c>
      <c r="O212" s="101">
        <v>0.0476456959257195</v>
      </c>
      <c r="P212" s="101">
        <v>0.0058894443942004516</v>
      </c>
      <c r="Q212" s="101">
        <v>0.005799544722719955</v>
      </c>
      <c r="R212" s="101">
        <v>0.0003117766999149222</v>
      </c>
      <c r="S212" s="101">
        <v>0.0006251130748834778</v>
      </c>
      <c r="T212" s="101">
        <v>8.664757452080334E-05</v>
      </c>
      <c r="U212" s="101">
        <v>0.00012684329971941302</v>
      </c>
      <c r="V212" s="101">
        <v>1.1578509099736807E-05</v>
      </c>
      <c r="W212" s="101">
        <v>3.897768655739788E-05</v>
      </c>
      <c r="X212" s="101">
        <v>67.5</v>
      </c>
    </row>
    <row r="213" spans="1:24" s="101" customFormat="1" ht="12.75" hidden="1">
      <c r="A213" s="101">
        <v>3255</v>
      </c>
      <c r="B213" s="101">
        <v>135.63999938964844</v>
      </c>
      <c r="C213" s="101">
        <v>129.24000549316406</v>
      </c>
      <c r="D213" s="101">
        <v>9.349108695983887</v>
      </c>
      <c r="E213" s="101">
        <v>9.550721168518066</v>
      </c>
      <c r="F213" s="101">
        <v>22.020281417139064</v>
      </c>
      <c r="G213" s="101" t="s">
        <v>57</v>
      </c>
      <c r="H213" s="101">
        <v>-12.05090347633859</v>
      </c>
      <c r="I213" s="101">
        <v>56.08909591330985</v>
      </c>
      <c r="J213" s="101" t="s">
        <v>60</v>
      </c>
      <c r="K213" s="101">
        <v>0.8214476894447132</v>
      </c>
      <c r="L213" s="101">
        <v>-0.0011163517387298625</v>
      </c>
      <c r="M213" s="101">
        <v>-0.19675700527094742</v>
      </c>
      <c r="N213" s="101">
        <v>-0.00020887070525604527</v>
      </c>
      <c r="O213" s="101">
        <v>0.03261811183011026</v>
      </c>
      <c r="P213" s="101">
        <v>-0.00012786842267402537</v>
      </c>
      <c r="Q213" s="101">
        <v>-0.004170219072539794</v>
      </c>
      <c r="R213" s="101">
        <v>-1.6783144240745614E-05</v>
      </c>
      <c r="S213" s="101">
        <v>0.0003961926609303901</v>
      </c>
      <c r="T213" s="101">
        <v>-9.118188436819893E-06</v>
      </c>
      <c r="U213" s="101">
        <v>-9.790354922175422E-05</v>
      </c>
      <c r="V213" s="101">
        <v>-1.3182902975993887E-06</v>
      </c>
      <c r="W213" s="101">
        <v>2.3685141837597034E-05</v>
      </c>
      <c r="X213" s="101">
        <v>67.5</v>
      </c>
    </row>
    <row r="214" spans="1:24" s="101" customFormat="1" ht="12.75" hidden="1">
      <c r="A214" s="101">
        <v>3253</v>
      </c>
      <c r="B214" s="101">
        <v>147.25999450683594</v>
      </c>
      <c r="C214" s="101">
        <v>150.25999450683594</v>
      </c>
      <c r="D214" s="101">
        <v>9.072171211242676</v>
      </c>
      <c r="E214" s="101">
        <v>9.604035377502441</v>
      </c>
      <c r="F214" s="101">
        <v>27.64261389732956</v>
      </c>
      <c r="G214" s="101" t="s">
        <v>58</v>
      </c>
      <c r="H214" s="101">
        <v>-7.16519358250099</v>
      </c>
      <c r="I214" s="101">
        <v>72.59480092433495</v>
      </c>
      <c r="J214" s="101" t="s">
        <v>61</v>
      </c>
      <c r="K214" s="101">
        <v>-0.855933476595577</v>
      </c>
      <c r="L214" s="101">
        <v>-0.20529325903852302</v>
      </c>
      <c r="M214" s="101">
        <v>-0.20040657394226133</v>
      </c>
      <c r="N214" s="101">
        <v>-0.020249525855190603</v>
      </c>
      <c r="O214" s="101">
        <v>-0.03472997438646544</v>
      </c>
      <c r="P214" s="101">
        <v>-0.005888056125654882</v>
      </c>
      <c r="Q214" s="101">
        <v>-0.004030383589418534</v>
      </c>
      <c r="R214" s="101">
        <v>-0.0003113246483644264</v>
      </c>
      <c r="S214" s="101">
        <v>-0.0004835263506937068</v>
      </c>
      <c r="T214" s="101">
        <v>-8.616647149540714E-05</v>
      </c>
      <c r="U214" s="101">
        <v>-8.064811053888607E-05</v>
      </c>
      <c r="V214" s="101">
        <v>-1.1503216231295637E-05</v>
      </c>
      <c r="W214" s="101">
        <v>-3.0956002737751296E-05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3256</v>
      </c>
      <c r="B216" s="101">
        <v>122.66</v>
      </c>
      <c r="C216" s="101">
        <v>140.06</v>
      </c>
      <c r="D216" s="101">
        <v>9.686809939866437</v>
      </c>
      <c r="E216" s="101">
        <v>9.893624499150796</v>
      </c>
      <c r="F216" s="101">
        <v>27.54976461631918</v>
      </c>
      <c r="G216" s="101" t="s">
        <v>59</v>
      </c>
      <c r="H216" s="101">
        <v>12.530249399286163</v>
      </c>
      <c r="I216" s="101">
        <v>67.69024939928616</v>
      </c>
      <c r="J216" s="101" t="s">
        <v>73</v>
      </c>
      <c r="K216" s="101">
        <v>1.2582913625858096</v>
      </c>
      <c r="M216" s="101" t="s">
        <v>68</v>
      </c>
      <c r="N216" s="101">
        <v>0.6753567194021364</v>
      </c>
      <c r="X216" s="101">
        <v>67.5</v>
      </c>
    </row>
    <row r="217" spans="1:24" s="101" customFormat="1" ht="12.75" hidden="1">
      <c r="A217" s="101">
        <v>2610</v>
      </c>
      <c r="B217" s="101">
        <v>111.86000061035156</v>
      </c>
      <c r="C217" s="101">
        <v>121.26000213623047</v>
      </c>
      <c r="D217" s="101">
        <v>9.174922943115234</v>
      </c>
      <c r="E217" s="101">
        <v>9.24445629119873</v>
      </c>
      <c r="F217" s="101">
        <v>23.382423926916275</v>
      </c>
      <c r="G217" s="101" t="s">
        <v>56</v>
      </c>
      <c r="H217" s="101">
        <v>16.26880195781333</v>
      </c>
      <c r="I217" s="101">
        <v>60.62880256816489</v>
      </c>
      <c r="J217" s="101" t="s">
        <v>62</v>
      </c>
      <c r="K217" s="101">
        <v>1.069406629740871</v>
      </c>
      <c r="L217" s="101">
        <v>0.20852907938224644</v>
      </c>
      <c r="M217" s="101">
        <v>0.2531668668934985</v>
      </c>
      <c r="N217" s="101">
        <v>0.07192806090554718</v>
      </c>
      <c r="O217" s="101">
        <v>0.042949416102682623</v>
      </c>
      <c r="P217" s="101">
        <v>0.005982201675240089</v>
      </c>
      <c r="Q217" s="101">
        <v>0.005227921610698909</v>
      </c>
      <c r="R217" s="101">
        <v>0.0011072214764940886</v>
      </c>
      <c r="S217" s="101">
        <v>0.0005635034724005265</v>
      </c>
      <c r="T217" s="101">
        <v>8.801580120360944E-05</v>
      </c>
      <c r="U217" s="101">
        <v>0.0001143462104465786</v>
      </c>
      <c r="V217" s="101">
        <v>4.109870354631495E-05</v>
      </c>
      <c r="W217" s="101">
        <v>3.513484072284077E-05</v>
      </c>
      <c r="X217" s="101">
        <v>67.5</v>
      </c>
    </row>
    <row r="218" spans="1:24" s="101" customFormat="1" ht="12.75" hidden="1">
      <c r="A218" s="101">
        <v>3255</v>
      </c>
      <c r="B218" s="101">
        <v>136.55999755859375</v>
      </c>
      <c r="C218" s="101">
        <v>140.25999450683594</v>
      </c>
      <c r="D218" s="101">
        <v>9.559393882751465</v>
      </c>
      <c r="E218" s="101">
        <v>9.731895446777344</v>
      </c>
      <c r="F218" s="101">
        <v>24.245622944849824</v>
      </c>
      <c r="G218" s="101" t="s">
        <v>57</v>
      </c>
      <c r="H218" s="101">
        <v>-8.658799597691484</v>
      </c>
      <c r="I218" s="101">
        <v>60.40119796090227</v>
      </c>
      <c r="J218" s="101" t="s">
        <v>60</v>
      </c>
      <c r="K218" s="101">
        <v>0.8122757050614635</v>
      </c>
      <c r="L218" s="101">
        <v>-0.0011334504207100701</v>
      </c>
      <c r="M218" s="101">
        <v>-0.19415420920110507</v>
      </c>
      <c r="N218" s="101">
        <v>-0.0007433280833651029</v>
      </c>
      <c r="O218" s="101">
        <v>0.032319220464557</v>
      </c>
      <c r="P218" s="101">
        <v>-0.00012986763373443218</v>
      </c>
      <c r="Q218" s="101">
        <v>-0.004095925361078005</v>
      </c>
      <c r="R218" s="101">
        <v>-5.974839010084974E-05</v>
      </c>
      <c r="S218" s="101">
        <v>0.00039799808803655216</v>
      </c>
      <c r="T218" s="101">
        <v>-9.263107018282044E-06</v>
      </c>
      <c r="U218" s="101">
        <v>-9.493338979126014E-05</v>
      </c>
      <c r="V218" s="101">
        <v>-4.708262115519369E-06</v>
      </c>
      <c r="W218" s="101">
        <v>2.3974567905669083E-05</v>
      </c>
      <c r="X218" s="101">
        <v>67.5</v>
      </c>
    </row>
    <row r="219" spans="1:24" s="101" customFormat="1" ht="12.75" hidden="1">
      <c r="A219" s="101">
        <v>3253</v>
      </c>
      <c r="B219" s="101">
        <v>147.75999450683594</v>
      </c>
      <c r="C219" s="101">
        <v>150.25999450683594</v>
      </c>
      <c r="D219" s="101">
        <v>9.235052108764648</v>
      </c>
      <c r="E219" s="101">
        <v>9.347363471984863</v>
      </c>
      <c r="F219" s="101">
        <v>30.437383376100602</v>
      </c>
      <c r="G219" s="101" t="s">
        <v>58</v>
      </c>
      <c r="H219" s="101">
        <v>-1.733768272388346</v>
      </c>
      <c r="I219" s="101">
        <v>78.52622623444759</v>
      </c>
      <c r="J219" s="101" t="s">
        <v>61</v>
      </c>
      <c r="K219" s="101">
        <v>-0.6955851627950608</v>
      </c>
      <c r="L219" s="101">
        <v>-0.20852599895013338</v>
      </c>
      <c r="M219" s="101">
        <v>-0.16247339949100567</v>
      </c>
      <c r="N219" s="101">
        <v>-0.0719242199053461</v>
      </c>
      <c r="O219" s="101">
        <v>-0.028286398359012296</v>
      </c>
      <c r="P219" s="101">
        <v>-0.0059807918606948314</v>
      </c>
      <c r="Q219" s="101">
        <v>-0.003248778201738414</v>
      </c>
      <c r="R219" s="101">
        <v>-0.0011056082162728832</v>
      </c>
      <c r="S219" s="101">
        <v>-0.00039891563685408456</v>
      </c>
      <c r="T219" s="101">
        <v>-8.75270021757923E-05</v>
      </c>
      <c r="U219" s="101">
        <v>-6.373937045683702E-05</v>
      </c>
      <c r="V219" s="101">
        <v>-4.082812389811031E-05</v>
      </c>
      <c r="W219" s="101">
        <v>-2.5684180468838248E-05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3256</v>
      </c>
      <c r="B221" s="101">
        <v>137.54</v>
      </c>
      <c r="C221" s="101">
        <v>140.04</v>
      </c>
      <c r="D221" s="101">
        <v>9.650860342822158</v>
      </c>
      <c r="E221" s="101">
        <v>9.855641413688263</v>
      </c>
      <c r="F221" s="101">
        <v>31.4818464440905</v>
      </c>
      <c r="G221" s="101" t="s">
        <v>59</v>
      </c>
      <c r="H221" s="101">
        <v>7.648117600906758</v>
      </c>
      <c r="I221" s="101">
        <v>77.68811760090675</v>
      </c>
      <c r="J221" s="101" t="s">
        <v>73</v>
      </c>
      <c r="K221" s="101">
        <v>1.2479122294574574</v>
      </c>
      <c r="M221" s="101" t="s">
        <v>68</v>
      </c>
      <c r="N221" s="101">
        <v>0.648973277958468</v>
      </c>
      <c r="X221" s="101">
        <v>67.5</v>
      </c>
    </row>
    <row r="222" spans="1:24" s="101" customFormat="1" ht="12.75" hidden="1">
      <c r="A222" s="101">
        <v>2610</v>
      </c>
      <c r="B222" s="101">
        <v>111.45999908447266</v>
      </c>
      <c r="C222" s="101">
        <v>121.45999908447266</v>
      </c>
      <c r="D222" s="101">
        <v>9.125740051269531</v>
      </c>
      <c r="E222" s="101">
        <v>9.209800720214844</v>
      </c>
      <c r="F222" s="101">
        <v>23.190800369537616</v>
      </c>
      <c r="G222" s="101" t="s">
        <v>56</v>
      </c>
      <c r="H222" s="101">
        <v>16.495001237514273</v>
      </c>
      <c r="I222" s="101">
        <v>60.45500032198693</v>
      </c>
      <c r="J222" s="101" t="s">
        <v>62</v>
      </c>
      <c r="K222" s="101">
        <v>1.0844509314144917</v>
      </c>
      <c r="L222" s="101">
        <v>0.03542670132880963</v>
      </c>
      <c r="M222" s="101">
        <v>0.2567287682648793</v>
      </c>
      <c r="N222" s="101">
        <v>0.052788556822503656</v>
      </c>
      <c r="O222" s="101">
        <v>0.04355366886743325</v>
      </c>
      <c r="P222" s="101">
        <v>0.0010161159959204149</v>
      </c>
      <c r="Q222" s="101">
        <v>0.005301526160707047</v>
      </c>
      <c r="R222" s="101">
        <v>0.0008126055179399857</v>
      </c>
      <c r="S222" s="101">
        <v>0.0005714345482272956</v>
      </c>
      <c r="T222" s="101">
        <v>1.4944084832961329E-05</v>
      </c>
      <c r="U222" s="101">
        <v>0.0001159647810192289</v>
      </c>
      <c r="V222" s="101">
        <v>3.015599044768464E-05</v>
      </c>
      <c r="W222" s="101">
        <v>3.5631152189042806E-05</v>
      </c>
      <c r="X222" s="101">
        <v>67.5</v>
      </c>
    </row>
    <row r="223" spans="1:24" s="101" customFormat="1" ht="12.75" hidden="1">
      <c r="A223" s="101">
        <v>3255</v>
      </c>
      <c r="B223" s="101">
        <v>122.27999877929688</v>
      </c>
      <c r="C223" s="101">
        <v>136.17999267578125</v>
      </c>
      <c r="D223" s="101">
        <v>9.068233489990234</v>
      </c>
      <c r="E223" s="101">
        <v>9.251049995422363</v>
      </c>
      <c r="F223" s="101">
        <v>20.876520606520227</v>
      </c>
      <c r="G223" s="101" t="s">
        <v>57</v>
      </c>
      <c r="H223" s="101">
        <v>0.012043836712365419</v>
      </c>
      <c r="I223" s="101">
        <v>54.79204261600925</v>
      </c>
      <c r="J223" s="101" t="s">
        <v>60</v>
      </c>
      <c r="K223" s="101">
        <v>0.2896361205335959</v>
      </c>
      <c r="L223" s="101">
        <v>0.00019372595351423014</v>
      </c>
      <c r="M223" s="101">
        <v>-0.07137470936880531</v>
      </c>
      <c r="N223" s="101">
        <v>-0.0005456292697802765</v>
      </c>
      <c r="O223" s="101">
        <v>0.011178903012423533</v>
      </c>
      <c r="P223" s="101">
        <v>2.2092765442700703E-05</v>
      </c>
      <c r="Q223" s="101">
        <v>-0.001607005728497487</v>
      </c>
      <c r="R223" s="101">
        <v>-4.3855037979987224E-05</v>
      </c>
      <c r="S223" s="101">
        <v>0.0001090468466262485</v>
      </c>
      <c r="T223" s="101">
        <v>1.5642293591298212E-06</v>
      </c>
      <c r="U223" s="101">
        <v>-4.380254469530229E-05</v>
      </c>
      <c r="V223" s="101">
        <v>-3.458944751247103E-06</v>
      </c>
      <c r="W223" s="101">
        <v>5.63368621072054E-06</v>
      </c>
      <c r="X223" s="101">
        <v>67.5</v>
      </c>
    </row>
    <row r="224" spans="1:24" s="101" customFormat="1" ht="12.75" hidden="1">
      <c r="A224" s="101">
        <v>3253</v>
      </c>
      <c r="B224" s="101">
        <v>161.16000366210938</v>
      </c>
      <c r="C224" s="101">
        <v>157.25999450683594</v>
      </c>
      <c r="D224" s="101">
        <v>8.849442481994629</v>
      </c>
      <c r="E224" s="101">
        <v>9.138483047485352</v>
      </c>
      <c r="F224" s="101">
        <v>30.815816432831756</v>
      </c>
      <c r="G224" s="101" t="s">
        <v>58</v>
      </c>
      <c r="H224" s="101">
        <v>-10.646505345074686</v>
      </c>
      <c r="I224" s="101">
        <v>83.01349831703469</v>
      </c>
      <c r="J224" s="101" t="s">
        <v>61</v>
      </c>
      <c r="K224" s="101">
        <v>-1.0450572904525413</v>
      </c>
      <c r="L224" s="101">
        <v>0.035426171643230336</v>
      </c>
      <c r="M224" s="101">
        <v>-0.246607605959996</v>
      </c>
      <c r="N224" s="101">
        <v>-0.05278573690025229</v>
      </c>
      <c r="O224" s="101">
        <v>-0.04209458634139136</v>
      </c>
      <c r="P224" s="101">
        <v>0.0010158757930379236</v>
      </c>
      <c r="Q224" s="101">
        <v>-0.005052099783380912</v>
      </c>
      <c r="R224" s="101">
        <v>-0.0008114212613866402</v>
      </c>
      <c r="S224" s="101">
        <v>-0.0005609333544625466</v>
      </c>
      <c r="T224" s="101">
        <v>1.4861993742657179E-05</v>
      </c>
      <c r="U224" s="101">
        <v>-0.00010737396106623689</v>
      </c>
      <c r="V224" s="101">
        <v>-2.9956960144324848E-05</v>
      </c>
      <c r="W224" s="101">
        <v>-3.518295874422541E-05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17.934835732966206</v>
      </c>
      <c r="G225" s="102"/>
      <c r="H225" s="102"/>
      <c r="I225" s="115"/>
      <c r="J225" s="115" t="s">
        <v>158</v>
      </c>
      <c r="K225" s="102">
        <f>AVERAGE(K223,K218,K213,K208,K203,K198)</f>
        <v>0.6020909279794394</v>
      </c>
      <c r="L225" s="102">
        <f>AVERAGE(L223,L218,L213,L208,L203,L198)</f>
        <v>-0.0004171021699512267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31.4818464440905</v>
      </c>
      <c r="G226" s="102"/>
      <c r="H226" s="102"/>
      <c r="I226" s="115"/>
      <c r="J226" s="115" t="s">
        <v>159</v>
      </c>
      <c r="K226" s="102">
        <f>AVERAGE(K224,K219,K214,K209,K204,K199)</f>
        <v>-0.8838243196146589</v>
      </c>
      <c r="L226" s="102">
        <f>AVERAGE(L224,L219,L214,L209,L204,L199)</f>
        <v>-0.07683046548702825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0.3763068299871496</v>
      </c>
      <c r="L227" s="102">
        <f>ABS(L225/$H$33)</f>
        <v>0.0011586171387534074</v>
      </c>
      <c r="M227" s="115" t="s">
        <v>111</v>
      </c>
      <c r="N227" s="102">
        <f>K227+L227+L228+K228</f>
        <v>0.927657396927261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0.5021729088719653</v>
      </c>
      <c r="L228" s="102">
        <f>ABS(L226/$H$34)</f>
        <v>0.04801904092939265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3256</v>
      </c>
      <c r="B231" s="101">
        <v>111.28</v>
      </c>
      <c r="C231" s="101">
        <v>124.58</v>
      </c>
      <c r="D231" s="101">
        <v>9.969148065197816</v>
      </c>
      <c r="E231" s="101">
        <v>9.980246623767636</v>
      </c>
      <c r="F231" s="101">
        <v>20.146443716984898</v>
      </c>
      <c r="G231" s="101" t="s">
        <v>59</v>
      </c>
      <c r="H231" s="101">
        <v>4.295260539134588</v>
      </c>
      <c r="I231" s="101">
        <v>48.07526053913459</v>
      </c>
      <c r="J231" s="101" t="s">
        <v>73</v>
      </c>
      <c r="K231" s="101">
        <v>0.6864849945273167</v>
      </c>
      <c r="M231" s="101" t="s">
        <v>68</v>
      </c>
      <c r="N231" s="101">
        <v>0.5035591708570657</v>
      </c>
      <c r="X231" s="101">
        <v>67.5</v>
      </c>
    </row>
    <row r="232" spans="1:24" s="101" customFormat="1" ht="12.75" hidden="1">
      <c r="A232" s="101">
        <v>2610</v>
      </c>
      <c r="B232" s="101">
        <v>103.08000183105469</v>
      </c>
      <c r="C232" s="101">
        <v>114.9800033569336</v>
      </c>
      <c r="D232" s="101">
        <v>9.096259117126465</v>
      </c>
      <c r="E232" s="101">
        <v>9.152471542358398</v>
      </c>
      <c r="F232" s="101">
        <v>18.534412252509917</v>
      </c>
      <c r="G232" s="101" t="s">
        <v>56</v>
      </c>
      <c r="H232" s="101">
        <v>12.875999134658358</v>
      </c>
      <c r="I232" s="101">
        <v>48.456000965713045</v>
      </c>
      <c r="J232" s="101" t="s">
        <v>62</v>
      </c>
      <c r="K232" s="101">
        <v>0.5722236891852116</v>
      </c>
      <c r="L232" s="101">
        <v>0.5790234195735707</v>
      </c>
      <c r="M232" s="101">
        <v>0.1354660049634829</v>
      </c>
      <c r="N232" s="101">
        <v>0.06791721555716428</v>
      </c>
      <c r="O232" s="101">
        <v>0.02298163901562602</v>
      </c>
      <c r="P232" s="101">
        <v>0.01661044106147899</v>
      </c>
      <c r="Q232" s="101">
        <v>0.002797362535009709</v>
      </c>
      <c r="R232" s="101">
        <v>0.001045471045818047</v>
      </c>
      <c r="S232" s="101">
        <v>0.00030151505865520285</v>
      </c>
      <c r="T232" s="101">
        <v>0.00024440580260083914</v>
      </c>
      <c r="U232" s="101">
        <v>6.117272934755626E-05</v>
      </c>
      <c r="V232" s="101">
        <v>3.880974209039106E-05</v>
      </c>
      <c r="W232" s="101">
        <v>1.8796802169088093E-05</v>
      </c>
      <c r="X232" s="101">
        <v>67.5</v>
      </c>
    </row>
    <row r="233" spans="1:24" s="101" customFormat="1" ht="12.75" hidden="1">
      <c r="A233" s="101">
        <v>3253</v>
      </c>
      <c r="B233" s="101">
        <v>134.8000030517578</v>
      </c>
      <c r="C233" s="101">
        <v>148.8000030517578</v>
      </c>
      <c r="D233" s="101">
        <v>9.321146965026855</v>
      </c>
      <c r="E233" s="101">
        <v>9.511909484863281</v>
      </c>
      <c r="F233" s="101">
        <v>22.26865452521888</v>
      </c>
      <c r="G233" s="101" t="s">
        <v>57</v>
      </c>
      <c r="H233" s="101">
        <v>-10.41011401388414</v>
      </c>
      <c r="I233" s="101">
        <v>56.88988903787367</v>
      </c>
      <c r="J233" s="101" t="s">
        <v>60</v>
      </c>
      <c r="K233" s="101">
        <v>0.5652580246223331</v>
      </c>
      <c r="L233" s="101">
        <v>-0.003149588018445788</v>
      </c>
      <c r="M233" s="101">
        <v>-0.13404791372412686</v>
      </c>
      <c r="N233" s="101">
        <v>-0.0007019271840136163</v>
      </c>
      <c r="O233" s="101">
        <v>0.022661983998598183</v>
      </c>
      <c r="P233" s="101">
        <v>-0.0003605106613656139</v>
      </c>
      <c r="Q233" s="101">
        <v>-0.002777714957957448</v>
      </c>
      <c r="R233" s="101">
        <v>-5.6436027565036774E-05</v>
      </c>
      <c r="S233" s="101">
        <v>0.00029325303594864206</v>
      </c>
      <c r="T233" s="101">
        <v>-2.5683495603981612E-05</v>
      </c>
      <c r="U233" s="101">
        <v>-6.11256193950804E-05</v>
      </c>
      <c r="V233" s="101">
        <v>-4.448967439503791E-06</v>
      </c>
      <c r="W233" s="101">
        <v>1.8126281837773574E-05</v>
      </c>
      <c r="X233" s="101">
        <v>67.5</v>
      </c>
    </row>
    <row r="234" spans="1:24" s="101" customFormat="1" ht="12.75" hidden="1">
      <c r="A234" s="101">
        <v>3255</v>
      </c>
      <c r="B234" s="101">
        <v>126.4800033569336</v>
      </c>
      <c r="C234" s="101">
        <v>121.37999725341797</v>
      </c>
      <c r="D234" s="101">
        <v>9.650758743286133</v>
      </c>
      <c r="E234" s="101">
        <v>9.669767379760742</v>
      </c>
      <c r="F234" s="101">
        <v>28.216635814305917</v>
      </c>
      <c r="G234" s="101" t="s">
        <v>58</v>
      </c>
      <c r="H234" s="101">
        <v>10.618912217546821</v>
      </c>
      <c r="I234" s="101">
        <v>69.59891557448042</v>
      </c>
      <c r="J234" s="101" t="s">
        <v>61</v>
      </c>
      <c r="K234" s="101">
        <v>-0.08901301064895781</v>
      </c>
      <c r="L234" s="101">
        <v>-0.5790148534450437</v>
      </c>
      <c r="M234" s="101">
        <v>-0.01954981654582512</v>
      </c>
      <c r="N234" s="101">
        <v>-0.0679135882373083</v>
      </c>
      <c r="O234" s="101">
        <v>-0.0038197137447489437</v>
      </c>
      <c r="P234" s="101">
        <v>-0.016606528364468864</v>
      </c>
      <c r="Q234" s="101">
        <v>-0.0003309633886329403</v>
      </c>
      <c r="R234" s="101">
        <v>-0.001043946685629376</v>
      </c>
      <c r="S234" s="101">
        <v>-7.009983953444448E-05</v>
      </c>
      <c r="T234" s="101">
        <v>-0.0002430525753793212</v>
      </c>
      <c r="U234" s="101">
        <v>-2.4003061048834577E-06</v>
      </c>
      <c r="V234" s="101">
        <v>-3.855389435381212E-05</v>
      </c>
      <c r="W234" s="101">
        <v>-4.975708846127828E-06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3256</v>
      </c>
      <c r="B236" s="101">
        <v>111.02</v>
      </c>
      <c r="C236" s="101">
        <v>119.92</v>
      </c>
      <c r="D236" s="101">
        <v>10.116095033940939</v>
      </c>
      <c r="E236" s="101">
        <v>10.168555966961094</v>
      </c>
      <c r="F236" s="101">
        <v>20.03186701992619</v>
      </c>
      <c r="G236" s="101" t="s">
        <v>59</v>
      </c>
      <c r="H236" s="101">
        <v>3.586960104221056</v>
      </c>
      <c r="I236" s="101">
        <v>47.10696010422105</v>
      </c>
      <c r="J236" s="101" t="s">
        <v>73</v>
      </c>
      <c r="K236" s="101">
        <v>0.5428977392587804</v>
      </c>
      <c r="M236" s="101" t="s">
        <v>68</v>
      </c>
      <c r="N236" s="101">
        <v>0.31133167599586353</v>
      </c>
      <c r="X236" s="101">
        <v>67.5</v>
      </c>
    </row>
    <row r="237" spans="1:24" s="101" customFormat="1" ht="12.75" hidden="1">
      <c r="A237" s="101">
        <v>2610</v>
      </c>
      <c r="B237" s="101">
        <v>104.44000244140625</v>
      </c>
      <c r="C237" s="101">
        <v>117.94000244140625</v>
      </c>
      <c r="D237" s="101">
        <v>9.088603019714355</v>
      </c>
      <c r="E237" s="101">
        <v>9.126843452453613</v>
      </c>
      <c r="F237" s="101">
        <v>18.026755552890425</v>
      </c>
      <c r="G237" s="101" t="s">
        <v>56</v>
      </c>
      <c r="H237" s="101">
        <v>10.231188933697744</v>
      </c>
      <c r="I237" s="101">
        <v>47.171191375103994</v>
      </c>
      <c r="J237" s="101" t="s">
        <v>62</v>
      </c>
      <c r="K237" s="101">
        <v>0.6673078854808069</v>
      </c>
      <c r="L237" s="101">
        <v>0.26778051069114334</v>
      </c>
      <c r="M237" s="101">
        <v>0.15797579255490082</v>
      </c>
      <c r="N237" s="101">
        <v>0.012127580206333272</v>
      </c>
      <c r="O237" s="101">
        <v>0.026800452331742542</v>
      </c>
      <c r="P237" s="101">
        <v>0.007681858910379075</v>
      </c>
      <c r="Q237" s="101">
        <v>0.0032622068115090125</v>
      </c>
      <c r="R237" s="101">
        <v>0.00018672045370667114</v>
      </c>
      <c r="S237" s="101">
        <v>0.00035162424308605116</v>
      </c>
      <c r="T237" s="101">
        <v>0.00011302721328035639</v>
      </c>
      <c r="U237" s="101">
        <v>7.134451449970841E-05</v>
      </c>
      <c r="V237" s="101">
        <v>6.9355916872095155E-06</v>
      </c>
      <c r="W237" s="101">
        <v>2.1924412741492177E-05</v>
      </c>
      <c r="X237" s="101">
        <v>67.5</v>
      </c>
    </row>
    <row r="238" spans="1:24" s="101" customFormat="1" ht="12.75" hidden="1">
      <c r="A238" s="101">
        <v>3253</v>
      </c>
      <c r="B238" s="101">
        <v>134.36000061035156</v>
      </c>
      <c r="C238" s="101">
        <v>127.36000061035156</v>
      </c>
      <c r="D238" s="101">
        <v>9.344871520996094</v>
      </c>
      <c r="E238" s="101">
        <v>9.610445022583008</v>
      </c>
      <c r="F238" s="101">
        <v>22.75274663339841</v>
      </c>
      <c r="G238" s="101" t="s">
        <v>57</v>
      </c>
      <c r="H238" s="101">
        <v>-8.88203990539725</v>
      </c>
      <c r="I238" s="101">
        <v>57.97796070495432</v>
      </c>
      <c r="J238" s="101" t="s">
        <v>60</v>
      </c>
      <c r="K238" s="101">
        <v>0.4777753388339944</v>
      </c>
      <c r="L238" s="101">
        <v>-0.001456607034213235</v>
      </c>
      <c r="M238" s="101">
        <v>-0.11435300289136041</v>
      </c>
      <c r="N238" s="101">
        <v>-0.0001250511433947683</v>
      </c>
      <c r="O238" s="101">
        <v>0.018985426071207078</v>
      </c>
      <c r="P238" s="101">
        <v>-0.00016674091827617414</v>
      </c>
      <c r="Q238" s="101">
        <v>-0.002419633439160024</v>
      </c>
      <c r="R238" s="101">
        <v>-1.0052636147923655E-05</v>
      </c>
      <c r="S238" s="101">
        <v>0.00023175136841840867</v>
      </c>
      <c r="T238" s="101">
        <v>-1.1881252003170818E-05</v>
      </c>
      <c r="U238" s="101">
        <v>-5.654102573412442E-05</v>
      </c>
      <c r="V238" s="101">
        <v>-7.899252210884833E-07</v>
      </c>
      <c r="W238" s="101">
        <v>1.3891533863107457E-05</v>
      </c>
      <c r="X238" s="101">
        <v>67.5</v>
      </c>
    </row>
    <row r="239" spans="1:24" s="101" customFormat="1" ht="12.75" hidden="1">
      <c r="A239" s="101">
        <v>3255</v>
      </c>
      <c r="B239" s="101">
        <v>130.55999755859375</v>
      </c>
      <c r="C239" s="101">
        <v>119.86000061035156</v>
      </c>
      <c r="D239" s="101">
        <v>9.684788703918457</v>
      </c>
      <c r="E239" s="101">
        <v>9.774161338806152</v>
      </c>
      <c r="F239" s="101">
        <v>24.905904607432515</v>
      </c>
      <c r="G239" s="101" t="s">
        <v>58</v>
      </c>
      <c r="H239" s="101">
        <v>-1.8326706371905601</v>
      </c>
      <c r="I239" s="101">
        <v>61.22732692140319</v>
      </c>
      <c r="J239" s="101" t="s">
        <v>61</v>
      </c>
      <c r="K239" s="101">
        <v>-0.46586536641708776</v>
      </c>
      <c r="L239" s="101">
        <v>-0.2677765490142059</v>
      </c>
      <c r="M239" s="101">
        <v>-0.10899422811817869</v>
      </c>
      <c r="N239" s="101">
        <v>-0.01212693546913573</v>
      </c>
      <c r="O239" s="101">
        <v>-0.018916073643352495</v>
      </c>
      <c r="P239" s="101">
        <v>-0.007680049074396778</v>
      </c>
      <c r="Q239" s="101">
        <v>-0.0021880053247545885</v>
      </c>
      <c r="R239" s="101">
        <v>-0.00018644965094872818</v>
      </c>
      <c r="S239" s="101">
        <v>-0.000264444533999161</v>
      </c>
      <c r="T239" s="101">
        <v>-0.0001124010088600646</v>
      </c>
      <c r="U239" s="101">
        <v>-4.35103683980288E-05</v>
      </c>
      <c r="V239" s="101">
        <v>-6.890460811642284E-06</v>
      </c>
      <c r="W239" s="101">
        <v>-1.6961873746418563E-05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3256</v>
      </c>
      <c r="B241" s="101">
        <v>134.7</v>
      </c>
      <c r="C241" s="101">
        <v>145</v>
      </c>
      <c r="D241" s="101">
        <v>9.877800474105486</v>
      </c>
      <c r="E241" s="101">
        <v>9.892898072616699</v>
      </c>
      <c r="F241" s="101">
        <v>24.848779043221356</v>
      </c>
      <c r="G241" s="101" t="s">
        <v>59</v>
      </c>
      <c r="H241" s="101">
        <v>-7.296327894687309</v>
      </c>
      <c r="I241" s="101">
        <v>59.90367210531268</v>
      </c>
      <c r="J241" s="101" t="s">
        <v>73</v>
      </c>
      <c r="K241" s="101">
        <v>1.9110259489790584</v>
      </c>
      <c r="M241" s="101" t="s">
        <v>68</v>
      </c>
      <c r="N241" s="101">
        <v>1.7321250916923485</v>
      </c>
      <c r="X241" s="101">
        <v>67.5</v>
      </c>
    </row>
    <row r="242" spans="1:24" s="101" customFormat="1" ht="12.75" hidden="1">
      <c r="A242" s="101">
        <v>2610</v>
      </c>
      <c r="B242" s="101">
        <v>105.41999816894531</v>
      </c>
      <c r="C242" s="101">
        <v>115.22000122070312</v>
      </c>
      <c r="D242" s="101">
        <v>8.920358657836914</v>
      </c>
      <c r="E242" s="101">
        <v>9.263508796691895</v>
      </c>
      <c r="F242" s="101">
        <v>22.746054194779227</v>
      </c>
      <c r="G242" s="101" t="s">
        <v>56</v>
      </c>
      <c r="H242" s="101">
        <v>22.725428877900377</v>
      </c>
      <c r="I242" s="101">
        <v>60.64542704684569</v>
      </c>
      <c r="J242" s="101" t="s">
        <v>62</v>
      </c>
      <c r="K242" s="101">
        <v>0.40462719057616475</v>
      </c>
      <c r="L242" s="101">
        <v>1.315887027447107</v>
      </c>
      <c r="M242" s="101">
        <v>0.09578993565147459</v>
      </c>
      <c r="N242" s="101">
        <v>0.06981346622779804</v>
      </c>
      <c r="O242" s="101">
        <v>0.01625090806124865</v>
      </c>
      <c r="P242" s="101">
        <v>0.03774874080234497</v>
      </c>
      <c r="Q242" s="101">
        <v>0.0019780665224020787</v>
      </c>
      <c r="R242" s="101">
        <v>0.0010746949564014847</v>
      </c>
      <c r="S242" s="101">
        <v>0.00021320684452658272</v>
      </c>
      <c r="T242" s="101">
        <v>0.0005554517046406715</v>
      </c>
      <c r="U242" s="101">
        <v>4.3237150883693045E-05</v>
      </c>
      <c r="V242" s="101">
        <v>3.9898947468337554E-05</v>
      </c>
      <c r="W242" s="101">
        <v>1.3286653567355249E-05</v>
      </c>
      <c r="X242" s="101">
        <v>67.5</v>
      </c>
    </row>
    <row r="243" spans="1:24" s="101" customFormat="1" ht="12.75" hidden="1">
      <c r="A243" s="101">
        <v>3253</v>
      </c>
      <c r="B243" s="101">
        <v>149.63999938964844</v>
      </c>
      <c r="C243" s="101">
        <v>149.74000549316406</v>
      </c>
      <c r="D243" s="101">
        <v>9.336149215698242</v>
      </c>
      <c r="E243" s="101">
        <v>9.656543731689453</v>
      </c>
      <c r="F243" s="101">
        <v>25.35991137341726</v>
      </c>
      <c r="G243" s="101" t="s">
        <v>57</v>
      </c>
      <c r="H243" s="101">
        <v>-17.416650966063827</v>
      </c>
      <c r="I243" s="101">
        <v>64.72334842358461</v>
      </c>
      <c r="J243" s="101" t="s">
        <v>60</v>
      </c>
      <c r="K243" s="101">
        <v>0.38881688598412595</v>
      </c>
      <c r="L243" s="101">
        <v>-0.0071588314359075835</v>
      </c>
      <c r="M243" s="101">
        <v>-0.09234255837110245</v>
      </c>
      <c r="N243" s="101">
        <v>-0.0007213490171724898</v>
      </c>
      <c r="O243" s="101">
        <v>0.015566440704285405</v>
      </c>
      <c r="P243" s="101">
        <v>-0.0008192008383766636</v>
      </c>
      <c r="Q243" s="101">
        <v>-0.001920013412916952</v>
      </c>
      <c r="R243" s="101">
        <v>-5.802134339880912E-05</v>
      </c>
      <c r="S243" s="101">
        <v>0.00019960587941606107</v>
      </c>
      <c r="T243" s="101">
        <v>-5.8346745643185996E-05</v>
      </c>
      <c r="U243" s="101">
        <v>-4.266111644760609E-05</v>
      </c>
      <c r="V243" s="101">
        <v>-4.576866878047509E-06</v>
      </c>
      <c r="W243" s="101">
        <v>1.2274868539179803E-05</v>
      </c>
      <c r="X243" s="101">
        <v>67.5</v>
      </c>
    </row>
    <row r="244" spans="1:24" s="101" customFormat="1" ht="12.75" hidden="1">
      <c r="A244" s="101">
        <v>3255</v>
      </c>
      <c r="B244" s="101">
        <v>110.26000213623047</v>
      </c>
      <c r="C244" s="101">
        <v>120.95999908447266</v>
      </c>
      <c r="D244" s="101">
        <v>9.605822563171387</v>
      </c>
      <c r="E244" s="101">
        <v>9.733555793762207</v>
      </c>
      <c r="F244" s="101">
        <v>25.283355337718746</v>
      </c>
      <c r="G244" s="101" t="s">
        <v>58</v>
      </c>
      <c r="H244" s="101">
        <v>19.852754506391</v>
      </c>
      <c r="I244" s="101">
        <v>62.61275664262147</v>
      </c>
      <c r="J244" s="101" t="s">
        <v>61</v>
      </c>
      <c r="K244" s="101">
        <v>-0.11200264517933112</v>
      </c>
      <c r="L244" s="101">
        <v>-1.3158675541771123</v>
      </c>
      <c r="M244" s="101">
        <v>-0.02546691354666244</v>
      </c>
      <c r="N244" s="101">
        <v>-0.069809739451851</v>
      </c>
      <c r="O244" s="101">
        <v>-0.004666683684922615</v>
      </c>
      <c r="P244" s="101">
        <v>-0.03773985084958639</v>
      </c>
      <c r="Q244" s="101">
        <v>-0.00047570543539763135</v>
      </c>
      <c r="R244" s="101">
        <v>-0.001073127566054002</v>
      </c>
      <c r="S244" s="101">
        <v>-7.493097794319314E-05</v>
      </c>
      <c r="T244" s="101">
        <v>-0.0005523787228533311</v>
      </c>
      <c r="U244" s="101">
        <v>-7.034227746030913E-06</v>
      </c>
      <c r="V244" s="101">
        <v>-3.9635568605253935E-05</v>
      </c>
      <c r="W244" s="101">
        <v>-5.085544746117945E-06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3256</v>
      </c>
      <c r="B246" s="101">
        <v>132.18</v>
      </c>
      <c r="C246" s="101">
        <v>140.18</v>
      </c>
      <c r="D246" s="101">
        <v>9.50532240027411</v>
      </c>
      <c r="E246" s="101">
        <v>9.629505572081884</v>
      </c>
      <c r="F246" s="101">
        <v>25.295901214087785</v>
      </c>
      <c r="G246" s="101" t="s">
        <v>59</v>
      </c>
      <c r="H246" s="101">
        <v>-1.3155042147460705</v>
      </c>
      <c r="I246" s="101">
        <v>63.364495785253936</v>
      </c>
      <c r="J246" s="101" t="s">
        <v>73</v>
      </c>
      <c r="K246" s="101">
        <v>1.1052809397472503</v>
      </c>
      <c r="M246" s="101" t="s">
        <v>68</v>
      </c>
      <c r="N246" s="101">
        <v>0.8519651234677552</v>
      </c>
      <c r="X246" s="101">
        <v>67.5</v>
      </c>
    </row>
    <row r="247" spans="1:24" s="101" customFormat="1" ht="12.75" hidden="1">
      <c r="A247" s="101">
        <v>2610</v>
      </c>
      <c r="B247" s="101">
        <v>113.31999969482422</v>
      </c>
      <c r="C247" s="101">
        <v>109.72000122070312</v>
      </c>
      <c r="D247" s="101">
        <v>9.120390892028809</v>
      </c>
      <c r="E247" s="101">
        <v>9.651806831359863</v>
      </c>
      <c r="F247" s="101">
        <v>23.31739042063308</v>
      </c>
      <c r="G247" s="101" t="s">
        <v>56</v>
      </c>
      <c r="H247" s="101">
        <v>15.005408297277448</v>
      </c>
      <c r="I247" s="101">
        <v>60.82540799210167</v>
      </c>
      <c r="J247" s="101" t="s">
        <v>62</v>
      </c>
      <c r="K247" s="101">
        <v>0.6501815936606415</v>
      </c>
      <c r="L247" s="101">
        <v>0.8106871161120961</v>
      </c>
      <c r="M247" s="101">
        <v>0.15392153085947</v>
      </c>
      <c r="N247" s="101">
        <v>0.020155309697536636</v>
      </c>
      <c r="O247" s="101">
        <v>0.02611271933909916</v>
      </c>
      <c r="P247" s="101">
        <v>0.02325613062783568</v>
      </c>
      <c r="Q247" s="101">
        <v>0.00317847649086843</v>
      </c>
      <c r="R247" s="101">
        <v>0.0003103101175675803</v>
      </c>
      <c r="S247" s="101">
        <v>0.00034259201482819186</v>
      </c>
      <c r="T247" s="101">
        <v>0.0003421905749104494</v>
      </c>
      <c r="U247" s="101">
        <v>6.949766485160357E-05</v>
      </c>
      <c r="V247" s="101">
        <v>1.1529084146582422E-05</v>
      </c>
      <c r="W247" s="101">
        <v>2.1357163198930067E-05</v>
      </c>
      <c r="X247" s="101">
        <v>67.5</v>
      </c>
    </row>
    <row r="248" spans="1:24" s="101" customFormat="1" ht="12.75" hidden="1">
      <c r="A248" s="101">
        <v>3253</v>
      </c>
      <c r="B248" s="101">
        <v>147.25999450683594</v>
      </c>
      <c r="C248" s="101">
        <v>150.25999450683594</v>
      </c>
      <c r="D248" s="101">
        <v>9.072171211242676</v>
      </c>
      <c r="E248" s="101">
        <v>9.604035377502441</v>
      </c>
      <c r="F248" s="101">
        <v>23.960969238678004</v>
      </c>
      <c r="G248" s="101" t="s">
        <v>57</v>
      </c>
      <c r="H248" s="101">
        <v>-16.833897926512776</v>
      </c>
      <c r="I248" s="101">
        <v>62.92609658032316</v>
      </c>
      <c r="J248" s="101" t="s">
        <v>60</v>
      </c>
      <c r="K248" s="101">
        <v>0.5958628547724105</v>
      </c>
      <c r="L248" s="101">
        <v>-0.00441050094823233</v>
      </c>
      <c r="M248" s="101">
        <v>-0.14175340537029807</v>
      </c>
      <c r="N248" s="101">
        <v>-0.00020787082645924517</v>
      </c>
      <c r="O248" s="101">
        <v>0.023816984436875303</v>
      </c>
      <c r="P248" s="101">
        <v>-0.0005047422575985882</v>
      </c>
      <c r="Q248" s="101">
        <v>-0.0029586986133110747</v>
      </c>
      <c r="R248" s="101">
        <v>-1.6725123196147846E-05</v>
      </c>
      <c r="S248" s="101">
        <v>0.00030225617936297585</v>
      </c>
      <c r="T248" s="101">
        <v>-3.59526755396859E-05</v>
      </c>
      <c r="U248" s="101">
        <v>-6.650150925061925E-05</v>
      </c>
      <c r="V248" s="101">
        <v>-1.3159786243538346E-06</v>
      </c>
      <c r="W248" s="101">
        <v>1.849505520563952E-05</v>
      </c>
      <c r="X248" s="101">
        <v>67.5</v>
      </c>
    </row>
    <row r="249" spans="1:24" s="101" customFormat="1" ht="12.75" hidden="1">
      <c r="A249" s="101">
        <v>3255</v>
      </c>
      <c r="B249" s="101">
        <v>135.63999938964844</v>
      </c>
      <c r="C249" s="101">
        <v>129.24000549316406</v>
      </c>
      <c r="D249" s="101">
        <v>9.349108695983887</v>
      </c>
      <c r="E249" s="101">
        <v>9.550721168518066</v>
      </c>
      <c r="F249" s="101">
        <v>30.010596909012182</v>
      </c>
      <c r="G249" s="101" t="s">
        <v>58</v>
      </c>
      <c r="H249" s="101">
        <v>8.3016780148522</v>
      </c>
      <c r="I249" s="101">
        <v>76.44167740450064</v>
      </c>
      <c r="J249" s="101" t="s">
        <v>61</v>
      </c>
      <c r="K249" s="101">
        <v>-0.2601606485184968</v>
      </c>
      <c r="L249" s="101">
        <v>-0.8106751184731975</v>
      </c>
      <c r="M249" s="101">
        <v>-0.05998174495666766</v>
      </c>
      <c r="N249" s="101">
        <v>-0.020154237736097126</v>
      </c>
      <c r="O249" s="101">
        <v>-0.010706323534071022</v>
      </c>
      <c r="P249" s="101">
        <v>-0.023250652615192352</v>
      </c>
      <c r="Q249" s="101">
        <v>-0.0011613850862631273</v>
      </c>
      <c r="R249" s="101">
        <v>-0.00030985906363842125</v>
      </c>
      <c r="S249" s="101">
        <v>-0.0001612776818438825</v>
      </c>
      <c r="T249" s="101">
        <v>-0.0003402966274870822</v>
      </c>
      <c r="U249" s="101">
        <v>-2.0186002259378102E-05</v>
      </c>
      <c r="V249" s="101">
        <v>-1.1453732209163175E-05</v>
      </c>
      <c r="W249" s="101">
        <v>-1.0679950975827523E-05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3256</v>
      </c>
      <c r="B251" s="101">
        <v>122.66</v>
      </c>
      <c r="C251" s="101">
        <v>140.06</v>
      </c>
      <c r="D251" s="101">
        <v>9.686809939866437</v>
      </c>
      <c r="E251" s="101">
        <v>9.893624499150796</v>
      </c>
      <c r="F251" s="101">
        <v>26.082378893986604</v>
      </c>
      <c r="G251" s="101" t="s">
        <v>59</v>
      </c>
      <c r="H251" s="101">
        <v>8.92485723376447</v>
      </c>
      <c r="I251" s="101">
        <v>64.08485723376447</v>
      </c>
      <c r="J251" s="101" t="s">
        <v>73</v>
      </c>
      <c r="K251" s="101">
        <v>1.2038717796172302</v>
      </c>
      <c r="M251" s="101" t="s">
        <v>68</v>
      </c>
      <c r="N251" s="101">
        <v>0.7429048541346714</v>
      </c>
      <c r="X251" s="101">
        <v>67.5</v>
      </c>
    </row>
    <row r="252" spans="1:24" s="101" customFormat="1" ht="12.75" hidden="1">
      <c r="A252" s="101">
        <v>2610</v>
      </c>
      <c r="B252" s="101">
        <v>111.86000061035156</v>
      </c>
      <c r="C252" s="101">
        <v>121.26000213623047</v>
      </c>
      <c r="D252" s="101">
        <v>9.174922943115234</v>
      </c>
      <c r="E252" s="101">
        <v>9.24445629119873</v>
      </c>
      <c r="F252" s="101">
        <v>23.382423926916275</v>
      </c>
      <c r="G252" s="101" t="s">
        <v>56</v>
      </c>
      <c r="H252" s="101">
        <v>16.26880195781333</v>
      </c>
      <c r="I252" s="101">
        <v>60.62880256816489</v>
      </c>
      <c r="J252" s="101" t="s">
        <v>62</v>
      </c>
      <c r="K252" s="101">
        <v>0.9377882131789747</v>
      </c>
      <c r="L252" s="101">
        <v>0.5182008863263179</v>
      </c>
      <c r="M252" s="101">
        <v>0.22200817682601856</v>
      </c>
      <c r="N252" s="101">
        <v>0.07030820656532681</v>
      </c>
      <c r="O252" s="101">
        <v>0.037663403621139915</v>
      </c>
      <c r="P252" s="101">
        <v>0.01486567987507471</v>
      </c>
      <c r="Q252" s="101">
        <v>0.0045844694858534025</v>
      </c>
      <c r="R252" s="101">
        <v>0.0010822914717718882</v>
      </c>
      <c r="S252" s="101">
        <v>0.0004941447603151583</v>
      </c>
      <c r="T252" s="101">
        <v>0.00021872773183242384</v>
      </c>
      <c r="U252" s="101">
        <v>0.0001002614108477458</v>
      </c>
      <c r="V252" s="101">
        <v>4.017775059914078E-05</v>
      </c>
      <c r="W252" s="101">
        <v>3.0808259899966505E-05</v>
      </c>
      <c r="X252" s="101">
        <v>67.5</v>
      </c>
    </row>
    <row r="253" spans="1:24" s="101" customFormat="1" ht="12.75" hidden="1">
      <c r="A253" s="101">
        <v>3253</v>
      </c>
      <c r="B253" s="101">
        <v>147.75999450683594</v>
      </c>
      <c r="C253" s="101">
        <v>150.25999450683594</v>
      </c>
      <c r="D253" s="101">
        <v>9.235052108764648</v>
      </c>
      <c r="E253" s="101">
        <v>9.347363471984863</v>
      </c>
      <c r="F253" s="101">
        <v>26.001273188117445</v>
      </c>
      <c r="G253" s="101" t="s">
        <v>57</v>
      </c>
      <c r="H253" s="101">
        <v>-13.178608583333997</v>
      </c>
      <c r="I253" s="101">
        <v>67.08138592350194</v>
      </c>
      <c r="J253" s="101" t="s">
        <v>60</v>
      </c>
      <c r="K253" s="101">
        <v>0.8485997230896993</v>
      </c>
      <c r="L253" s="101">
        <v>-0.002818472876686969</v>
      </c>
      <c r="M253" s="101">
        <v>-0.2019553427564805</v>
      </c>
      <c r="N253" s="101">
        <v>-0.0007265062430702805</v>
      </c>
      <c r="O253" s="101">
        <v>0.033906450875979294</v>
      </c>
      <c r="P253" s="101">
        <v>-0.0003226705238887862</v>
      </c>
      <c r="Q253" s="101">
        <v>-0.004218886507991949</v>
      </c>
      <c r="R253" s="101">
        <v>-5.8405339870028816E-05</v>
      </c>
      <c r="S253" s="101">
        <v>0.0004292988762914482</v>
      </c>
      <c r="T253" s="101">
        <v>-2.29927515959806E-05</v>
      </c>
      <c r="U253" s="101">
        <v>-9.508397601534166E-05</v>
      </c>
      <c r="V253" s="101">
        <v>-4.602103181948294E-06</v>
      </c>
      <c r="W253" s="101">
        <v>2.624247497244024E-05</v>
      </c>
      <c r="X253" s="101">
        <v>67.5</v>
      </c>
    </row>
    <row r="254" spans="1:24" s="101" customFormat="1" ht="12.75" hidden="1">
      <c r="A254" s="101">
        <v>3255</v>
      </c>
      <c r="B254" s="101">
        <v>136.55999755859375</v>
      </c>
      <c r="C254" s="101">
        <v>140.25999450683594</v>
      </c>
      <c r="D254" s="101">
        <v>9.559393882751465</v>
      </c>
      <c r="E254" s="101">
        <v>9.731895446777344</v>
      </c>
      <c r="F254" s="101">
        <v>30.120524937768863</v>
      </c>
      <c r="G254" s="101" t="s">
        <v>58</v>
      </c>
      <c r="H254" s="101">
        <v>5.976877905104061</v>
      </c>
      <c r="I254" s="101">
        <v>75.03687546369781</v>
      </c>
      <c r="J254" s="101" t="s">
        <v>61</v>
      </c>
      <c r="K254" s="101">
        <v>-0.39915566230419375</v>
      </c>
      <c r="L254" s="101">
        <v>-0.5181932214917759</v>
      </c>
      <c r="M254" s="101">
        <v>-0.09220450156974552</v>
      </c>
      <c r="N254" s="101">
        <v>-0.07030445291097459</v>
      </c>
      <c r="O254" s="101">
        <v>-0.016397699879059206</v>
      </c>
      <c r="P254" s="101">
        <v>-0.014862177561892289</v>
      </c>
      <c r="Q254" s="101">
        <v>-0.0017939780097326885</v>
      </c>
      <c r="R254" s="101">
        <v>-0.0010807144147020648</v>
      </c>
      <c r="S254" s="101">
        <v>-0.00024470700636031065</v>
      </c>
      <c r="T254" s="101">
        <v>-0.00021751587079246021</v>
      </c>
      <c r="U254" s="101">
        <v>-3.1802327120737736E-05</v>
      </c>
      <c r="V254" s="101">
        <v>-3.991330967872069E-05</v>
      </c>
      <c r="W254" s="101">
        <v>-1.6139435720765823E-05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3256</v>
      </c>
      <c r="B256" s="101">
        <v>137.54</v>
      </c>
      <c r="C256" s="101">
        <v>140.04</v>
      </c>
      <c r="D256" s="101">
        <v>9.650860342822158</v>
      </c>
      <c r="E256" s="101">
        <v>9.855641413688263</v>
      </c>
      <c r="F256" s="101">
        <v>27.513297682330062</v>
      </c>
      <c r="G256" s="101" t="s">
        <v>59</v>
      </c>
      <c r="H256" s="101">
        <v>-2.145116206268824</v>
      </c>
      <c r="I256" s="101">
        <v>67.89488379373117</v>
      </c>
      <c r="J256" s="101" t="s">
        <v>73</v>
      </c>
      <c r="K256" s="101">
        <v>1.558297971639177</v>
      </c>
      <c r="M256" s="101" t="s">
        <v>68</v>
      </c>
      <c r="N256" s="101">
        <v>1.2963584665228243</v>
      </c>
      <c r="X256" s="101">
        <v>67.5</v>
      </c>
    </row>
    <row r="257" spans="1:24" s="101" customFormat="1" ht="12.75" hidden="1">
      <c r="A257" s="101">
        <v>2610</v>
      </c>
      <c r="B257" s="101">
        <v>111.45999908447266</v>
      </c>
      <c r="C257" s="101">
        <v>121.45999908447266</v>
      </c>
      <c r="D257" s="101">
        <v>9.125740051269531</v>
      </c>
      <c r="E257" s="101">
        <v>9.209800720214844</v>
      </c>
      <c r="F257" s="101">
        <v>23.190800369537616</v>
      </c>
      <c r="G257" s="101" t="s">
        <v>56</v>
      </c>
      <c r="H257" s="101">
        <v>16.495001237514273</v>
      </c>
      <c r="I257" s="101">
        <v>60.45500032198693</v>
      </c>
      <c r="J257" s="101" t="s">
        <v>62</v>
      </c>
      <c r="K257" s="101">
        <v>0.6237249237106217</v>
      </c>
      <c r="L257" s="101">
        <v>1.0691102009422566</v>
      </c>
      <c r="M257" s="101">
        <v>0.14765847428393694</v>
      </c>
      <c r="N257" s="101">
        <v>0.053731943490523675</v>
      </c>
      <c r="O257" s="101">
        <v>0.025050100232126952</v>
      </c>
      <c r="P257" s="101">
        <v>0.030669467980181074</v>
      </c>
      <c r="Q257" s="101">
        <v>0.0030491367686612636</v>
      </c>
      <c r="R257" s="101">
        <v>0.000827143326313903</v>
      </c>
      <c r="S257" s="101">
        <v>0.0003286323297723863</v>
      </c>
      <c r="T257" s="101">
        <v>0.0004512735247187303</v>
      </c>
      <c r="U257" s="101">
        <v>6.666805668759612E-05</v>
      </c>
      <c r="V257" s="101">
        <v>3.0712940265626495E-05</v>
      </c>
      <c r="W257" s="101">
        <v>2.0483522321508687E-05</v>
      </c>
      <c r="X257" s="101">
        <v>67.5</v>
      </c>
    </row>
    <row r="258" spans="1:24" s="101" customFormat="1" ht="12.75" hidden="1">
      <c r="A258" s="101">
        <v>3253</v>
      </c>
      <c r="B258" s="101">
        <v>161.16000366210938</v>
      </c>
      <c r="C258" s="101">
        <v>157.25999450683594</v>
      </c>
      <c r="D258" s="101">
        <v>8.849442481994629</v>
      </c>
      <c r="E258" s="101">
        <v>9.138483047485352</v>
      </c>
      <c r="F258" s="101">
        <v>27.968901400260926</v>
      </c>
      <c r="G258" s="101" t="s">
        <v>57</v>
      </c>
      <c r="H258" s="101">
        <v>-18.315696157532486</v>
      </c>
      <c r="I258" s="101">
        <v>75.34430750457689</v>
      </c>
      <c r="J258" s="101" t="s">
        <v>60</v>
      </c>
      <c r="K258" s="101">
        <v>0.622133069013712</v>
      </c>
      <c r="L258" s="101">
        <v>-0.005816313198343453</v>
      </c>
      <c r="M258" s="101">
        <v>-0.14715224114495581</v>
      </c>
      <c r="N258" s="101">
        <v>-0.0005550596195321579</v>
      </c>
      <c r="O258" s="101">
        <v>0.02500402168347752</v>
      </c>
      <c r="P258" s="101">
        <v>-0.0006656258765539249</v>
      </c>
      <c r="Q258" s="101">
        <v>-0.0030310179113236845</v>
      </c>
      <c r="R258" s="101">
        <v>-4.464328495247607E-05</v>
      </c>
      <c r="S258" s="101">
        <v>0.00032862419965799724</v>
      </c>
      <c r="T258" s="101">
        <v>-4.7411208572750214E-05</v>
      </c>
      <c r="U258" s="101">
        <v>-6.548591193543449E-05</v>
      </c>
      <c r="V258" s="101">
        <v>-3.5186113460214934E-06</v>
      </c>
      <c r="W258" s="101">
        <v>2.0466832578916217E-05</v>
      </c>
      <c r="X258" s="101">
        <v>67.5</v>
      </c>
    </row>
    <row r="259" spans="1:24" s="101" customFormat="1" ht="12.75" hidden="1">
      <c r="A259" s="101">
        <v>3255</v>
      </c>
      <c r="B259" s="101">
        <v>122.27999877929688</v>
      </c>
      <c r="C259" s="101">
        <v>136.17999267578125</v>
      </c>
      <c r="D259" s="101">
        <v>9.068233489990234</v>
      </c>
      <c r="E259" s="101">
        <v>9.251049995422363</v>
      </c>
      <c r="F259" s="101">
        <v>27.621886563034707</v>
      </c>
      <c r="G259" s="101" t="s">
        <v>58</v>
      </c>
      <c r="H259" s="101">
        <v>17.715778377346837</v>
      </c>
      <c r="I259" s="101">
        <v>72.49577715664371</v>
      </c>
      <c r="J259" s="101" t="s">
        <v>61</v>
      </c>
      <c r="K259" s="101">
        <v>0.04453341326914786</v>
      </c>
      <c r="L259" s="101">
        <v>-1.0690943794911518</v>
      </c>
      <c r="M259" s="101">
        <v>0.012216503340843477</v>
      </c>
      <c r="N259" s="101">
        <v>-0.053729076486457444</v>
      </c>
      <c r="O259" s="101">
        <v>0.0015186906504593791</v>
      </c>
      <c r="P259" s="101">
        <v>-0.0306622440206162</v>
      </c>
      <c r="Q259" s="101">
        <v>0.00033191181846547844</v>
      </c>
      <c r="R259" s="101">
        <v>-0.0008259376849219799</v>
      </c>
      <c r="S259" s="101">
        <v>-2.3116164835932773E-06</v>
      </c>
      <c r="T259" s="101">
        <v>-0.00044877608159720107</v>
      </c>
      <c r="U259" s="101">
        <v>1.2499004779783452E-05</v>
      </c>
      <c r="V259" s="101">
        <v>-3.0510720639729078E-05</v>
      </c>
      <c r="W259" s="101">
        <v>-8.267108819643706E-07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18.026755552890425</v>
      </c>
      <c r="G260" s="102"/>
      <c r="H260" s="102"/>
      <c r="I260" s="115"/>
      <c r="J260" s="115" t="s">
        <v>158</v>
      </c>
      <c r="K260" s="102">
        <f>AVERAGE(K258,K253,K248,K243,K238,K233)</f>
        <v>0.5830743160527125</v>
      </c>
      <c r="L260" s="102">
        <f>AVERAGE(L258,L253,L248,L243,L238,L233)</f>
        <v>-0.004135052251971559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30.120524937768863</v>
      </c>
      <c r="G261" s="102"/>
      <c r="H261" s="102"/>
      <c r="I261" s="115"/>
      <c r="J261" s="115" t="s">
        <v>159</v>
      </c>
      <c r="K261" s="102">
        <f>AVERAGE(K259,K254,K249,K244,K239,K234)</f>
        <v>-0.21361065329981987</v>
      </c>
      <c r="L261" s="102">
        <f>AVERAGE(L259,L254,L249,L244,L239,L234)</f>
        <v>-0.7601036126820812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0.3644214475329453</v>
      </c>
      <c r="L262" s="102">
        <f>ABS(L260/$H$33)</f>
        <v>0.011486256255476553</v>
      </c>
      <c r="M262" s="115" t="s">
        <v>111</v>
      </c>
      <c r="N262" s="102">
        <f>K262+L262+L263+K263</f>
        <v>0.9723421510896202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0.12136968937489766</v>
      </c>
      <c r="L263" s="102">
        <f>ABS(L261/$H$34)</f>
        <v>0.4750647579263007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2006-02-28T13:05:21Z</dcterms:modified>
  <cp:category/>
  <cp:version/>
  <cp:contentType/>
  <cp:contentStatus/>
</cp:coreProperties>
</file>