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<sst xmlns="http://schemas.openxmlformats.org/spreadsheetml/2006/main" count="710" uniqueCount="165">
  <si>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</si>
  <si>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</si>
  <si>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</si>
  <si>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</si>
  <si>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</si>
  <si>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</si>
  <si>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</si>
  <si>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</si>
  <si>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</si>
  <si>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</si>
  <si>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</si>
  <si>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</si>
  <si>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</si>
  <si>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</si>
  <si>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</si>
  <si>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</si>
  <si>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</si>
  <si>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</si>
  <si>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</si>
  <si>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</si>
  <si>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</si>
  <si>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</si>
  <si>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</si>
  <si>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</si>
  <si>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</si>
  <si>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</si>
  <si>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</si>
  <si>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</si>
  <si>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</si>
  <si>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</si>
  <si>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</si>
  <si>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</si>
  <si>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</si>
  <si>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</si>
  <si>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</si>
  <si>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</si>
  <si>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</si>
  <si>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</si>
  <si>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</si>
  <si>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</si>
  <si>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</si>
  <si>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</si>
  <si>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</si>
  <si>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</si>
  <si>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</si>
  <si>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</si>
  <si>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</si>
  <si>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</si>
  <si>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</si>
  <si>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</si>
  <si>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</si>
  <si>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</si>
  <si>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</si>
  <si>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</si>
  <si>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</si>
  <si>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</si>
  <si>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</si>
  <si>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</si>
  <si>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</si>
  <si>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</si>
  <si>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</si>
  <si>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</si>
  <si>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</si>
  <si>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</si>
  <si>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</si>
  <si>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</si>
  <si>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</si>
  <si>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</si>
  <si>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</si>
  <si>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</si>
  <si>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</si>
  <si>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</si>
  <si>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</si>
  <si>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</si>
  <si>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</si>
  <si>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</si>
  <si>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</si>
  <si>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</si>
  <si>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</si>
  <si>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</si>
  <si>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</si>
  <si>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</si>
  <si>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</si>
  <si>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</si>
  <si>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</si>
  <si>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</si>
  <si>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</si>
  <si>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</si>
  <si>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</si>
  <si>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</si>
  <si>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</si>
  <si>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</si>
  <si>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</si>
  <si>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</si>
  <si>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</si>
  <si>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</si>
  <si>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</si>
  <si>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</si>
  <si>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</si>
  <si>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</si>
  <si>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</si>
  <si>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</si>
  <si>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</si>
  <si>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</si>
  <si>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</si>
  <si>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</si>
  <si>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</si>
  <si>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</si>
  <si>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</si>
  <si>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</si>
  <si>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</si>
  <si>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</si>
  <si>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</si>
  <si>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</si>
  <si>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</si>
  <si>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</si>
  <si>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</si>
  <si>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</si>
  <si>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</si>
  <si>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</si>
  <si>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</si>
  <si>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</si>
  <si>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</si>
  <si>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</si>
  <si>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</si>
  <si>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</si>
  <si>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</si>
  <si>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</si>
  <si>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</si>
  <si>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</si>
  <si>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</si>
  <si>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</si>
  <si>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</si>
  <si>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</si>
  <si>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</si>
  <si>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</si>
  <si>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</si>
  <si>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</si>
  <si>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</si>
  <si>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</si>
  <si>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</si>
  <si>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</si>
  <si>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</si>
  <si>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</si>
  <si>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</si>
  <si>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</si>
  <si>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</si>
  <si>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</si>
  <si>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</si>
  <si>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</si>
  <si>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</si>
  <si>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</si>
  <si>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</si>
  <si>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</si>
  <si>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</si>
  <si>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</si>
  <si>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</si>
  <si>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</si>
  <si>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</si>
  <si>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</si>
  <si>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</si>
  <si>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</si>
  <si>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</si>
  <si>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</si>
  <si>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814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</si>
</sst>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6.446645927106779</v>
      </c>
      <c r="C41" s="2">
        <f aca="true" t="shared" si="0" ref="C41:C55">($B$41*H41+$B$42*J41+$B$43*L41+$B$44*N41+$B$45*P41+$B$46*R41+$B$47*T41+$B$48*V41)/100</f>
        <v>3.0394540587397814E-09</v>
      </c>
      <c r="D41" s="2">
        <f aca="true" t="shared" si="1" ref="D41:D55">($B$41*I41+$B$42*K41+$B$43*M41+$B$44*O41+$B$45*Q41+$B$46*S41+$B$47*U41+$B$48*W41)/100</f>
        <v>-4.1616876716850675E-08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10.554973342485177</v>
      </c>
      <c r="C42" s="2">
        <f t="shared" si="0"/>
        <v>-1.1642702782702885E-10</v>
      </c>
      <c r="D42" s="2">
        <f t="shared" si="1"/>
        <v>-4.339548324104602E-08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-6.587210149504912</v>
      </c>
      <c r="C43" s="2">
        <f t="shared" si="0"/>
        <v>-0.03925675237440384</v>
      </c>
      <c r="D43" s="2">
        <f t="shared" si="1"/>
        <v>-0.5011623740345987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9.585011620033896</v>
      </c>
      <c r="C44" s="2">
        <f t="shared" si="0"/>
        <v>0.00215881026434692</v>
      </c>
      <c r="D44" s="2">
        <f t="shared" si="1"/>
        <v>0.39658210734385935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6.446645927106779</v>
      </c>
      <c r="C45" s="2">
        <f t="shared" si="0"/>
        <v>0.007944749688214188</v>
      </c>
      <c r="D45" s="2">
        <f t="shared" si="1"/>
        <v>-0.11874137375437314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10.554973342485177</v>
      </c>
      <c r="C46" s="2">
        <f t="shared" si="0"/>
        <v>-0.0008082877196641077</v>
      </c>
      <c r="D46" s="2">
        <f t="shared" si="1"/>
        <v>-0.0781485020800678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-6.587210149504912</v>
      </c>
      <c r="C47" s="2">
        <f t="shared" si="0"/>
        <v>-0.0017937253837935058</v>
      </c>
      <c r="D47" s="2">
        <f t="shared" si="1"/>
        <v>-0.02010931434061831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9.585011620033896</v>
      </c>
      <c r="C48" s="2">
        <f t="shared" si="0"/>
        <v>0.000246954390144803</v>
      </c>
      <c r="D48" s="2">
        <f t="shared" si="1"/>
        <v>0.01137407189602306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9.967095860704764E-05</v>
      </c>
      <c r="D49" s="2">
        <f t="shared" si="1"/>
        <v>-0.0024555620192731257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-6.496541694836949E-05</v>
      </c>
      <c r="D50" s="2">
        <f t="shared" si="1"/>
        <v>-0.0012012204189933199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-4.1270423030260516E-05</v>
      </c>
      <c r="D51" s="2">
        <f t="shared" si="1"/>
        <v>-0.0002616359357669747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1.75808650020157E-05</v>
      </c>
      <c r="D52" s="2">
        <f t="shared" si="1"/>
        <v>0.00016646414886621388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-2.1022781559282814E-06</v>
      </c>
      <c r="D53" s="2">
        <f t="shared" si="1"/>
        <v>-5.372458927655971E-05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-5.126290493528296E-06</v>
      </c>
      <c r="D54" s="2">
        <f t="shared" si="1"/>
        <v>-4.434254361265035E-05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-3.109148050790107E-06</v>
      </c>
      <c r="D55" s="2">
        <f t="shared" si="1"/>
        <v>-1.6215608712841718E-05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3056</v>
      </c>
      <c r="B3" s="31">
        <v>128.92</v>
      </c>
      <c r="C3" s="31">
        <v>128.5533333333333</v>
      </c>
      <c r="D3" s="31">
        <v>9.440808036737202</v>
      </c>
      <c r="E3" s="31">
        <v>10.091989702107979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3054</v>
      </c>
      <c r="B4" s="36">
        <v>119.19666666666666</v>
      </c>
      <c r="C4" s="36">
        <v>130.46333333333334</v>
      </c>
      <c r="D4" s="36">
        <v>9.47440914483507</v>
      </c>
      <c r="E4" s="36">
        <v>9.31213341942561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3053</v>
      </c>
      <c r="B5" s="41">
        <v>107.99</v>
      </c>
      <c r="C5" s="41">
        <v>127.04</v>
      </c>
      <c r="D5" s="41">
        <v>9.551831314437804</v>
      </c>
      <c r="E5" s="41">
        <v>10.005137434092775</v>
      </c>
      <c r="F5" s="37" t="s">
        <v>71</v>
      </c>
      <c r="I5" s="42"/>
    </row>
    <row r="6" spans="1:6" s="33" customFormat="1" ht="13.5" thickBot="1">
      <c r="A6" s="43">
        <v>3055</v>
      </c>
      <c r="B6" s="44">
        <v>144.34666666666666</v>
      </c>
      <c r="C6" s="44">
        <v>145.76333333333332</v>
      </c>
      <c r="D6" s="44">
        <v>9.423540424107019</v>
      </c>
      <c r="E6" s="44">
        <v>9.767550148558533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6.446645927106779</v>
      </c>
      <c r="C19" s="62">
        <v>58.14331259377344</v>
      </c>
      <c r="D19" s="63">
        <v>23.148673361222986</v>
      </c>
      <c r="K19" s="64" t="s">
        <v>93</v>
      </c>
    </row>
    <row r="20" spans="1:11" ht="12.75">
      <c r="A20" s="61" t="s">
        <v>57</v>
      </c>
      <c r="B20" s="62">
        <v>10.554973342485177</v>
      </c>
      <c r="C20" s="62">
        <v>51.04497334248517</v>
      </c>
      <c r="D20" s="63">
        <v>20.49832589761421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-6.587210149504912</v>
      </c>
      <c r="C21" s="62">
        <v>70.25945651716175</v>
      </c>
      <c r="D21" s="63">
        <v>27.79293064321384</v>
      </c>
      <c r="F21" s="39" t="s">
        <v>96</v>
      </c>
    </row>
    <row r="22" spans="1:11" ht="16.5" thickBot="1">
      <c r="A22" s="67" t="s">
        <v>59</v>
      </c>
      <c r="B22" s="68">
        <v>9.585011620033896</v>
      </c>
      <c r="C22" s="68">
        <v>71.00501162003388</v>
      </c>
      <c r="D22" s="69">
        <v>28.157556053073407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15.765944722526196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-0.03925675237440384</v>
      </c>
      <c r="C27" s="78">
        <v>0.00215881026434692</v>
      </c>
      <c r="D27" s="78">
        <v>0.007944749688214188</v>
      </c>
      <c r="E27" s="78">
        <v>-0.0008082877196641077</v>
      </c>
      <c r="F27" s="78">
        <v>-0.0017937253837935058</v>
      </c>
      <c r="G27" s="78">
        <v>0.000246954390144803</v>
      </c>
      <c r="H27" s="78">
        <v>9.967095860704764E-05</v>
      </c>
      <c r="I27" s="79">
        <v>-6.496541694836949E-05</v>
      </c>
    </row>
    <row r="28" spans="1:9" ht="13.5" thickBot="1">
      <c r="A28" s="80" t="s">
        <v>61</v>
      </c>
      <c r="B28" s="81">
        <v>-0.5011623740345987</v>
      </c>
      <c r="C28" s="81">
        <v>0.39658210734385935</v>
      </c>
      <c r="D28" s="81">
        <v>-0.11874137375437314</v>
      </c>
      <c r="E28" s="81">
        <v>-0.0781485020800678</v>
      </c>
      <c r="F28" s="81">
        <v>-0.02010931434061831</v>
      </c>
      <c r="G28" s="81">
        <v>0.01137407189602306</v>
      </c>
      <c r="H28" s="81">
        <v>-0.0024555620192731257</v>
      </c>
      <c r="I28" s="82">
        <v>-0.0012012204189933199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3056</v>
      </c>
      <c r="B39" s="89">
        <v>128.92</v>
      </c>
      <c r="C39" s="89">
        <v>128.5533333333333</v>
      </c>
      <c r="D39" s="89">
        <v>9.440808036737202</v>
      </c>
      <c r="E39" s="89">
        <v>10.091989702107979</v>
      </c>
      <c r="F39" s="90">
        <f>I39*D39/(23678+B39)*1000</f>
        <v>28.157556053073407</v>
      </c>
      <c r="G39" s="91" t="s">
        <v>59</v>
      </c>
      <c r="H39" s="92">
        <f>I39-B39+X39</f>
        <v>9.585011620033896</v>
      </c>
      <c r="I39" s="92">
        <f>(B39+C42-2*X39)*(23678+B39)*E42/((23678+C42)*D39+E42*(23678+B39))</f>
        <v>71.00501162003388</v>
      </c>
      <c r="J39" s="39" t="s">
        <v>73</v>
      </c>
      <c r="K39" s="39">
        <f>(K40*K40+L40*L40+M40*M40+N40*N40+O40*O40+P40*P40+Q40*Q40+R40*R40+S40*S40+T40*T40+U40*U40+V40*V40+W40*W40)</f>
        <v>0.4308019433511285</v>
      </c>
      <c r="M39" s="39" t="s">
        <v>68</v>
      </c>
      <c r="N39" s="39">
        <f>(K44*K44+L44*L44+M44*M44+N44*N44+O44*O44+P44*P44+Q44*Q44+R44*R44+S44*S44+T44*T44+U44*U44+V44*V44+W44*W44)</f>
        <v>0.2974136177747742</v>
      </c>
      <c r="X39" s="28">
        <f>(1-$H$2)*1000</f>
        <v>67.5</v>
      </c>
    </row>
    <row r="40" spans="1:24" ht="12.75">
      <c r="A40" s="86">
        <v>3054</v>
      </c>
      <c r="B40" s="89">
        <v>119.19666666666666</v>
      </c>
      <c r="C40" s="89">
        <v>130.46333333333334</v>
      </c>
      <c r="D40" s="89">
        <v>9.47440914483507</v>
      </c>
      <c r="E40" s="89">
        <v>9.31213341942561</v>
      </c>
      <c r="F40" s="90">
        <f>I40*D40/(23678+B40)*1000</f>
        <v>23.148673361222986</v>
      </c>
      <c r="G40" s="91" t="s">
        <v>56</v>
      </c>
      <c r="H40" s="92">
        <f>I40-B40+X40</f>
        <v>6.446645927106779</v>
      </c>
      <c r="I40" s="92">
        <f>(B40+C39-2*X40)*(23678+B40)*E39/((23678+C39)*D40+E39*(23678+B40))</f>
        <v>58.14331259377344</v>
      </c>
      <c r="J40" s="39" t="s">
        <v>62</v>
      </c>
      <c r="K40" s="73">
        <f aca="true" t="shared" si="0" ref="K40:W40">SQRT(K41*K41+K42*K42)</f>
        <v>0.5026975410273858</v>
      </c>
      <c r="L40" s="73">
        <f t="shared" si="0"/>
        <v>0.396587983084528</v>
      </c>
      <c r="M40" s="73">
        <f t="shared" si="0"/>
        <v>0.11900686067905546</v>
      </c>
      <c r="N40" s="73">
        <f t="shared" si="0"/>
        <v>0.07815268201665328</v>
      </c>
      <c r="O40" s="73">
        <f t="shared" si="0"/>
        <v>0.02018915486102037</v>
      </c>
      <c r="P40" s="73">
        <f t="shared" si="0"/>
        <v>0.011376752522873713</v>
      </c>
      <c r="Q40" s="73">
        <f t="shared" si="0"/>
        <v>0.002457584002732431</v>
      </c>
      <c r="R40" s="73">
        <f t="shared" si="0"/>
        <v>0.0012029758935264508</v>
      </c>
      <c r="S40" s="73">
        <f t="shared" si="0"/>
        <v>0.0002648709321570737</v>
      </c>
      <c r="T40" s="73">
        <f t="shared" si="0"/>
        <v>0.00016738996287702593</v>
      </c>
      <c r="U40" s="73">
        <f t="shared" si="0"/>
        <v>5.3765705299753365E-05</v>
      </c>
      <c r="V40" s="73">
        <f t="shared" si="0"/>
        <v>4.463787661015964E-05</v>
      </c>
      <c r="W40" s="73">
        <f t="shared" si="0"/>
        <v>1.6510989295911985E-05</v>
      </c>
      <c r="X40" s="28">
        <f>(1-$H$2)*1000</f>
        <v>67.5</v>
      </c>
    </row>
    <row r="41" spans="1:24" ht="12.75">
      <c r="A41" s="86">
        <v>3053</v>
      </c>
      <c r="B41" s="89">
        <v>107.99</v>
      </c>
      <c r="C41" s="89">
        <v>127.04</v>
      </c>
      <c r="D41" s="89">
        <v>9.551831314437804</v>
      </c>
      <c r="E41" s="89">
        <v>10.005137434092775</v>
      </c>
      <c r="F41" s="90">
        <f>I41*D41/(23678+B41)*1000</f>
        <v>20.49832589761421</v>
      </c>
      <c r="G41" s="91" t="s">
        <v>57</v>
      </c>
      <c r="H41" s="92">
        <f>I41-B41+X41</f>
        <v>10.554973342485177</v>
      </c>
      <c r="I41" s="92">
        <f>(B41+C40-2*X41)*(23678+B41)*E40/((23678+C40)*D41+E40*(23678+B41))</f>
        <v>51.04497334248517</v>
      </c>
      <c r="J41" s="39" t="s">
        <v>60</v>
      </c>
      <c r="K41" s="73">
        <f>'calcul config'!C43</f>
        <v>-0.03925675237440384</v>
      </c>
      <c r="L41" s="73">
        <f>'calcul config'!C44</f>
        <v>0.00215881026434692</v>
      </c>
      <c r="M41" s="73">
        <f>'calcul config'!C45</f>
        <v>0.007944749688214188</v>
      </c>
      <c r="N41" s="73">
        <f>'calcul config'!C46</f>
        <v>-0.0008082877196641077</v>
      </c>
      <c r="O41" s="73">
        <f>'calcul config'!C47</f>
        <v>-0.0017937253837935058</v>
      </c>
      <c r="P41" s="73">
        <f>'calcul config'!C48</f>
        <v>0.000246954390144803</v>
      </c>
      <c r="Q41" s="73">
        <f>'calcul config'!C49</f>
        <v>9.967095860704764E-05</v>
      </c>
      <c r="R41" s="73">
        <f>'calcul config'!C50</f>
        <v>-6.496541694836949E-05</v>
      </c>
      <c r="S41" s="73">
        <f>'calcul config'!C51</f>
        <v>-4.1270423030260516E-05</v>
      </c>
      <c r="T41" s="73">
        <f>'calcul config'!C52</f>
        <v>1.75808650020157E-05</v>
      </c>
      <c r="U41" s="73">
        <f>'calcul config'!C53</f>
        <v>-2.1022781559282814E-06</v>
      </c>
      <c r="V41" s="73">
        <f>'calcul config'!C54</f>
        <v>-5.126290493528296E-06</v>
      </c>
      <c r="W41" s="73">
        <f>'calcul config'!C55</f>
        <v>-3.109148050790107E-06</v>
      </c>
      <c r="X41" s="28">
        <f>(1-$H$2)*1000</f>
        <v>67.5</v>
      </c>
    </row>
    <row r="42" spans="1:24" ht="12.75">
      <c r="A42" s="86">
        <v>3055</v>
      </c>
      <c r="B42" s="89">
        <v>144.34666666666666</v>
      </c>
      <c r="C42" s="89">
        <v>145.76333333333332</v>
      </c>
      <c r="D42" s="89">
        <v>9.423540424107019</v>
      </c>
      <c r="E42" s="89">
        <v>9.767550148558533</v>
      </c>
      <c r="F42" s="90">
        <f>I42*D42/(23678+B42)*1000</f>
        <v>27.79293064321384</v>
      </c>
      <c r="G42" s="91" t="s">
        <v>58</v>
      </c>
      <c r="H42" s="92">
        <f>I42-B42+X42</f>
        <v>-6.587210149504912</v>
      </c>
      <c r="I42" s="92">
        <f>(B42+C41-2*X42)*(23678+B42)*E41/((23678+C41)*D42+E41*(23678+B42))</f>
        <v>70.25945651716175</v>
      </c>
      <c r="J42" s="39" t="s">
        <v>61</v>
      </c>
      <c r="K42" s="73">
        <f>'calcul config'!D43</f>
        <v>-0.5011623740345987</v>
      </c>
      <c r="L42" s="73">
        <f>'calcul config'!D44</f>
        <v>0.39658210734385935</v>
      </c>
      <c r="M42" s="73">
        <f>'calcul config'!D45</f>
        <v>-0.11874137375437314</v>
      </c>
      <c r="N42" s="73">
        <f>'calcul config'!D46</f>
        <v>-0.0781485020800678</v>
      </c>
      <c r="O42" s="73">
        <f>'calcul config'!D47</f>
        <v>-0.02010931434061831</v>
      </c>
      <c r="P42" s="73">
        <f>'calcul config'!D48</f>
        <v>0.01137407189602306</v>
      </c>
      <c r="Q42" s="73">
        <f>'calcul config'!D49</f>
        <v>-0.0024555620192731257</v>
      </c>
      <c r="R42" s="73">
        <f>'calcul config'!D50</f>
        <v>-0.0012012204189933199</v>
      </c>
      <c r="S42" s="73">
        <f>'calcul config'!D51</f>
        <v>-0.0002616359357669747</v>
      </c>
      <c r="T42" s="73">
        <f>'calcul config'!D52</f>
        <v>0.00016646414886621388</v>
      </c>
      <c r="U42" s="73">
        <f>'calcul config'!D53</f>
        <v>-5.372458927655971E-05</v>
      </c>
      <c r="V42" s="73">
        <f>'calcul config'!D54</f>
        <v>-4.434254361265035E-05</v>
      </c>
      <c r="W42" s="73">
        <f>'calcul config'!D55</f>
        <v>-1.6215608712841718E-05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0.3351316940182572</v>
      </c>
      <c r="L44" s="73">
        <f>L40/(L43*1.5)</f>
        <v>0.3777028410328839</v>
      </c>
      <c r="M44" s="73">
        <f aca="true" t="shared" si="1" ref="M44:W44">M40/(M43*1.5)</f>
        <v>0.1322298451989505</v>
      </c>
      <c r="N44" s="73">
        <f t="shared" si="1"/>
        <v>0.10420357602220437</v>
      </c>
      <c r="O44" s="73">
        <f t="shared" si="1"/>
        <v>0.08972957716009054</v>
      </c>
      <c r="P44" s="73">
        <f t="shared" si="1"/>
        <v>0.07584501681915808</v>
      </c>
      <c r="Q44" s="73">
        <f t="shared" si="1"/>
        <v>0.01638389335154954</v>
      </c>
      <c r="R44" s="73">
        <f t="shared" si="1"/>
        <v>0.002673279763392113</v>
      </c>
      <c r="S44" s="73">
        <f t="shared" si="1"/>
        <v>0.003531612428760982</v>
      </c>
      <c r="T44" s="73">
        <f t="shared" si="1"/>
        <v>0.0022318661716936787</v>
      </c>
      <c r="U44" s="73">
        <f t="shared" si="1"/>
        <v>0.0007168760706633781</v>
      </c>
      <c r="V44" s="73">
        <f t="shared" si="1"/>
        <v>0.0005951716881354617</v>
      </c>
      <c r="W44" s="73">
        <f t="shared" si="1"/>
        <v>0.0002201465239454931</v>
      </c>
      <c r="X44" s="73"/>
      <c r="Y44" s="73"/>
    </row>
    <row r="45" s="101" customFormat="1" ht="12.75"/>
    <row r="46" spans="1:24" s="101" customFormat="1" ht="12.75">
      <c r="A46" s="101">
        <v>3054</v>
      </c>
      <c r="B46" s="101">
        <v>127.26</v>
      </c>
      <c r="C46" s="101">
        <v>147.26</v>
      </c>
      <c r="D46" s="101">
        <v>9.269500410363966</v>
      </c>
      <c r="E46" s="101">
        <v>9.228183262935035</v>
      </c>
      <c r="F46" s="101">
        <v>28.418675310142874</v>
      </c>
      <c r="G46" s="101" t="s">
        <v>59</v>
      </c>
      <c r="H46" s="101">
        <v>13.222784903611483</v>
      </c>
      <c r="I46" s="101">
        <v>72.98278490361149</v>
      </c>
      <c r="J46" s="101" t="s">
        <v>73</v>
      </c>
      <c r="K46" s="101">
        <v>0.379938584090381</v>
      </c>
      <c r="M46" s="101" t="s">
        <v>68</v>
      </c>
      <c r="N46" s="101">
        <v>0.22706944156304518</v>
      </c>
      <c r="X46" s="101">
        <v>67.5</v>
      </c>
    </row>
    <row r="47" spans="1:24" s="101" customFormat="1" ht="12.75">
      <c r="A47" s="101">
        <v>3053</v>
      </c>
      <c r="B47" s="101">
        <v>122.41999816894531</v>
      </c>
      <c r="C47" s="101">
        <v>134.72000122070312</v>
      </c>
      <c r="D47" s="101">
        <v>9.416803359985352</v>
      </c>
      <c r="E47" s="101">
        <v>9.92033576965332</v>
      </c>
      <c r="F47" s="101">
        <v>26.360112084115926</v>
      </c>
      <c r="G47" s="101" t="s">
        <v>56</v>
      </c>
      <c r="H47" s="101">
        <v>11.70364414546141</v>
      </c>
      <c r="I47" s="101">
        <v>66.62364231440672</v>
      </c>
      <c r="J47" s="101" t="s">
        <v>62</v>
      </c>
      <c r="K47" s="101">
        <v>0.56270322964911</v>
      </c>
      <c r="L47" s="101">
        <v>0.1766931510535201</v>
      </c>
      <c r="M47" s="101">
        <v>0.133211927039886</v>
      </c>
      <c r="N47" s="101">
        <v>0.11743264248824485</v>
      </c>
      <c r="O47" s="101">
        <v>0.022599090747999616</v>
      </c>
      <c r="P47" s="101">
        <v>0.005068622406768307</v>
      </c>
      <c r="Q47" s="101">
        <v>0.0027509129670609607</v>
      </c>
      <c r="R47" s="101">
        <v>0.001807615678490815</v>
      </c>
      <c r="S47" s="101">
        <v>0.00029651020255770704</v>
      </c>
      <c r="T47" s="101">
        <v>7.457393820790146E-05</v>
      </c>
      <c r="U47" s="101">
        <v>6.018761130807609E-05</v>
      </c>
      <c r="V47" s="101">
        <v>6.708204693225673E-05</v>
      </c>
      <c r="W47" s="101">
        <v>1.848549950622424E-05</v>
      </c>
      <c r="X47" s="101">
        <v>67.5</v>
      </c>
    </row>
    <row r="48" spans="1:24" s="101" customFormat="1" ht="12.75">
      <c r="A48" s="101">
        <v>3056</v>
      </c>
      <c r="B48" s="101">
        <v>125.33999633789062</v>
      </c>
      <c r="C48" s="101">
        <v>141.44000244140625</v>
      </c>
      <c r="D48" s="101">
        <v>9.412368774414062</v>
      </c>
      <c r="E48" s="101">
        <v>9.873979568481445</v>
      </c>
      <c r="F48" s="101">
        <v>25.37055074867238</v>
      </c>
      <c r="G48" s="101" t="s">
        <v>57</v>
      </c>
      <c r="H48" s="101">
        <v>6.320669254240045</v>
      </c>
      <c r="I48" s="101">
        <v>64.16066559213067</v>
      </c>
      <c r="J48" s="101" t="s">
        <v>60</v>
      </c>
      <c r="K48" s="101">
        <v>0.26353788561612723</v>
      </c>
      <c r="L48" s="101">
        <v>0.000962841667146245</v>
      </c>
      <c r="M48" s="101">
        <v>-0.06372232694857927</v>
      </c>
      <c r="N48" s="101">
        <v>-0.0012143070364378477</v>
      </c>
      <c r="O48" s="101">
        <v>0.01036809364510998</v>
      </c>
      <c r="P48" s="101">
        <v>0.00011003391422886647</v>
      </c>
      <c r="Q48" s="101">
        <v>-0.0013787815935543985</v>
      </c>
      <c r="R48" s="101">
        <v>-9.760711293496383E-05</v>
      </c>
      <c r="S48" s="101">
        <v>0.00011795172088815875</v>
      </c>
      <c r="T48" s="101">
        <v>7.824746682190458E-06</v>
      </c>
      <c r="U48" s="101">
        <v>-3.4203211759293854E-05</v>
      </c>
      <c r="V48" s="101">
        <v>-7.699460899056724E-06</v>
      </c>
      <c r="W48" s="101">
        <v>6.790709739815516E-06</v>
      </c>
      <c r="X48" s="101">
        <v>67.5</v>
      </c>
    </row>
    <row r="49" spans="1:24" s="101" customFormat="1" ht="12.75">
      <c r="A49" s="101">
        <v>3055</v>
      </c>
      <c r="B49" s="101">
        <v>149.75999450683594</v>
      </c>
      <c r="C49" s="101">
        <v>151.36000061035156</v>
      </c>
      <c r="D49" s="101">
        <v>9.155094146728516</v>
      </c>
      <c r="E49" s="101">
        <v>9.586997985839844</v>
      </c>
      <c r="F49" s="101">
        <v>31.146421605584464</v>
      </c>
      <c r="G49" s="101" t="s">
        <v>58</v>
      </c>
      <c r="H49" s="101">
        <v>-1.1958954586804538</v>
      </c>
      <c r="I49" s="101">
        <v>81.06409904815548</v>
      </c>
      <c r="J49" s="101" t="s">
        <v>61</v>
      </c>
      <c r="K49" s="101">
        <v>-0.49717472532553386</v>
      </c>
      <c r="L49" s="101">
        <v>0.1766905276610664</v>
      </c>
      <c r="M49" s="101">
        <v>-0.11698240275331276</v>
      </c>
      <c r="N49" s="101">
        <v>-0.11742636407635718</v>
      </c>
      <c r="O49" s="101">
        <v>-0.020080376908876783</v>
      </c>
      <c r="P49" s="101">
        <v>0.005067427911683916</v>
      </c>
      <c r="Q49" s="101">
        <v>-0.0023804376634601735</v>
      </c>
      <c r="R49" s="101">
        <v>-0.0018049784742844748</v>
      </c>
      <c r="S49" s="101">
        <v>-0.00027203987163710826</v>
      </c>
      <c r="T49" s="101">
        <v>7.416229230003246E-05</v>
      </c>
      <c r="U49" s="101">
        <v>-4.952462882567573E-05</v>
      </c>
      <c r="V49" s="101">
        <v>-6.663872239535651E-05</v>
      </c>
      <c r="W49" s="101">
        <v>-1.719302047995614E-05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3054</v>
      </c>
      <c r="B56" s="101">
        <v>114.06</v>
      </c>
      <c r="C56" s="101">
        <v>120.66</v>
      </c>
      <c r="D56" s="101">
        <v>9.568812922331533</v>
      </c>
      <c r="E56" s="101">
        <v>9.401105323959337</v>
      </c>
      <c r="F56" s="101">
        <v>20.130983049584717</v>
      </c>
      <c r="G56" s="101" t="s">
        <v>59</v>
      </c>
      <c r="H56" s="101">
        <v>3.4940203327540758</v>
      </c>
      <c r="I56" s="101">
        <v>50.05402033275408</v>
      </c>
      <c r="J56" s="101" t="s">
        <v>73</v>
      </c>
      <c r="K56" s="101">
        <v>1.062014910130743</v>
      </c>
      <c r="M56" s="101" t="s">
        <v>68</v>
      </c>
      <c r="N56" s="101">
        <v>0.5591900179785193</v>
      </c>
      <c r="X56" s="101">
        <v>67.5</v>
      </c>
    </row>
    <row r="57" spans="1:24" s="101" customFormat="1" ht="12.75" hidden="1">
      <c r="A57" s="101">
        <v>3055</v>
      </c>
      <c r="B57" s="101">
        <v>133.97999572753906</v>
      </c>
      <c r="C57" s="101">
        <v>139.27999877929688</v>
      </c>
      <c r="D57" s="101">
        <v>9.71434497833252</v>
      </c>
      <c r="E57" s="101">
        <v>9.904417037963867</v>
      </c>
      <c r="F57" s="101">
        <v>24.011111442272988</v>
      </c>
      <c r="G57" s="101" t="s">
        <v>56</v>
      </c>
      <c r="H57" s="101">
        <v>-7.623520420777723</v>
      </c>
      <c r="I57" s="101">
        <v>58.85647530676134</v>
      </c>
      <c r="J57" s="101" t="s">
        <v>62</v>
      </c>
      <c r="K57" s="101">
        <v>0.9976644800727488</v>
      </c>
      <c r="L57" s="101">
        <v>0.040239489911268064</v>
      </c>
      <c r="M57" s="101">
        <v>0.23618348403369988</v>
      </c>
      <c r="N57" s="101">
        <v>0.08744109707165428</v>
      </c>
      <c r="O57" s="101">
        <v>0.04006835171139342</v>
      </c>
      <c r="P57" s="101">
        <v>0.0011543979907516332</v>
      </c>
      <c r="Q57" s="101">
        <v>0.004877162391141946</v>
      </c>
      <c r="R57" s="101">
        <v>0.0013458985409363288</v>
      </c>
      <c r="S57" s="101">
        <v>0.0005257005145310359</v>
      </c>
      <c r="T57" s="101">
        <v>1.6983012270561994E-05</v>
      </c>
      <c r="U57" s="101">
        <v>0.00010666569114139292</v>
      </c>
      <c r="V57" s="101">
        <v>4.9948321292677397E-05</v>
      </c>
      <c r="W57" s="101">
        <v>3.278544068651213E-05</v>
      </c>
      <c r="X57" s="101">
        <v>67.5</v>
      </c>
    </row>
    <row r="58" spans="1:24" s="101" customFormat="1" ht="12.75" hidden="1">
      <c r="A58" s="101">
        <v>3056</v>
      </c>
      <c r="B58" s="101">
        <v>123.4800033569336</v>
      </c>
      <c r="C58" s="101">
        <v>131.27999877929688</v>
      </c>
      <c r="D58" s="101">
        <v>9.64604377746582</v>
      </c>
      <c r="E58" s="101">
        <v>10.25284194946289</v>
      </c>
      <c r="F58" s="101">
        <v>26.222245378481205</v>
      </c>
      <c r="G58" s="101" t="s">
        <v>57</v>
      </c>
      <c r="H58" s="101">
        <v>8.723025513520938</v>
      </c>
      <c r="I58" s="101">
        <v>64.70302887045453</v>
      </c>
      <c r="J58" s="101" t="s">
        <v>60</v>
      </c>
      <c r="K58" s="101">
        <v>-0.1973152490862323</v>
      </c>
      <c r="L58" s="101">
        <v>0.00021949575133156874</v>
      </c>
      <c r="M58" s="101">
        <v>0.04934029579224965</v>
      </c>
      <c r="N58" s="101">
        <v>-0.0009045444055113233</v>
      </c>
      <c r="O58" s="101">
        <v>-0.007500462186581113</v>
      </c>
      <c r="P58" s="101">
        <v>2.5059140152017767E-05</v>
      </c>
      <c r="Q58" s="101">
        <v>0.0011437036278675705</v>
      </c>
      <c r="R58" s="101">
        <v>-7.271965885635564E-05</v>
      </c>
      <c r="S58" s="101">
        <v>-6.329215999932484E-05</v>
      </c>
      <c r="T58" s="101">
        <v>1.784095326761884E-06</v>
      </c>
      <c r="U58" s="101">
        <v>3.314709795047968E-05</v>
      </c>
      <c r="V58" s="101">
        <v>-5.738275736217389E-06</v>
      </c>
      <c r="W58" s="101">
        <v>-2.8589122489149136E-06</v>
      </c>
      <c r="X58" s="101">
        <v>67.5</v>
      </c>
    </row>
    <row r="59" spans="1:24" s="101" customFormat="1" ht="12.75" hidden="1">
      <c r="A59" s="101">
        <v>3053</v>
      </c>
      <c r="B59" s="101">
        <v>98.31999969482422</v>
      </c>
      <c r="C59" s="101">
        <v>118.22000122070312</v>
      </c>
      <c r="D59" s="101">
        <v>9.689754486083984</v>
      </c>
      <c r="E59" s="101">
        <v>10.143596649169922</v>
      </c>
      <c r="F59" s="101">
        <v>19.807488122383933</v>
      </c>
      <c r="G59" s="101" t="s">
        <v>58</v>
      </c>
      <c r="H59" s="101">
        <v>17.782797895590697</v>
      </c>
      <c r="I59" s="101">
        <v>48.602797590414916</v>
      </c>
      <c r="J59" s="101" t="s">
        <v>61</v>
      </c>
      <c r="K59" s="101">
        <v>0.9779576203889748</v>
      </c>
      <c r="L59" s="101">
        <v>0.040238891261243664</v>
      </c>
      <c r="M59" s="101">
        <v>0.23097223500115827</v>
      </c>
      <c r="N59" s="101">
        <v>-0.08743641836507786</v>
      </c>
      <c r="O59" s="101">
        <v>0.03936007972369455</v>
      </c>
      <c r="P59" s="101">
        <v>0.001154125972563762</v>
      </c>
      <c r="Q59" s="101">
        <v>0.0047411659959520494</v>
      </c>
      <c r="R59" s="101">
        <v>-0.0013439325629325135</v>
      </c>
      <c r="S59" s="101">
        <v>0.0005218765500200366</v>
      </c>
      <c r="T59" s="101">
        <v>1.68890411109419E-05</v>
      </c>
      <c r="U59" s="101">
        <v>0.00010138461206777059</v>
      </c>
      <c r="V59" s="101">
        <v>-4.96176076764254E-05</v>
      </c>
      <c r="W59" s="101">
        <v>3.266055329846402E-05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3054</v>
      </c>
      <c r="B61" s="101">
        <v>115.36</v>
      </c>
      <c r="C61" s="101">
        <v>119.86</v>
      </c>
      <c r="D61" s="101">
        <v>9.75907068720406</v>
      </c>
      <c r="E61" s="101">
        <v>9.525913686084472</v>
      </c>
      <c r="F61" s="101">
        <v>20.49131936463483</v>
      </c>
      <c r="G61" s="101" t="s">
        <v>59</v>
      </c>
      <c r="H61" s="101">
        <v>2.0994022981107605</v>
      </c>
      <c r="I61" s="101">
        <v>49.95940229811075</v>
      </c>
      <c r="J61" s="101" t="s">
        <v>73</v>
      </c>
      <c r="K61" s="101">
        <v>0.49087894250538366</v>
      </c>
      <c r="M61" s="101" t="s">
        <v>68</v>
      </c>
      <c r="N61" s="101">
        <v>0.2611524410339672</v>
      </c>
      <c r="X61" s="101">
        <v>67.5</v>
      </c>
    </row>
    <row r="62" spans="1:24" s="101" customFormat="1" ht="12.75" hidden="1">
      <c r="A62" s="101">
        <v>3055</v>
      </c>
      <c r="B62" s="101">
        <v>128.44000244140625</v>
      </c>
      <c r="C62" s="101">
        <v>135.83999633789062</v>
      </c>
      <c r="D62" s="101">
        <v>9.676691055297852</v>
      </c>
      <c r="E62" s="101">
        <v>9.989920616149902</v>
      </c>
      <c r="F62" s="101">
        <v>22.85007980130423</v>
      </c>
      <c r="G62" s="101" t="s">
        <v>56</v>
      </c>
      <c r="H62" s="101">
        <v>-4.7246029073964735</v>
      </c>
      <c r="I62" s="101">
        <v>56.21539953400977</v>
      </c>
      <c r="J62" s="101" t="s">
        <v>62</v>
      </c>
      <c r="K62" s="101">
        <v>0.6752838971622205</v>
      </c>
      <c r="L62" s="101">
        <v>0.06323270727327683</v>
      </c>
      <c r="M62" s="101">
        <v>0.15986422173994708</v>
      </c>
      <c r="N62" s="101">
        <v>0.06756263881354067</v>
      </c>
      <c r="O62" s="101">
        <v>0.027120871968429345</v>
      </c>
      <c r="P62" s="101">
        <v>0.001813978191106215</v>
      </c>
      <c r="Q62" s="101">
        <v>0.0033011707089609568</v>
      </c>
      <c r="R62" s="101">
        <v>0.0010399301109919022</v>
      </c>
      <c r="S62" s="101">
        <v>0.0003558254789198476</v>
      </c>
      <c r="T62" s="101">
        <v>2.6685646690027665E-05</v>
      </c>
      <c r="U62" s="101">
        <v>7.219529659898788E-05</v>
      </c>
      <c r="V62" s="101">
        <v>3.859180082392496E-05</v>
      </c>
      <c r="W62" s="101">
        <v>2.2190923000701256E-05</v>
      </c>
      <c r="X62" s="101">
        <v>67.5</v>
      </c>
    </row>
    <row r="63" spans="1:24" s="101" customFormat="1" ht="12.75" hidden="1">
      <c r="A63" s="101">
        <v>3056</v>
      </c>
      <c r="B63" s="101">
        <v>123.31999969482422</v>
      </c>
      <c r="C63" s="101">
        <v>114.72000122070312</v>
      </c>
      <c r="D63" s="101">
        <v>9.391013145446777</v>
      </c>
      <c r="E63" s="101">
        <v>10.243853569030762</v>
      </c>
      <c r="F63" s="101">
        <v>25.244673311704727</v>
      </c>
      <c r="G63" s="101" t="s">
        <v>57</v>
      </c>
      <c r="H63" s="101">
        <v>8.162079605210046</v>
      </c>
      <c r="I63" s="101">
        <v>63.982079300034265</v>
      </c>
      <c r="J63" s="101" t="s">
        <v>60</v>
      </c>
      <c r="K63" s="101">
        <v>-0.23071592959841783</v>
      </c>
      <c r="L63" s="101">
        <v>0.00034450242383893287</v>
      </c>
      <c r="M63" s="101">
        <v>0.05632316055804811</v>
      </c>
      <c r="N63" s="101">
        <v>-0.0006989308817560347</v>
      </c>
      <c r="O63" s="101">
        <v>-0.00899052568343736</v>
      </c>
      <c r="P63" s="101">
        <v>3.938981769870015E-05</v>
      </c>
      <c r="Q63" s="101">
        <v>0.0012437573426505367</v>
      </c>
      <c r="R63" s="101">
        <v>-5.618951931708245E-05</v>
      </c>
      <c r="S63" s="101">
        <v>-9.500126557585603E-05</v>
      </c>
      <c r="T63" s="101">
        <v>2.8052310634105594E-06</v>
      </c>
      <c r="U63" s="101">
        <v>3.241066798457701E-05</v>
      </c>
      <c r="V63" s="101">
        <v>-4.4346886173005796E-06</v>
      </c>
      <c r="W63" s="101">
        <v>-5.206460383658263E-06</v>
      </c>
      <c r="X63" s="101">
        <v>67.5</v>
      </c>
    </row>
    <row r="64" spans="1:24" s="101" customFormat="1" ht="12.75" hidden="1">
      <c r="A64" s="101">
        <v>3053</v>
      </c>
      <c r="B64" s="101">
        <v>93.36000061035156</v>
      </c>
      <c r="C64" s="101">
        <v>117.86000061035156</v>
      </c>
      <c r="D64" s="101">
        <v>9.650979995727539</v>
      </c>
      <c r="E64" s="101">
        <v>10.103657722473145</v>
      </c>
      <c r="F64" s="101">
        <v>15.270375738963475</v>
      </c>
      <c r="G64" s="101" t="s">
        <v>58</v>
      </c>
      <c r="H64" s="101">
        <v>11.752511196344244</v>
      </c>
      <c r="I64" s="101">
        <v>37.61251180669581</v>
      </c>
      <c r="J64" s="101" t="s">
        <v>61</v>
      </c>
      <c r="K64" s="101">
        <v>0.6346483290737748</v>
      </c>
      <c r="L64" s="101">
        <v>0.06323176881274069</v>
      </c>
      <c r="M64" s="101">
        <v>0.1496137392663899</v>
      </c>
      <c r="N64" s="101">
        <v>-0.06755902352070729</v>
      </c>
      <c r="O64" s="101">
        <v>0.025587343438961963</v>
      </c>
      <c r="P64" s="101">
        <v>0.0018135504735382027</v>
      </c>
      <c r="Q64" s="101">
        <v>0.003057907082025983</v>
      </c>
      <c r="R64" s="101">
        <v>-0.0010384109849508262</v>
      </c>
      <c r="S64" s="101">
        <v>0.00034290892520831914</v>
      </c>
      <c r="T64" s="101">
        <v>2.653779225832211E-05</v>
      </c>
      <c r="U64" s="101">
        <v>6.45113125878659E-05</v>
      </c>
      <c r="V64" s="101">
        <v>-3.833615301123836E-05</v>
      </c>
      <c r="W64" s="101">
        <v>2.157150513748285E-05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3054</v>
      </c>
      <c r="B66" s="101">
        <v>109</v>
      </c>
      <c r="C66" s="101">
        <v>116.6</v>
      </c>
      <c r="D66" s="101">
        <v>9.53817873751705</v>
      </c>
      <c r="E66" s="101">
        <v>9.40786593954336</v>
      </c>
      <c r="F66" s="101">
        <v>20.11712446081277</v>
      </c>
      <c r="G66" s="101" t="s">
        <v>59</v>
      </c>
      <c r="H66" s="101">
        <v>8.669539984309601</v>
      </c>
      <c r="I66" s="101">
        <v>50.1695399843096</v>
      </c>
      <c r="J66" s="101" t="s">
        <v>73</v>
      </c>
      <c r="K66" s="101">
        <v>1.5179735273953388</v>
      </c>
      <c r="M66" s="101" t="s">
        <v>68</v>
      </c>
      <c r="N66" s="101">
        <v>0.9013185089803817</v>
      </c>
      <c r="X66" s="101">
        <v>67.5</v>
      </c>
    </row>
    <row r="67" spans="1:24" s="101" customFormat="1" ht="12.75" hidden="1">
      <c r="A67" s="101">
        <v>3055</v>
      </c>
      <c r="B67" s="101">
        <v>156.77999877929688</v>
      </c>
      <c r="C67" s="101">
        <v>151.27999877929688</v>
      </c>
      <c r="D67" s="101">
        <v>9.328380584716797</v>
      </c>
      <c r="E67" s="101">
        <v>9.784692764282227</v>
      </c>
      <c r="F67" s="101">
        <v>27.217085655655318</v>
      </c>
      <c r="G67" s="101" t="s">
        <v>56</v>
      </c>
      <c r="H67" s="101">
        <v>-19.738105315676933</v>
      </c>
      <c r="I67" s="101">
        <v>69.54189346361994</v>
      </c>
      <c r="J67" s="101" t="s">
        <v>62</v>
      </c>
      <c r="K67" s="101">
        <v>1.0846191746504517</v>
      </c>
      <c r="L67" s="101">
        <v>0.5227273986841663</v>
      </c>
      <c r="M67" s="101">
        <v>0.25676904879162477</v>
      </c>
      <c r="N67" s="101">
        <v>0.01579684849627599</v>
      </c>
      <c r="O67" s="101">
        <v>0.04356060168302472</v>
      </c>
      <c r="P67" s="101">
        <v>0.014995513702454147</v>
      </c>
      <c r="Q67" s="101">
        <v>0.005302311027228486</v>
      </c>
      <c r="R67" s="101">
        <v>0.00024308147962901017</v>
      </c>
      <c r="S67" s="101">
        <v>0.0005715479055955656</v>
      </c>
      <c r="T67" s="101">
        <v>0.00022066444161533222</v>
      </c>
      <c r="U67" s="101">
        <v>0.0001159668332241038</v>
      </c>
      <c r="V67" s="101">
        <v>9.020732066577929E-06</v>
      </c>
      <c r="W67" s="101">
        <v>3.56443460330273E-05</v>
      </c>
      <c r="X67" s="101">
        <v>67.5</v>
      </c>
    </row>
    <row r="68" spans="1:24" s="101" customFormat="1" ht="12.75" hidden="1">
      <c r="A68" s="101">
        <v>3056</v>
      </c>
      <c r="B68" s="101">
        <v>141.05999755859375</v>
      </c>
      <c r="C68" s="101">
        <v>121.55999755859375</v>
      </c>
      <c r="D68" s="101">
        <v>9.38886547088623</v>
      </c>
      <c r="E68" s="101">
        <v>10.14461612701416</v>
      </c>
      <c r="F68" s="101">
        <v>31.64323469492958</v>
      </c>
      <c r="G68" s="101" t="s">
        <v>57</v>
      </c>
      <c r="H68" s="101">
        <v>6.717231681992132</v>
      </c>
      <c r="I68" s="101">
        <v>80.27722924058588</v>
      </c>
      <c r="J68" s="101" t="s">
        <v>60</v>
      </c>
      <c r="K68" s="101">
        <v>0.07929851236553079</v>
      </c>
      <c r="L68" s="101">
        <v>0.0028439439326933586</v>
      </c>
      <c r="M68" s="101">
        <v>-0.015860963712155864</v>
      </c>
      <c r="N68" s="101">
        <v>-0.00016370354403626562</v>
      </c>
      <c r="O68" s="101">
        <v>0.0036530124836211147</v>
      </c>
      <c r="P68" s="101">
        <v>0.00032534479399915433</v>
      </c>
      <c r="Q68" s="101">
        <v>-0.00018852575545046574</v>
      </c>
      <c r="R68" s="101">
        <v>-1.3146195572821356E-05</v>
      </c>
      <c r="S68" s="101">
        <v>8.628814911231657E-05</v>
      </c>
      <c r="T68" s="101">
        <v>2.3170129745568808E-05</v>
      </c>
      <c r="U68" s="101">
        <v>5.066215894509034E-06</v>
      </c>
      <c r="V68" s="101">
        <v>-1.0343594067374393E-06</v>
      </c>
      <c r="W68" s="101">
        <v>6.553479029548215E-06</v>
      </c>
      <c r="X68" s="101">
        <v>67.5</v>
      </c>
    </row>
    <row r="69" spans="1:24" s="101" customFormat="1" ht="12.75" hidden="1">
      <c r="A69" s="101">
        <v>3053</v>
      </c>
      <c r="B69" s="101">
        <v>108.44000244140625</v>
      </c>
      <c r="C69" s="101">
        <v>124.63999938964844</v>
      </c>
      <c r="D69" s="101">
        <v>9.385233879089355</v>
      </c>
      <c r="E69" s="101">
        <v>9.879020690917969</v>
      </c>
      <c r="F69" s="101">
        <v>19.465289463102113</v>
      </c>
      <c r="G69" s="101" t="s">
        <v>58</v>
      </c>
      <c r="H69" s="101">
        <v>8.393870950479737</v>
      </c>
      <c r="I69" s="101">
        <v>49.33387339188599</v>
      </c>
      <c r="J69" s="101" t="s">
        <v>61</v>
      </c>
      <c r="K69" s="101">
        <v>1.08171646005598</v>
      </c>
      <c r="L69" s="101">
        <v>0.5227196622646053</v>
      </c>
      <c r="M69" s="101">
        <v>0.2562787042410615</v>
      </c>
      <c r="N69" s="101">
        <v>-0.015796000239426657</v>
      </c>
      <c r="O69" s="101">
        <v>0.04340715976404865</v>
      </c>
      <c r="P69" s="101">
        <v>0.014991983923600896</v>
      </c>
      <c r="Q69" s="101">
        <v>0.005298958413594188</v>
      </c>
      <c r="R69" s="101">
        <v>-0.00024272573674950505</v>
      </c>
      <c r="S69" s="101">
        <v>0.0005649967820381353</v>
      </c>
      <c r="T69" s="101">
        <v>0.00021944461916615743</v>
      </c>
      <c r="U69" s="101">
        <v>0.00011585611707863046</v>
      </c>
      <c r="V69" s="101">
        <v>-8.961233600050893E-06</v>
      </c>
      <c r="W69" s="101">
        <v>3.503671384036266E-05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3054</v>
      </c>
      <c r="B71" s="101">
        <v>128.94</v>
      </c>
      <c r="C71" s="101">
        <v>131.34</v>
      </c>
      <c r="D71" s="101">
        <v>9.344883563244505</v>
      </c>
      <c r="E71" s="101">
        <v>9.303479538514058</v>
      </c>
      <c r="F71" s="101">
        <v>25.401856531168992</v>
      </c>
      <c r="G71" s="101" t="s">
        <v>59</v>
      </c>
      <c r="H71" s="101">
        <v>3.273537652274925</v>
      </c>
      <c r="I71" s="101">
        <v>64.71353765227492</v>
      </c>
      <c r="J71" s="101" t="s">
        <v>73</v>
      </c>
      <c r="K71" s="101">
        <v>0.8450040657110309</v>
      </c>
      <c r="M71" s="101" t="s">
        <v>68</v>
      </c>
      <c r="N71" s="101">
        <v>0.46572959577209355</v>
      </c>
      <c r="X71" s="101">
        <v>67.5</v>
      </c>
    </row>
    <row r="72" spans="1:24" s="101" customFormat="1" ht="12.75" hidden="1">
      <c r="A72" s="101">
        <v>3055</v>
      </c>
      <c r="B72" s="101">
        <v>152.05999755859375</v>
      </c>
      <c r="C72" s="101">
        <v>151.66000366210938</v>
      </c>
      <c r="D72" s="101">
        <v>9.445043563842773</v>
      </c>
      <c r="E72" s="101">
        <v>9.731643676757812</v>
      </c>
      <c r="F72" s="101">
        <v>29.199898550789957</v>
      </c>
      <c r="G72" s="101" t="s">
        <v>56</v>
      </c>
      <c r="H72" s="101">
        <v>-10.887988564191176</v>
      </c>
      <c r="I72" s="101">
        <v>73.67200899440257</v>
      </c>
      <c r="J72" s="101" t="s">
        <v>62</v>
      </c>
      <c r="K72" s="101">
        <v>0.8594939163121598</v>
      </c>
      <c r="L72" s="101">
        <v>0.2476518534136749</v>
      </c>
      <c r="M72" s="101">
        <v>0.2034734411672291</v>
      </c>
      <c r="N72" s="101">
        <v>0.04775904571073742</v>
      </c>
      <c r="O72" s="101">
        <v>0.03451914985872164</v>
      </c>
      <c r="P72" s="101">
        <v>0.007104419903934181</v>
      </c>
      <c r="Q72" s="101">
        <v>0.004201720704024517</v>
      </c>
      <c r="R72" s="101">
        <v>0.0007350826190226083</v>
      </c>
      <c r="S72" s="101">
        <v>0.00045290209100039074</v>
      </c>
      <c r="T72" s="101">
        <v>0.00010453618329881263</v>
      </c>
      <c r="U72" s="101">
        <v>9.189201002879516E-05</v>
      </c>
      <c r="V72" s="101">
        <v>2.727766409492492E-05</v>
      </c>
      <c r="W72" s="101">
        <v>2.8244512856499882E-05</v>
      </c>
      <c r="X72" s="101">
        <v>67.5</v>
      </c>
    </row>
    <row r="73" spans="1:24" s="101" customFormat="1" ht="12.75" hidden="1">
      <c r="A73" s="101">
        <v>3056</v>
      </c>
      <c r="B73" s="101">
        <v>135.75999450683594</v>
      </c>
      <c r="C73" s="101">
        <v>131.4600067138672</v>
      </c>
      <c r="D73" s="101">
        <v>9.418827056884766</v>
      </c>
      <c r="E73" s="101">
        <v>10.03000545501709</v>
      </c>
      <c r="F73" s="101">
        <v>30.624919381553518</v>
      </c>
      <c r="G73" s="101" t="s">
        <v>57</v>
      </c>
      <c r="H73" s="101">
        <v>9.169442895388443</v>
      </c>
      <c r="I73" s="101">
        <v>77.42943740222438</v>
      </c>
      <c r="J73" s="101" t="s">
        <v>60</v>
      </c>
      <c r="K73" s="101">
        <v>-0.2235419519307618</v>
      </c>
      <c r="L73" s="101">
        <v>0.0013476424286965347</v>
      </c>
      <c r="M73" s="101">
        <v>0.0551502989712262</v>
      </c>
      <c r="N73" s="101">
        <v>-0.0004942257290845549</v>
      </c>
      <c r="O73" s="101">
        <v>-0.008617882038194474</v>
      </c>
      <c r="P73" s="101">
        <v>0.00015417553920569482</v>
      </c>
      <c r="Q73" s="101">
        <v>0.0012446047575065155</v>
      </c>
      <c r="R73" s="101">
        <v>-3.972839975164924E-05</v>
      </c>
      <c r="S73" s="101">
        <v>-8.317795241355507E-05</v>
      </c>
      <c r="T73" s="101">
        <v>1.0981166540582723E-05</v>
      </c>
      <c r="U73" s="101">
        <v>3.408357535761463E-05</v>
      </c>
      <c r="V73" s="101">
        <v>-3.135248349500521E-06</v>
      </c>
      <c r="W73" s="101">
        <v>-4.256644231803673E-06</v>
      </c>
      <c r="X73" s="101">
        <v>67.5</v>
      </c>
    </row>
    <row r="74" spans="1:24" s="101" customFormat="1" ht="12.75" hidden="1">
      <c r="A74" s="101">
        <v>3053</v>
      </c>
      <c r="B74" s="101">
        <v>111.66000366210938</v>
      </c>
      <c r="C74" s="101">
        <v>130.75999450683594</v>
      </c>
      <c r="D74" s="101">
        <v>9.741392135620117</v>
      </c>
      <c r="E74" s="101">
        <v>10.082054138183594</v>
      </c>
      <c r="F74" s="101">
        <v>22.450427405062875</v>
      </c>
      <c r="G74" s="101" t="s">
        <v>58</v>
      </c>
      <c r="H74" s="101">
        <v>10.666660480730307</v>
      </c>
      <c r="I74" s="101">
        <v>54.82666414283968</v>
      </c>
      <c r="J74" s="101" t="s">
        <v>61</v>
      </c>
      <c r="K74" s="101">
        <v>0.8299149281128751</v>
      </c>
      <c r="L74" s="101">
        <v>0.2476481866663124</v>
      </c>
      <c r="M74" s="101">
        <v>0.19585679917689408</v>
      </c>
      <c r="N74" s="101">
        <v>-0.04775648844009594</v>
      </c>
      <c r="O74" s="101">
        <v>0.03342609483838409</v>
      </c>
      <c r="P74" s="101">
        <v>0.007102746797861148</v>
      </c>
      <c r="Q74" s="101">
        <v>0.004013155351119669</v>
      </c>
      <c r="R74" s="101">
        <v>-0.0007340082499824578</v>
      </c>
      <c r="S74" s="101">
        <v>0.00044519853129229277</v>
      </c>
      <c r="T74" s="101">
        <v>0.00010395781644537816</v>
      </c>
      <c r="U74" s="101">
        <v>8.533728023539298E-05</v>
      </c>
      <c r="V74" s="101">
        <v>-2.7096884991867796E-05</v>
      </c>
      <c r="W74" s="101">
        <v>2.7921917670261113E-05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3054</v>
      </c>
      <c r="B76" s="101">
        <v>120.56</v>
      </c>
      <c r="C76" s="101">
        <v>147.06</v>
      </c>
      <c r="D76" s="101">
        <v>9.366008548349303</v>
      </c>
      <c r="E76" s="101">
        <v>9.006252765517404</v>
      </c>
      <c r="F76" s="101">
        <v>24.586100028519816</v>
      </c>
      <c r="G76" s="101" t="s">
        <v>59</v>
      </c>
      <c r="H76" s="101">
        <v>9.412052387551249</v>
      </c>
      <c r="I76" s="101">
        <v>62.47205238755125</v>
      </c>
      <c r="J76" s="101" t="s">
        <v>73</v>
      </c>
      <c r="K76" s="101">
        <v>0.21840690458158538</v>
      </c>
      <c r="M76" s="101" t="s">
        <v>68</v>
      </c>
      <c r="N76" s="101">
        <v>0.14807304936296573</v>
      </c>
      <c r="X76" s="101">
        <v>67.5</v>
      </c>
    </row>
    <row r="77" spans="1:24" s="101" customFormat="1" ht="12.75" hidden="1">
      <c r="A77" s="101">
        <v>3055</v>
      </c>
      <c r="B77" s="101">
        <v>145.05999755859375</v>
      </c>
      <c r="C77" s="101">
        <v>145.16000366210938</v>
      </c>
      <c r="D77" s="101">
        <v>9.221688270568848</v>
      </c>
      <c r="E77" s="101">
        <v>9.607627868652344</v>
      </c>
      <c r="F77" s="101">
        <v>30.049166342911818</v>
      </c>
      <c r="G77" s="101" t="s">
        <v>56</v>
      </c>
      <c r="H77" s="101">
        <v>0.06820583107125344</v>
      </c>
      <c r="I77" s="101">
        <v>77.628203389665</v>
      </c>
      <c r="J77" s="101" t="s">
        <v>62</v>
      </c>
      <c r="K77" s="101">
        <v>0.39381713541774754</v>
      </c>
      <c r="L77" s="101">
        <v>0.19983641520122192</v>
      </c>
      <c r="M77" s="101">
        <v>0.09323094386995438</v>
      </c>
      <c r="N77" s="101">
        <v>0.11999233809411836</v>
      </c>
      <c r="O77" s="101">
        <v>0.015816702372865442</v>
      </c>
      <c r="P77" s="101">
        <v>0.005732638455913202</v>
      </c>
      <c r="Q77" s="101">
        <v>0.0019251417475907476</v>
      </c>
      <c r="R77" s="101">
        <v>0.0018469684821513256</v>
      </c>
      <c r="S77" s="101">
        <v>0.00020751902171634685</v>
      </c>
      <c r="T77" s="101">
        <v>8.434437648865696E-05</v>
      </c>
      <c r="U77" s="101">
        <v>4.209126391800782E-05</v>
      </c>
      <c r="V77" s="101">
        <v>6.854160152095312E-05</v>
      </c>
      <c r="W77" s="101">
        <v>1.2946415532583942E-05</v>
      </c>
      <c r="X77" s="101">
        <v>67.5</v>
      </c>
    </row>
    <row r="78" spans="1:24" s="101" customFormat="1" ht="12.75" hidden="1">
      <c r="A78" s="101">
        <v>3056</v>
      </c>
      <c r="B78" s="101">
        <v>124.55999755859375</v>
      </c>
      <c r="C78" s="101">
        <v>130.86000061035156</v>
      </c>
      <c r="D78" s="101">
        <v>9.38772964477539</v>
      </c>
      <c r="E78" s="101">
        <v>10.006641387939453</v>
      </c>
      <c r="F78" s="101">
        <v>26.862842721375873</v>
      </c>
      <c r="G78" s="101" t="s">
        <v>57</v>
      </c>
      <c r="H78" s="101">
        <v>11.050658561161569</v>
      </c>
      <c r="I78" s="101">
        <v>68.11065611975532</v>
      </c>
      <c r="J78" s="101" t="s">
        <v>60</v>
      </c>
      <c r="K78" s="101">
        <v>-0.06151123413432576</v>
      </c>
      <c r="L78" s="101">
        <v>0.0010884270708968566</v>
      </c>
      <c r="M78" s="101">
        <v>0.01560801859536693</v>
      </c>
      <c r="N78" s="101">
        <v>-0.001241072938664314</v>
      </c>
      <c r="O78" s="101">
        <v>-0.002301827145210725</v>
      </c>
      <c r="P78" s="101">
        <v>0.00012443985585724847</v>
      </c>
      <c r="Q78" s="101">
        <v>0.00037202462437079675</v>
      </c>
      <c r="R78" s="101">
        <v>-9.976491297556645E-05</v>
      </c>
      <c r="S78" s="101">
        <v>-1.624025070808134E-05</v>
      </c>
      <c r="T78" s="101">
        <v>8.856353386190713E-06</v>
      </c>
      <c r="U78" s="101">
        <v>1.136999676437537E-05</v>
      </c>
      <c r="V78" s="101">
        <v>-7.871483954896975E-06</v>
      </c>
      <c r="W78" s="101">
        <v>-5.779925231914166E-07</v>
      </c>
      <c r="X78" s="101">
        <v>67.5</v>
      </c>
    </row>
    <row r="79" spans="1:24" s="101" customFormat="1" ht="12.75" hidden="1">
      <c r="A79" s="101">
        <v>3053</v>
      </c>
      <c r="B79" s="101">
        <v>113.73999786376953</v>
      </c>
      <c r="C79" s="101">
        <v>136.0399932861328</v>
      </c>
      <c r="D79" s="101">
        <v>9.426822662353516</v>
      </c>
      <c r="E79" s="101">
        <v>9.90216064453125</v>
      </c>
      <c r="F79" s="101">
        <v>22.353021155944862</v>
      </c>
      <c r="G79" s="101" t="s">
        <v>58</v>
      </c>
      <c r="H79" s="101">
        <v>10.175327485759638</v>
      </c>
      <c r="I79" s="101">
        <v>56.41532534952917</v>
      </c>
      <c r="J79" s="101" t="s">
        <v>61</v>
      </c>
      <c r="K79" s="101">
        <v>0.3889836811794457</v>
      </c>
      <c r="L79" s="101">
        <v>0.19983345107110195</v>
      </c>
      <c r="M79" s="101">
        <v>0.09191517094805005</v>
      </c>
      <c r="N79" s="101">
        <v>-0.11998591975417</v>
      </c>
      <c r="O79" s="101">
        <v>0.015648311913602005</v>
      </c>
      <c r="P79" s="101">
        <v>0.005731287672808714</v>
      </c>
      <c r="Q79" s="101">
        <v>0.0018888537336645538</v>
      </c>
      <c r="R79" s="101">
        <v>-0.0018442720884401383</v>
      </c>
      <c r="S79" s="101">
        <v>0.00020688257208147887</v>
      </c>
      <c r="T79" s="101">
        <v>8.387811901777017E-05</v>
      </c>
      <c r="U79" s="101">
        <v>4.0526505793042165E-05</v>
      </c>
      <c r="V79" s="101">
        <v>-6.808811114581548E-05</v>
      </c>
      <c r="W79" s="101">
        <v>1.2933506863394228E-05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3054</v>
      </c>
      <c r="B81" s="101">
        <v>127.26</v>
      </c>
      <c r="C81" s="101">
        <v>147.26</v>
      </c>
      <c r="D81" s="101">
        <v>9.269500410363966</v>
      </c>
      <c r="E81" s="101">
        <v>9.228183262935035</v>
      </c>
      <c r="F81" s="101">
        <v>25.55689533653542</v>
      </c>
      <c r="G81" s="101" t="s">
        <v>59</v>
      </c>
      <c r="H81" s="101">
        <v>5.873368719504143</v>
      </c>
      <c r="I81" s="101">
        <v>65.63336871950415</v>
      </c>
      <c r="J81" s="101" t="s">
        <v>73</v>
      </c>
      <c r="K81" s="101">
        <v>0.36407467301567387</v>
      </c>
      <c r="M81" s="101" t="s">
        <v>68</v>
      </c>
      <c r="N81" s="101">
        <v>0.21945452155521614</v>
      </c>
      <c r="X81" s="101">
        <v>67.5</v>
      </c>
    </row>
    <row r="82" spans="1:24" s="101" customFormat="1" ht="12.75" hidden="1">
      <c r="A82" s="101">
        <v>3055</v>
      </c>
      <c r="B82" s="101">
        <v>149.75999450683594</v>
      </c>
      <c r="C82" s="101">
        <v>151.36000061035156</v>
      </c>
      <c r="D82" s="101">
        <v>9.155094146728516</v>
      </c>
      <c r="E82" s="101">
        <v>9.586997985839844</v>
      </c>
      <c r="F82" s="101">
        <v>31.251018324154188</v>
      </c>
      <c r="G82" s="101" t="s">
        <v>56</v>
      </c>
      <c r="H82" s="101">
        <v>-0.9236639047119013</v>
      </c>
      <c r="I82" s="101">
        <v>81.33633060212404</v>
      </c>
      <c r="J82" s="101" t="s">
        <v>62</v>
      </c>
      <c r="K82" s="101">
        <v>0.5473133229514725</v>
      </c>
      <c r="L82" s="101">
        <v>0.1839803207245621</v>
      </c>
      <c r="M82" s="101">
        <v>0.12956902692225353</v>
      </c>
      <c r="N82" s="101">
        <v>0.11560471269888326</v>
      </c>
      <c r="O82" s="101">
        <v>0.021981389165106707</v>
      </c>
      <c r="P82" s="101">
        <v>0.005277796160787826</v>
      </c>
      <c r="Q82" s="101">
        <v>0.0026755434658200703</v>
      </c>
      <c r="R82" s="101">
        <v>0.0017794239215233344</v>
      </c>
      <c r="S82" s="101">
        <v>0.0002883860709059969</v>
      </c>
      <c r="T82" s="101">
        <v>7.764592192523654E-05</v>
      </c>
      <c r="U82" s="101">
        <v>5.850053942002111E-05</v>
      </c>
      <c r="V82" s="101">
        <v>6.603272229262718E-05</v>
      </c>
      <c r="W82" s="101">
        <v>1.7985715702878918E-05</v>
      </c>
      <c r="X82" s="101">
        <v>67.5</v>
      </c>
    </row>
    <row r="83" spans="1:24" s="101" customFormat="1" ht="12.75" hidden="1">
      <c r="A83" s="101">
        <v>3056</v>
      </c>
      <c r="B83" s="101">
        <v>125.33999633789062</v>
      </c>
      <c r="C83" s="101">
        <v>141.44000244140625</v>
      </c>
      <c r="D83" s="101">
        <v>9.412368774414062</v>
      </c>
      <c r="E83" s="101">
        <v>9.873979568481445</v>
      </c>
      <c r="F83" s="101">
        <v>28.25785951185735</v>
      </c>
      <c r="G83" s="101" t="s">
        <v>57</v>
      </c>
      <c r="H83" s="101">
        <v>13.622507273094783</v>
      </c>
      <c r="I83" s="101">
        <v>71.46250361098541</v>
      </c>
      <c r="J83" s="101" t="s">
        <v>60</v>
      </c>
      <c r="K83" s="101">
        <v>-0.29625988259016933</v>
      </c>
      <c r="L83" s="101">
        <v>0.0010020419916602088</v>
      </c>
      <c r="M83" s="101">
        <v>0.07136957497187177</v>
      </c>
      <c r="N83" s="101">
        <v>-0.0011957995862855125</v>
      </c>
      <c r="O83" s="101">
        <v>-0.011698334403856899</v>
      </c>
      <c r="P83" s="101">
        <v>0.00011459833050975817</v>
      </c>
      <c r="Q83" s="101">
        <v>0.0015318919401237521</v>
      </c>
      <c r="R83" s="101">
        <v>-9.612941678449342E-05</v>
      </c>
      <c r="S83" s="101">
        <v>-0.00013661535444172137</v>
      </c>
      <c r="T83" s="101">
        <v>8.158439807117636E-06</v>
      </c>
      <c r="U83" s="101">
        <v>3.718597762030243E-05</v>
      </c>
      <c r="V83" s="101">
        <v>-7.586670914278575E-06</v>
      </c>
      <c r="W83" s="101">
        <v>-7.981833495288295E-06</v>
      </c>
      <c r="X83" s="101">
        <v>67.5</v>
      </c>
    </row>
    <row r="84" spans="1:24" s="101" customFormat="1" ht="12.75" hidden="1">
      <c r="A84" s="101">
        <v>3053</v>
      </c>
      <c r="B84" s="101">
        <v>122.41999816894531</v>
      </c>
      <c r="C84" s="101">
        <v>134.72000122070312</v>
      </c>
      <c r="D84" s="101">
        <v>9.416803359985352</v>
      </c>
      <c r="E84" s="101">
        <v>9.92033576965332</v>
      </c>
      <c r="F84" s="101">
        <v>26.086150358133036</v>
      </c>
      <c r="G84" s="101" t="s">
        <v>58</v>
      </c>
      <c r="H84" s="101">
        <v>11.011221898489254</v>
      </c>
      <c r="I84" s="101">
        <v>65.93122006743457</v>
      </c>
      <c r="J84" s="101" t="s">
        <v>61</v>
      </c>
      <c r="K84" s="101">
        <v>0.4601977351615737</v>
      </c>
      <c r="L84" s="101">
        <v>0.18397759191205781</v>
      </c>
      <c r="M84" s="101">
        <v>0.10814118783291607</v>
      </c>
      <c r="N84" s="101">
        <v>-0.11559852793846806</v>
      </c>
      <c r="O84" s="101">
        <v>0.018609955448721755</v>
      </c>
      <c r="P84" s="101">
        <v>0.00527655186058766</v>
      </c>
      <c r="Q84" s="101">
        <v>0.0021935906457852066</v>
      </c>
      <c r="R84" s="101">
        <v>-0.0017768254353532186</v>
      </c>
      <c r="S84" s="101">
        <v>0.0002539739569785877</v>
      </c>
      <c r="T84" s="101">
        <v>7.721611911727736E-05</v>
      </c>
      <c r="U84" s="101">
        <v>4.516100287699345E-05</v>
      </c>
      <c r="V84" s="101">
        <v>-6.559544830103429E-05</v>
      </c>
      <c r="W84" s="101">
        <v>1.611757746679938E-05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15.270375738963475</v>
      </c>
      <c r="G85" s="102"/>
      <c r="H85" s="102"/>
      <c r="I85" s="115"/>
      <c r="J85" s="115" t="s">
        <v>158</v>
      </c>
      <c r="K85" s="102">
        <f>AVERAGE(K83,K78,K73,K68,K63,K58)</f>
        <v>-0.15500762249572939</v>
      </c>
      <c r="L85" s="102">
        <f>AVERAGE(L83,L78,L73,L68,L63,L58)</f>
        <v>0.0011410089331862436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31.64323469492958</v>
      </c>
      <c r="G86" s="102"/>
      <c r="H86" s="102"/>
      <c r="I86" s="115"/>
      <c r="J86" s="115" t="s">
        <v>159</v>
      </c>
      <c r="K86" s="102">
        <f>AVERAGE(K84,K79,K74,K69,K64,K59)</f>
        <v>0.728903125662104</v>
      </c>
      <c r="L86" s="102">
        <f>AVERAGE(L84,L79,L74,L69,L64,L59)</f>
        <v>0.20960825866467694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0.09687976405983086</v>
      </c>
      <c r="L87" s="102">
        <f>ABS(L85/$H$33)</f>
        <v>0.003169469258850677</v>
      </c>
      <c r="M87" s="115" t="s">
        <v>111</v>
      </c>
      <c r="N87" s="102">
        <f>K87+L87+L88+K88</f>
        <v>0.6452038982012092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0.41414950321710453</v>
      </c>
      <c r="L88" s="102">
        <f>ABS(L86/$H$34)</f>
        <v>0.1310051616654231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3054</v>
      </c>
      <c r="B91" s="101">
        <v>114.06</v>
      </c>
      <c r="C91" s="101">
        <v>120.66</v>
      </c>
      <c r="D91" s="101">
        <v>9.568812922331533</v>
      </c>
      <c r="E91" s="101">
        <v>9.401105323959337</v>
      </c>
      <c r="F91" s="101">
        <v>22.94624520430476</v>
      </c>
      <c r="G91" s="101" t="s">
        <v>59</v>
      </c>
      <c r="H91" s="101">
        <v>10.493936272641427</v>
      </c>
      <c r="I91" s="101">
        <v>57.05393627264143</v>
      </c>
      <c r="J91" s="101" t="s">
        <v>73</v>
      </c>
      <c r="K91" s="101">
        <v>0.867929080032985</v>
      </c>
      <c r="M91" s="101" t="s">
        <v>68</v>
      </c>
      <c r="N91" s="101">
        <v>0.7244927143153965</v>
      </c>
      <c r="X91" s="101">
        <v>67.5</v>
      </c>
    </row>
    <row r="92" spans="1:24" s="101" customFormat="1" ht="12.75" hidden="1">
      <c r="A92" s="101">
        <v>3055</v>
      </c>
      <c r="B92" s="101">
        <v>133.97999572753906</v>
      </c>
      <c r="C92" s="101">
        <v>139.27999877929688</v>
      </c>
      <c r="D92" s="101">
        <v>9.71434497833252</v>
      </c>
      <c r="E92" s="101">
        <v>9.904417037963867</v>
      </c>
      <c r="F92" s="101">
        <v>24.011111442272988</v>
      </c>
      <c r="G92" s="101" t="s">
        <v>56</v>
      </c>
      <c r="H92" s="101">
        <v>-7.623520420777723</v>
      </c>
      <c r="I92" s="101">
        <v>58.85647530676134</v>
      </c>
      <c r="J92" s="101" t="s">
        <v>62</v>
      </c>
      <c r="K92" s="101">
        <v>0.4719062155882035</v>
      </c>
      <c r="L92" s="101">
        <v>0.7899893215341794</v>
      </c>
      <c r="M92" s="101">
        <v>0.11171757728048319</v>
      </c>
      <c r="N92" s="101">
        <v>0.08825824858515505</v>
      </c>
      <c r="O92" s="101">
        <v>0.018952966474074556</v>
      </c>
      <c r="P92" s="101">
        <v>0.022662289813719694</v>
      </c>
      <c r="Q92" s="101">
        <v>0.0023069429627118995</v>
      </c>
      <c r="R92" s="101">
        <v>0.0013584654998559523</v>
      </c>
      <c r="S92" s="101">
        <v>0.0002486453096178056</v>
      </c>
      <c r="T92" s="101">
        <v>0.0003334478878002963</v>
      </c>
      <c r="U92" s="101">
        <v>5.042398218362168E-05</v>
      </c>
      <c r="V92" s="101">
        <v>5.040310415447492E-05</v>
      </c>
      <c r="W92" s="101">
        <v>1.550101134643004E-05</v>
      </c>
      <c r="X92" s="101">
        <v>67.5</v>
      </c>
    </row>
    <row r="93" spans="1:24" s="101" customFormat="1" ht="12.75" hidden="1">
      <c r="A93" s="101">
        <v>3053</v>
      </c>
      <c r="B93" s="101">
        <v>98.31999969482422</v>
      </c>
      <c r="C93" s="101">
        <v>118.22000122070312</v>
      </c>
      <c r="D93" s="101">
        <v>9.689754486083984</v>
      </c>
      <c r="E93" s="101">
        <v>10.143596649169922</v>
      </c>
      <c r="F93" s="101">
        <v>21.117751489214452</v>
      </c>
      <c r="G93" s="101" t="s">
        <v>57</v>
      </c>
      <c r="H93" s="101">
        <v>20.99786811624292</v>
      </c>
      <c r="I93" s="101">
        <v>51.81786781106714</v>
      </c>
      <c r="J93" s="101" t="s">
        <v>60</v>
      </c>
      <c r="K93" s="101">
        <v>-0.403051624440819</v>
      </c>
      <c r="L93" s="101">
        <v>0.004299073462109838</v>
      </c>
      <c r="M93" s="101">
        <v>0.09607164764111703</v>
      </c>
      <c r="N93" s="101">
        <v>-0.0009132093673119755</v>
      </c>
      <c r="O93" s="101">
        <v>-0.016080191682368537</v>
      </c>
      <c r="P93" s="101">
        <v>0.0004918736296864475</v>
      </c>
      <c r="Q93" s="101">
        <v>0.0020141098069889596</v>
      </c>
      <c r="R93" s="101">
        <v>-7.339549582649017E-05</v>
      </c>
      <c r="S93" s="101">
        <v>-0.00020156178553545995</v>
      </c>
      <c r="T93" s="101">
        <v>3.502770873053207E-05</v>
      </c>
      <c r="U93" s="101">
        <v>4.5834598286296267E-05</v>
      </c>
      <c r="V93" s="101">
        <v>-5.7931300218734214E-06</v>
      </c>
      <c r="W93" s="101">
        <v>-1.2249846243675951E-05</v>
      </c>
      <c r="X93" s="101">
        <v>67.5</v>
      </c>
    </row>
    <row r="94" spans="1:24" s="101" customFormat="1" ht="12.75" hidden="1">
      <c r="A94" s="101">
        <v>3056</v>
      </c>
      <c r="B94" s="101">
        <v>123.4800033569336</v>
      </c>
      <c r="C94" s="101">
        <v>131.27999877929688</v>
      </c>
      <c r="D94" s="101">
        <v>9.64604377746582</v>
      </c>
      <c r="E94" s="101">
        <v>10.25284194946289</v>
      </c>
      <c r="F94" s="101">
        <v>22.16718554877974</v>
      </c>
      <c r="G94" s="101" t="s">
        <v>58</v>
      </c>
      <c r="H94" s="101">
        <v>-1.2827786975824864</v>
      </c>
      <c r="I94" s="101">
        <v>54.69722465935111</v>
      </c>
      <c r="J94" s="101" t="s">
        <v>61</v>
      </c>
      <c r="K94" s="101">
        <v>0.2454482926125114</v>
      </c>
      <c r="L94" s="101">
        <v>0.789977623800447</v>
      </c>
      <c r="M94" s="101">
        <v>0.057018028665868366</v>
      </c>
      <c r="N94" s="101">
        <v>-0.08825352396346832</v>
      </c>
      <c r="O94" s="101">
        <v>0.010032067265807174</v>
      </c>
      <c r="P94" s="101">
        <v>0.02265695124974767</v>
      </c>
      <c r="Q94" s="101">
        <v>0.0011248766681716054</v>
      </c>
      <c r="R94" s="101">
        <v>-0.0013564813362119163</v>
      </c>
      <c r="S94" s="101">
        <v>0.0001455930513681599</v>
      </c>
      <c r="T94" s="101">
        <v>0.00033160300586630395</v>
      </c>
      <c r="U94" s="101">
        <v>2.1018267749461275E-05</v>
      </c>
      <c r="V94" s="101">
        <v>-5.0069077812123875E-05</v>
      </c>
      <c r="W94" s="101">
        <v>9.498558825866747E-06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3054</v>
      </c>
      <c r="B96" s="101">
        <v>115.36</v>
      </c>
      <c r="C96" s="101">
        <v>119.86</v>
      </c>
      <c r="D96" s="101">
        <v>9.75907068720406</v>
      </c>
      <c r="E96" s="101">
        <v>9.525913686084472</v>
      </c>
      <c r="F96" s="101">
        <v>19.971810535303316</v>
      </c>
      <c r="G96" s="101" t="s">
        <v>59</v>
      </c>
      <c r="H96" s="101">
        <v>0.8328000779146549</v>
      </c>
      <c r="I96" s="101">
        <v>48.692800077914654</v>
      </c>
      <c r="J96" s="101" t="s">
        <v>73</v>
      </c>
      <c r="K96" s="101">
        <v>1.0382866777327227</v>
      </c>
      <c r="M96" s="101" t="s">
        <v>68</v>
      </c>
      <c r="N96" s="101">
        <v>0.6734466946012915</v>
      </c>
      <c r="X96" s="101">
        <v>67.5</v>
      </c>
    </row>
    <row r="97" spans="1:24" s="101" customFormat="1" ht="12.75" hidden="1">
      <c r="A97" s="101">
        <v>3055</v>
      </c>
      <c r="B97" s="101">
        <v>128.44000244140625</v>
      </c>
      <c r="C97" s="101">
        <v>135.83999633789062</v>
      </c>
      <c r="D97" s="101">
        <v>9.676691055297852</v>
      </c>
      <c r="E97" s="101">
        <v>9.989920616149902</v>
      </c>
      <c r="F97" s="101">
        <v>22.85007980130423</v>
      </c>
      <c r="G97" s="101" t="s">
        <v>56</v>
      </c>
      <c r="H97" s="101">
        <v>-4.7246029073964735</v>
      </c>
      <c r="I97" s="101">
        <v>56.21539953400977</v>
      </c>
      <c r="J97" s="101" t="s">
        <v>62</v>
      </c>
      <c r="K97" s="101">
        <v>0.8285358838028166</v>
      </c>
      <c r="L97" s="101">
        <v>0.5544141045656402</v>
      </c>
      <c r="M97" s="101">
        <v>0.19614476955619145</v>
      </c>
      <c r="N97" s="101">
        <v>0.06774386111116043</v>
      </c>
      <c r="O97" s="101">
        <v>0.033275640950113906</v>
      </c>
      <c r="P97" s="101">
        <v>0.015904395749962864</v>
      </c>
      <c r="Q97" s="101">
        <v>0.0040503802658029085</v>
      </c>
      <c r="R97" s="101">
        <v>0.0010427024743327343</v>
      </c>
      <c r="S97" s="101">
        <v>0.00043654463884910266</v>
      </c>
      <c r="T97" s="101">
        <v>0.00023399757694334594</v>
      </c>
      <c r="U97" s="101">
        <v>8.85630885860981E-05</v>
      </c>
      <c r="V97" s="101">
        <v>3.868209362254618E-05</v>
      </c>
      <c r="W97" s="101">
        <v>2.7214249566016555E-05</v>
      </c>
      <c r="X97" s="101">
        <v>67.5</v>
      </c>
    </row>
    <row r="98" spans="1:24" s="101" customFormat="1" ht="12.75" hidden="1">
      <c r="A98" s="101">
        <v>3053</v>
      </c>
      <c r="B98" s="101">
        <v>93.36000061035156</v>
      </c>
      <c r="C98" s="101">
        <v>117.86000061035156</v>
      </c>
      <c r="D98" s="101">
        <v>9.650979995727539</v>
      </c>
      <c r="E98" s="101">
        <v>10.103657722473145</v>
      </c>
      <c r="F98" s="101">
        <v>19.435142559056892</v>
      </c>
      <c r="G98" s="101" t="s">
        <v>57</v>
      </c>
      <c r="H98" s="101">
        <v>22.010761803315326</v>
      </c>
      <c r="I98" s="101">
        <v>47.87076241366689</v>
      </c>
      <c r="J98" s="101" t="s">
        <v>60</v>
      </c>
      <c r="K98" s="101">
        <v>-0.8139530811562328</v>
      </c>
      <c r="L98" s="101">
        <v>0.003017060550804574</v>
      </c>
      <c r="M98" s="101">
        <v>0.19309659309171237</v>
      </c>
      <c r="N98" s="101">
        <v>-0.0007011261977706431</v>
      </c>
      <c r="O98" s="101">
        <v>-0.032620958080720325</v>
      </c>
      <c r="P98" s="101">
        <v>0.0003452798537378662</v>
      </c>
      <c r="Q98" s="101">
        <v>0.004004738826780367</v>
      </c>
      <c r="R98" s="101">
        <v>-5.635883594092573E-05</v>
      </c>
      <c r="S98" s="101">
        <v>-0.00042115418880402523</v>
      </c>
      <c r="T98" s="101">
        <v>2.459356628969999E-05</v>
      </c>
      <c r="U98" s="101">
        <v>8.834112090524511E-05</v>
      </c>
      <c r="V98" s="101">
        <v>-4.4530637793221755E-06</v>
      </c>
      <c r="W98" s="101">
        <v>-2.6000002412549986E-05</v>
      </c>
      <c r="X98" s="101">
        <v>67.5</v>
      </c>
    </row>
    <row r="99" spans="1:24" s="101" customFormat="1" ht="12.75" hidden="1">
      <c r="A99" s="101">
        <v>3056</v>
      </c>
      <c r="B99" s="101">
        <v>123.31999969482422</v>
      </c>
      <c r="C99" s="101">
        <v>114.72000122070312</v>
      </c>
      <c r="D99" s="101">
        <v>9.391013145446777</v>
      </c>
      <c r="E99" s="101">
        <v>10.243853569030762</v>
      </c>
      <c r="F99" s="101">
        <v>21.715250345962357</v>
      </c>
      <c r="G99" s="101" t="s">
        <v>58</v>
      </c>
      <c r="H99" s="101">
        <v>-0.783166676617995</v>
      </c>
      <c r="I99" s="101">
        <v>55.036833018206224</v>
      </c>
      <c r="J99" s="101" t="s">
        <v>61</v>
      </c>
      <c r="K99" s="101">
        <v>0.15476463557670278</v>
      </c>
      <c r="L99" s="101">
        <v>0.5544058952490977</v>
      </c>
      <c r="M99" s="101">
        <v>0.03444526615697872</v>
      </c>
      <c r="N99" s="101">
        <v>-0.06774023280372599</v>
      </c>
      <c r="O99" s="101">
        <v>0.006568209385881727</v>
      </c>
      <c r="P99" s="101">
        <v>0.01590064734512528</v>
      </c>
      <c r="Q99" s="101">
        <v>0.0006063392011765764</v>
      </c>
      <c r="R99" s="101">
        <v>-0.001041178241988849</v>
      </c>
      <c r="S99" s="101">
        <v>0.00011489286731871977</v>
      </c>
      <c r="T99" s="101">
        <v>0.00023270157393647176</v>
      </c>
      <c r="U99" s="101">
        <v>6.266340009441288E-06</v>
      </c>
      <c r="V99" s="101">
        <v>-3.8424921470325957E-05</v>
      </c>
      <c r="W99" s="101">
        <v>8.03836139949102E-06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3054</v>
      </c>
      <c r="B101" s="101">
        <v>109</v>
      </c>
      <c r="C101" s="101">
        <v>116.6</v>
      </c>
      <c r="D101" s="101">
        <v>9.53817873751705</v>
      </c>
      <c r="E101" s="101">
        <v>9.40786593954336</v>
      </c>
      <c r="F101" s="101">
        <v>19.744205134559135</v>
      </c>
      <c r="G101" s="101" t="s">
        <v>59</v>
      </c>
      <c r="H101" s="101">
        <v>7.739526796497984</v>
      </c>
      <c r="I101" s="101">
        <v>49.239526796497984</v>
      </c>
      <c r="J101" s="101" t="s">
        <v>73</v>
      </c>
      <c r="K101" s="101">
        <v>1.8508344039923188</v>
      </c>
      <c r="M101" s="101" t="s">
        <v>68</v>
      </c>
      <c r="N101" s="101">
        <v>1.4804363020782645</v>
      </c>
      <c r="X101" s="101">
        <v>67.5</v>
      </c>
    </row>
    <row r="102" spans="1:24" s="101" customFormat="1" ht="12.75" hidden="1">
      <c r="A102" s="101">
        <v>3055</v>
      </c>
      <c r="B102" s="101">
        <v>156.77999877929688</v>
      </c>
      <c r="C102" s="101">
        <v>151.27999877929688</v>
      </c>
      <c r="D102" s="101">
        <v>9.328380584716797</v>
      </c>
      <c r="E102" s="101">
        <v>9.784692764282227</v>
      </c>
      <c r="F102" s="101">
        <v>27.217085655655318</v>
      </c>
      <c r="G102" s="101" t="s">
        <v>56</v>
      </c>
      <c r="H102" s="101">
        <v>-19.738105315676933</v>
      </c>
      <c r="I102" s="101">
        <v>69.54189346361994</v>
      </c>
      <c r="J102" s="101" t="s">
        <v>62</v>
      </c>
      <c r="K102" s="101">
        <v>0.7666481390223734</v>
      </c>
      <c r="L102" s="101">
        <v>1.1081112066254764</v>
      </c>
      <c r="M102" s="101">
        <v>0.18149342340860677</v>
      </c>
      <c r="N102" s="101">
        <v>0.01617655006142442</v>
      </c>
      <c r="O102" s="101">
        <v>0.030790451267001626</v>
      </c>
      <c r="P102" s="101">
        <v>0.03178829446299669</v>
      </c>
      <c r="Q102" s="101">
        <v>0.0037478323268052994</v>
      </c>
      <c r="R102" s="101">
        <v>0.00024890660827271526</v>
      </c>
      <c r="S102" s="101">
        <v>0.00040397610815097094</v>
      </c>
      <c r="T102" s="101">
        <v>0.00046773743170275283</v>
      </c>
      <c r="U102" s="101">
        <v>8.194044248488229E-05</v>
      </c>
      <c r="V102" s="101">
        <v>9.222392294987484E-06</v>
      </c>
      <c r="W102" s="101">
        <v>2.518699792127271E-05</v>
      </c>
      <c r="X102" s="101">
        <v>67.5</v>
      </c>
    </row>
    <row r="103" spans="1:24" s="101" customFormat="1" ht="12.75" hidden="1">
      <c r="A103" s="101">
        <v>3053</v>
      </c>
      <c r="B103" s="101">
        <v>108.44000244140625</v>
      </c>
      <c r="C103" s="101">
        <v>124.63999938964844</v>
      </c>
      <c r="D103" s="101">
        <v>9.385233879089355</v>
      </c>
      <c r="E103" s="101">
        <v>9.879020690917969</v>
      </c>
      <c r="F103" s="101">
        <v>25.09549293810199</v>
      </c>
      <c r="G103" s="101" t="s">
        <v>57</v>
      </c>
      <c r="H103" s="101">
        <v>22.663360542849517</v>
      </c>
      <c r="I103" s="101">
        <v>63.60336298425577</v>
      </c>
      <c r="J103" s="101" t="s">
        <v>60</v>
      </c>
      <c r="K103" s="101">
        <v>-0.572021060381749</v>
      </c>
      <c r="L103" s="101">
        <v>0.0060290743847692</v>
      </c>
      <c r="M103" s="101">
        <v>0.13678310592949394</v>
      </c>
      <c r="N103" s="101">
        <v>-0.00016799551466167975</v>
      </c>
      <c r="O103" s="101">
        <v>-0.02275118253844198</v>
      </c>
      <c r="P103" s="101">
        <v>0.0006898941425183819</v>
      </c>
      <c r="Q103" s="101">
        <v>0.002888246899082617</v>
      </c>
      <c r="R103" s="101">
        <v>-1.3482061801423485E-05</v>
      </c>
      <c r="S103" s="101">
        <v>-0.0002793958733100818</v>
      </c>
      <c r="T103" s="101">
        <v>4.913625695817033E-05</v>
      </c>
      <c r="U103" s="101">
        <v>6.708313562372657E-05</v>
      </c>
      <c r="V103" s="101">
        <v>-1.0664451302559777E-06</v>
      </c>
      <c r="W103" s="101">
        <v>-1.6796484273741605E-05</v>
      </c>
      <c r="X103" s="101">
        <v>67.5</v>
      </c>
    </row>
    <row r="104" spans="1:24" s="101" customFormat="1" ht="12.75" hidden="1">
      <c r="A104" s="101">
        <v>3056</v>
      </c>
      <c r="B104" s="101">
        <v>141.05999755859375</v>
      </c>
      <c r="C104" s="101">
        <v>121.55999755859375</v>
      </c>
      <c r="D104" s="101">
        <v>9.38886547088623</v>
      </c>
      <c r="E104" s="101">
        <v>10.14461612701416</v>
      </c>
      <c r="F104" s="101">
        <v>26.423467494681155</v>
      </c>
      <c r="G104" s="101" t="s">
        <v>58</v>
      </c>
      <c r="H104" s="101">
        <v>-6.525044341829712</v>
      </c>
      <c r="I104" s="101">
        <v>67.03495321676404</v>
      </c>
      <c r="J104" s="101" t="s">
        <v>61</v>
      </c>
      <c r="K104" s="101">
        <v>0.5104324397471303</v>
      </c>
      <c r="L104" s="101">
        <v>1.1080948048389327</v>
      </c>
      <c r="M104" s="101">
        <v>0.11929058920491864</v>
      </c>
      <c r="N104" s="101">
        <v>-0.016175677710588324</v>
      </c>
      <c r="O104" s="101">
        <v>0.020746941517440467</v>
      </c>
      <c r="P104" s="101">
        <v>0.03178080727323183</v>
      </c>
      <c r="Q104" s="101">
        <v>0.002388362828337954</v>
      </c>
      <c r="R104" s="101">
        <v>-0.0002485412111731363</v>
      </c>
      <c r="S104" s="101">
        <v>0.0002917784123853266</v>
      </c>
      <c r="T104" s="101">
        <v>0.00046514936662111887</v>
      </c>
      <c r="U104" s="101">
        <v>4.705410746690463E-05</v>
      </c>
      <c r="V104" s="101">
        <v>-9.160524789923218E-06</v>
      </c>
      <c r="W104" s="101">
        <v>1.8768670180067285E-05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3054</v>
      </c>
      <c r="B106" s="101">
        <v>128.94</v>
      </c>
      <c r="C106" s="101">
        <v>131.34</v>
      </c>
      <c r="D106" s="101">
        <v>9.344883563244505</v>
      </c>
      <c r="E106" s="101">
        <v>9.303479538514058</v>
      </c>
      <c r="F106" s="101">
        <v>25.480482670209714</v>
      </c>
      <c r="G106" s="101" t="s">
        <v>59</v>
      </c>
      <c r="H106" s="101">
        <v>3.473844885843519</v>
      </c>
      <c r="I106" s="101">
        <v>64.91384488584352</v>
      </c>
      <c r="J106" s="101" t="s">
        <v>73</v>
      </c>
      <c r="K106" s="101">
        <v>1.0584198287360072</v>
      </c>
      <c r="M106" s="101" t="s">
        <v>68</v>
      </c>
      <c r="N106" s="101">
        <v>0.7443285279520815</v>
      </c>
      <c r="X106" s="101">
        <v>67.5</v>
      </c>
    </row>
    <row r="107" spans="1:24" s="101" customFormat="1" ht="12.75" hidden="1">
      <c r="A107" s="101">
        <v>3055</v>
      </c>
      <c r="B107" s="101">
        <v>152.05999755859375</v>
      </c>
      <c r="C107" s="101">
        <v>151.66000366210938</v>
      </c>
      <c r="D107" s="101">
        <v>9.445043563842773</v>
      </c>
      <c r="E107" s="101">
        <v>9.731643676757812</v>
      </c>
      <c r="F107" s="101">
        <v>29.199898550789957</v>
      </c>
      <c r="G107" s="101" t="s">
        <v>56</v>
      </c>
      <c r="H107" s="101">
        <v>-10.887988564191176</v>
      </c>
      <c r="I107" s="101">
        <v>73.67200899440257</v>
      </c>
      <c r="J107" s="101" t="s">
        <v>62</v>
      </c>
      <c r="K107" s="101">
        <v>0.753018367875919</v>
      </c>
      <c r="L107" s="101">
        <v>0.6752857841270443</v>
      </c>
      <c r="M107" s="101">
        <v>0.1782668011383825</v>
      </c>
      <c r="N107" s="101">
        <v>0.047843309662448805</v>
      </c>
      <c r="O107" s="101">
        <v>0.030242892527435266</v>
      </c>
      <c r="P107" s="101">
        <v>0.01937186112373511</v>
      </c>
      <c r="Q107" s="101">
        <v>0.003681191264922704</v>
      </c>
      <c r="R107" s="101">
        <v>0.0007363669900669231</v>
      </c>
      <c r="S107" s="101">
        <v>0.00039677472170487134</v>
      </c>
      <c r="T107" s="101">
        <v>0.0002850296351069126</v>
      </c>
      <c r="U107" s="101">
        <v>8.048843211574743E-05</v>
      </c>
      <c r="V107" s="101">
        <v>2.731548438927443E-05</v>
      </c>
      <c r="W107" s="101">
        <v>2.473775065838956E-05</v>
      </c>
      <c r="X107" s="101">
        <v>67.5</v>
      </c>
    </row>
    <row r="108" spans="1:24" s="101" customFormat="1" ht="12.75" hidden="1">
      <c r="A108" s="101">
        <v>3053</v>
      </c>
      <c r="B108" s="101">
        <v>111.66000366210938</v>
      </c>
      <c r="C108" s="101">
        <v>130.75999450683594</v>
      </c>
      <c r="D108" s="101">
        <v>9.741392135620117</v>
      </c>
      <c r="E108" s="101">
        <v>10.082054138183594</v>
      </c>
      <c r="F108" s="101">
        <v>26.23702334145599</v>
      </c>
      <c r="G108" s="101" t="s">
        <v>57</v>
      </c>
      <c r="H108" s="101">
        <v>19.913986596332407</v>
      </c>
      <c r="I108" s="101">
        <v>64.07399025844178</v>
      </c>
      <c r="J108" s="101" t="s">
        <v>60</v>
      </c>
      <c r="K108" s="101">
        <v>-0.6307270286036593</v>
      </c>
      <c r="L108" s="101">
        <v>0.003674450986176032</v>
      </c>
      <c r="M108" s="101">
        <v>0.15041350213456134</v>
      </c>
      <c r="N108" s="101">
        <v>-0.000495336103567954</v>
      </c>
      <c r="O108" s="101">
        <v>-0.025151589761696555</v>
      </c>
      <c r="P108" s="101">
        <v>0.0004204754069142091</v>
      </c>
      <c r="Q108" s="101">
        <v>0.003156822550055209</v>
      </c>
      <c r="R108" s="101">
        <v>-3.9809983684282655E-05</v>
      </c>
      <c r="S108" s="101">
        <v>-0.0003143238144596694</v>
      </c>
      <c r="T108" s="101">
        <v>2.994846182804075E-05</v>
      </c>
      <c r="U108" s="101">
        <v>7.208701422925313E-05</v>
      </c>
      <c r="V108" s="101">
        <v>-3.1451527724385955E-06</v>
      </c>
      <c r="W108" s="101">
        <v>-1.9078490454626127E-05</v>
      </c>
      <c r="X108" s="101">
        <v>67.5</v>
      </c>
    </row>
    <row r="109" spans="1:24" s="101" customFormat="1" ht="12.75" hidden="1">
      <c r="A109" s="101">
        <v>3056</v>
      </c>
      <c r="B109" s="101">
        <v>135.75999450683594</v>
      </c>
      <c r="C109" s="101">
        <v>131.4600067138672</v>
      </c>
      <c r="D109" s="101">
        <v>9.418827056884766</v>
      </c>
      <c r="E109" s="101">
        <v>10.03000545501709</v>
      </c>
      <c r="F109" s="101">
        <v>26.896727774668022</v>
      </c>
      <c r="G109" s="101" t="s">
        <v>58</v>
      </c>
      <c r="H109" s="101">
        <v>-0.25659918009587557</v>
      </c>
      <c r="I109" s="101">
        <v>68.00339532674006</v>
      </c>
      <c r="J109" s="101" t="s">
        <v>61</v>
      </c>
      <c r="K109" s="101">
        <v>0.41136368063711176</v>
      </c>
      <c r="L109" s="101">
        <v>0.6752757871077766</v>
      </c>
      <c r="M109" s="101">
        <v>0.09568087982312834</v>
      </c>
      <c r="N109" s="101">
        <v>-0.04784074541226829</v>
      </c>
      <c r="O109" s="101">
        <v>0.016793751245190006</v>
      </c>
      <c r="P109" s="101">
        <v>0.019367297277355457</v>
      </c>
      <c r="Q109" s="101">
        <v>0.0018935787589657164</v>
      </c>
      <c r="R109" s="101">
        <v>-0.0007352900851087801</v>
      </c>
      <c r="S109" s="101">
        <v>0.00024213781085881945</v>
      </c>
      <c r="T109" s="101">
        <v>0.0002834519051326241</v>
      </c>
      <c r="U109" s="101">
        <v>3.5802934013328296E-05</v>
      </c>
      <c r="V109" s="101">
        <v>-2.7133811038236352E-05</v>
      </c>
      <c r="W109" s="101">
        <v>1.574698414330163E-05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3054</v>
      </c>
      <c r="B111" s="101">
        <v>120.56</v>
      </c>
      <c r="C111" s="101">
        <v>147.06</v>
      </c>
      <c r="D111" s="101">
        <v>9.366008548349303</v>
      </c>
      <c r="E111" s="101">
        <v>9.006252765517404</v>
      </c>
      <c r="F111" s="101">
        <v>23.661371202005615</v>
      </c>
      <c r="G111" s="101" t="s">
        <v>59</v>
      </c>
      <c r="H111" s="101">
        <v>7.06236261864683</v>
      </c>
      <c r="I111" s="101">
        <v>60.12236261864683</v>
      </c>
      <c r="J111" s="101" t="s">
        <v>73</v>
      </c>
      <c r="K111" s="101">
        <v>0.3270467975625643</v>
      </c>
      <c r="M111" s="101" t="s">
        <v>68</v>
      </c>
      <c r="N111" s="101">
        <v>0.22826144571037033</v>
      </c>
      <c r="X111" s="101">
        <v>67.5</v>
      </c>
    </row>
    <row r="112" spans="1:24" s="101" customFormat="1" ht="12.75" hidden="1">
      <c r="A112" s="101">
        <v>3055</v>
      </c>
      <c r="B112" s="101">
        <v>145.05999755859375</v>
      </c>
      <c r="C112" s="101">
        <v>145.16000366210938</v>
      </c>
      <c r="D112" s="101">
        <v>9.221688270568848</v>
      </c>
      <c r="E112" s="101">
        <v>9.607627868652344</v>
      </c>
      <c r="F112" s="101">
        <v>30.049166342911818</v>
      </c>
      <c r="G112" s="101" t="s">
        <v>56</v>
      </c>
      <c r="H112" s="101">
        <v>0.06820583107125344</v>
      </c>
      <c r="I112" s="101">
        <v>77.628203389665</v>
      </c>
      <c r="J112" s="101" t="s">
        <v>62</v>
      </c>
      <c r="K112" s="101">
        <v>0.4523217260127093</v>
      </c>
      <c r="L112" s="101">
        <v>0.30998909837096295</v>
      </c>
      <c r="M112" s="101">
        <v>0.10708117981529068</v>
      </c>
      <c r="N112" s="101">
        <v>0.12031101624330873</v>
      </c>
      <c r="O112" s="101">
        <v>0.018166319961713414</v>
      </c>
      <c r="P112" s="101">
        <v>0.008892570910497914</v>
      </c>
      <c r="Q112" s="101">
        <v>0.002211182733756023</v>
      </c>
      <c r="R112" s="101">
        <v>0.001851866338856386</v>
      </c>
      <c r="S112" s="101">
        <v>0.00023832222966885892</v>
      </c>
      <c r="T112" s="101">
        <v>0.00013083171345896168</v>
      </c>
      <c r="U112" s="101">
        <v>4.833811152515177E-05</v>
      </c>
      <c r="V112" s="101">
        <v>6.871876108822215E-05</v>
      </c>
      <c r="W112" s="101">
        <v>1.4860708451168625E-05</v>
      </c>
      <c r="X112" s="101">
        <v>67.5</v>
      </c>
    </row>
    <row r="113" spans="1:24" s="101" customFormat="1" ht="12.75" hidden="1">
      <c r="A113" s="101">
        <v>3053</v>
      </c>
      <c r="B113" s="101">
        <v>113.73999786376953</v>
      </c>
      <c r="C113" s="101">
        <v>136.0399932861328</v>
      </c>
      <c r="D113" s="101">
        <v>9.426822662353516</v>
      </c>
      <c r="E113" s="101">
        <v>9.90216064453125</v>
      </c>
      <c r="F113" s="101">
        <v>24.762946474216058</v>
      </c>
      <c r="G113" s="101" t="s">
        <v>57</v>
      </c>
      <c r="H113" s="101">
        <v>16.25758007926104</v>
      </c>
      <c r="I113" s="101">
        <v>62.49757794303057</v>
      </c>
      <c r="J113" s="101" t="s">
        <v>60</v>
      </c>
      <c r="K113" s="101">
        <v>-0.35256756037272724</v>
      </c>
      <c r="L113" s="101">
        <v>0.0016877505511202818</v>
      </c>
      <c r="M113" s="101">
        <v>0.08422300961579722</v>
      </c>
      <c r="N113" s="101">
        <v>-0.0012445055590176418</v>
      </c>
      <c r="O113" s="101">
        <v>-0.014036249438218533</v>
      </c>
      <c r="P113" s="101">
        <v>0.00019306304685717032</v>
      </c>
      <c r="Q113" s="101">
        <v>0.0017744572708983664</v>
      </c>
      <c r="R113" s="101">
        <v>-0.00010004155121997751</v>
      </c>
      <c r="S113" s="101">
        <v>-0.0001734840466664677</v>
      </c>
      <c r="T113" s="101">
        <v>1.3746016492183597E-05</v>
      </c>
      <c r="U113" s="101">
        <v>4.095473897520058E-05</v>
      </c>
      <c r="V113" s="101">
        <v>-7.895868300401405E-06</v>
      </c>
      <c r="W113" s="101">
        <v>-1.0466065637614435E-05</v>
      </c>
      <c r="X113" s="101">
        <v>67.5</v>
      </c>
    </row>
    <row r="114" spans="1:24" s="101" customFormat="1" ht="12.75" hidden="1">
      <c r="A114" s="101">
        <v>3056</v>
      </c>
      <c r="B114" s="101">
        <v>124.55999755859375</v>
      </c>
      <c r="C114" s="101">
        <v>130.86000061035156</v>
      </c>
      <c r="D114" s="101">
        <v>9.38772964477539</v>
      </c>
      <c r="E114" s="101">
        <v>10.006641387939453</v>
      </c>
      <c r="F114" s="101">
        <v>25.42288294836593</v>
      </c>
      <c r="G114" s="101" t="s">
        <v>58</v>
      </c>
      <c r="H114" s="101">
        <v>7.399644930808989</v>
      </c>
      <c r="I114" s="101">
        <v>64.45964248940274</v>
      </c>
      <c r="J114" s="101" t="s">
        <v>61</v>
      </c>
      <c r="K114" s="101">
        <v>0.2833567701607636</v>
      </c>
      <c r="L114" s="101">
        <v>0.3099845038174001</v>
      </c>
      <c r="M114" s="101">
        <v>0.06612763206022082</v>
      </c>
      <c r="N114" s="101">
        <v>-0.1203045794448876</v>
      </c>
      <c r="O114" s="101">
        <v>0.01153251415171285</v>
      </c>
      <c r="P114" s="101">
        <v>0.008890474906222497</v>
      </c>
      <c r="Q114" s="101">
        <v>0.0013193295554245275</v>
      </c>
      <c r="R114" s="101">
        <v>-0.0018491621413545259</v>
      </c>
      <c r="S114" s="101">
        <v>0.00016340370469044817</v>
      </c>
      <c r="T114" s="101">
        <v>0.00013010758731605345</v>
      </c>
      <c r="U114" s="101">
        <v>2.5676494723602694E-05</v>
      </c>
      <c r="V114" s="101">
        <v>-6.826363152721126E-05</v>
      </c>
      <c r="W114" s="101">
        <v>1.0549982262533948E-05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3054</v>
      </c>
      <c r="B116" s="101">
        <v>127.26</v>
      </c>
      <c r="C116" s="101">
        <v>147.26</v>
      </c>
      <c r="D116" s="101">
        <v>9.269500410363966</v>
      </c>
      <c r="E116" s="101">
        <v>9.228183262935035</v>
      </c>
      <c r="F116" s="101">
        <v>26.844845252116322</v>
      </c>
      <c r="G116" s="101" t="s">
        <v>59</v>
      </c>
      <c r="H116" s="101">
        <v>9.180988467069113</v>
      </c>
      <c r="I116" s="101">
        <v>68.94098846706912</v>
      </c>
      <c r="J116" s="101" t="s">
        <v>73</v>
      </c>
      <c r="K116" s="101">
        <v>0.28515001331914985</v>
      </c>
      <c r="M116" s="101" t="s">
        <v>68</v>
      </c>
      <c r="N116" s="101">
        <v>0.22211881506839362</v>
      </c>
      <c r="X116" s="101">
        <v>67.5</v>
      </c>
    </row>
    <row r="117" spans="1:24" s="101" customFormat="1" ht="12.75" hidden="1">
      <c r="A117" s="101">
        <v>3055</v>
      </c>
      <c r="B117" s="101">
        <v>149.75999450683594</v>
      </c>
      <c r="C117" s="101">
        <v>151.36000061035156</v>
      </c>
      <c r="D117" s="101">
        <v>9.155094146728516</v>
      </c>
      <c r="E117" s="101">
        <v>9.586997985839844</v>
      </c>
      <c r="F117" s="101">
        <v>31.251018324154188</v>
      </c>
      <c r="G117" s="101" t="s">
        <v>56</v>
      </c>
      <c r="H117" s="101">
        <v>-0.9236639047119013</v>
      </c>
      <c r="I117" s="101">
        <v>81.33633060212404</v>
      </c>
      <c r="J117" s="101" t="s">
        <v>62</v>
      </c>
      <c r="K117" s="101">
        <v>0.35858012287183116</v>
      </c>
      <c r="L117" s="101">
        <v>0.3682862131709249</v>
      </c>
      <c r="M117" s="101">
        <v>0.08488912468099168</v>
      </c>
      <c r="N117" s="101">
        <v>0.11577596587979243</v>
      </c>
      <c r="O117" s="101">
        <v>0.014401535239672835</v>
      </c>
      <c r="P117" s="101">
        <v>0.010564930376255534</v>
      </c>
      <c r="Q117" s="101">
        <v>0.0017529047354087556</v>
      </c>
      <c r="R117" s="101">
        <v>0.0017820599205100143</v>
      </c>
      <c r="S117" s="101">
        <v>0.00018893825978330992</v>
      </c>
      <c r="T117" s="101">
        <v>0.00015544381171796951</v>
      </c>
      <c r="U117" s="101">
        <v>3.8315188767895454E-05</v>
      </c>
      <c r="V117" s="101">
        <v>6.612905863052072E-05</v>
      </c>
      <c r="W117" s="101">
        <v>1.1783521564389168E-05</v>
      </c>
      <c r="X117" s="101">
        <v>67.5</v>
      </c>
    </row>
    <row r="118" spans="1:24" s="101" customFormat="1" ht="12.75" hidden="1">
      <c r="A118" s="101">
        <v>3053</v>
      </c>
      <c r="B118" s="101">
        <v>122.41999816894531</v>
      </c>
      <c r="C118" s="101">
        <v>134.72000122070312</v>
      </c>
      <c r="D118" s="101">
        <v>9.416803359985352</v>
      </c>
      <c r="E118" s="101">
        <v>9.92033576965332</v>
      </c>
      <c r="F118" s="101">
        <v>27.683839238195592</v>
      </c>
      <c r="G118" s="101" t="s">
        <v>57</v>
      </c>
      <c r="H118" s="101">
        <v>15.049287144013533</v>
      </c>
      <c r="I118" s="101">
        <v>69.96928531295885</v>
      </c>
      <c r="J118" s="101" t="s">
        <v>60</v>
      </c>
      <c r="K118" s="101">
        <v>-0.2246213140649487</v>
      </c>
      <c r="L118" s="101">
        <v>0.0020049184412647626</v>
      </c>
      <c r="M118" s="101">
        <v>0.053925075401530666</v>
      </c>
      <c r="N118" s="101">
        <v>-0.0011975739244916171</v>
      </c>
      <c r="O118" s="101">
        <v>-0.008899688418793189</v>
      </c>
      <c r="P118" s="101">
        <v>0.00022933381676634327</v>
      </c>
      <c r="Q118" s="101">
        <v>0.0011487156993865897</v>
      </c>
      <c r="R118" s="101">
        <v>-9.626520695068874E-05</v>
      </c>
      <c r="S118" s="101">
        <v>-0.00010643327473251194</v>
      </c>
      <c r="T118" s="101">
        <v>1.632789432019294E-05</v>
      </c>
      <c r="U118" s="101">
        <v>2.7320045190241593E-05</v>
      </c>
      <c r="V118" s="101">
        <v>-7.5966678209913184E-06</v>
      </c>
      <c r="W118" s="101">
        <v>-6.3025517653852635E-06</v>
      </c>
      <c r="X118" s="101">
        <v>67.5</v>
      </c>
    </row>
    <row r="119" spans="1:24" s="101" customFormat="1" ht="12.75" hidden="1">
      <c r="A119" s="101">
        <v>3056</v>
      </c>
      <c r="B119" s="101">
        <v>125.33999633789062</v>
      </c>
      <c r="C119" s="101">
        <v>141.44000244140625</v>
      </c>
      <c r="D119" s="101">
        <v>9.412368774414062</v>
      </c>
      <c r="E119" s="101">
        <v>9.873979568481445</v>
      </c>
      <c r="F119" s="101">
        <v>25.37055074867238</v>
      </c>
      <c r="G119" s="101" t="s">
        <v>58</v>
      </c>
      <c r="H119" s="101">
        <v>6.320669254240045</v>
      </c>
      <c r="I119" s="101">
        <v>64.16066559213067</v>
      </c>
      <c r="J119" s="101" t="s">
        <v>61</v>
      </c>
      <c r="K119" s="101">
        <v>0.2795084431399403</v>
      </c>
      <c r="L119" s="101">
        <v>0.3682807558287886</v>
      </c>
      <c r="M119" s="101">
        <v>0.06556103821664344</v>
      </c>
      <c r="N119" s="101">
        <v>-0.11576977192727918</v>
      </c>
      <c r="O119" s="101">
        <v>0.011322533431522157</v>
      </c>
      <c r="P119" s="101">
        <v>0.010562440998917545</v>
      </c>
      <c r="Q119" s="101">
        <v>0.0013240571186324318</v>
      </c>
      <c r="R119" s="101">
        <v>-0.001779457942806994</v>
      </c>
      <c r="S119" s="101">
        <v>0.00015610773215846529</v>
      </c>
      <c r="T119" s="101">
        <v>0.00015458388812706247</v>
      </c>
      <c r="U119" s="101">
        <v>2.686389437744683E-05</v>
      </c>
      <c r="V119" s="101">
        <v>-6.569127060254171E-05</v>
      </c>
      <c r="W119" s="101">
        <v>9.95636588836829E-06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19.435142559056892</v>
      </c>
      <c r="G120" s="102"/>
      <c r="H120" s="102"/>
      <c r="I120" s="115"/>
      <c r="J120" s="115" t="s">
        <v>158</v>
      </c>
      <c r="K120" s="102">
        <f>AVERAGE(K118,K113,K108,K103,K98,K93)</f>
        <v>-0.49949027817002273</v>
      </c>
      <c r="L120" s="102">
        <f>AVERAGE(L118,L113,L108,L103,L98,L93)</f>
        <v>0.0034520547293741145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31.251018324154188</v>
      </c>
      <c r="G121" s="102"/>
      <c r="H121" s="102"/>
      <c r="I121" s="115"/>
      <c r="J121" s="115" t="s">
        <v>159</v>
      </c>
      <c r="K121" s="102">
        <f>AVERAGE(K119,K114,K109,K104,K99,K94)</f>
        <v>0.31414571031236</v>
      </c>
      <c r="L121" s="102">
        <f>AVERAGE(L119,L114,L109,L104,L99,L94)</f>
        <v>0.6343365617737403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0.3121814238562642</v>
      </c>
      <c r="L122" s="102">
        <f>ABS(L120/$H$33)</f>
        <v>0.009589040914928097</v>
      </c>
      <c r="M122" s="115" t="s">
        <v>111</v>
      </c>
      <c r="N122" s="102">
        <f>K122+L122+L123+K123</f>
        <v>0.8967226967390753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0.17849188085929546</v>
      </c>
      <c r="L123" s="102">
        <f>ABS(L121/$H$34)</f>
        <v>0.3964603511085877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3054</v>
      </c>
      <c r="B126" s="101">
        <v>114.06</v>
      </c>
      <c r="C126" s="101">
        <v>120.66</v>
      </c>
      <c r="D126" s="101">
        <v>9.568812922331533</v>
      </c>
      <c r="E126" s="101">
        <v>9.401105323959337</v>
      </c>
      <c r="F126" s="101">
        <v>20.130983049584717</v>
      </c>
      <c r="G126" s="101" t="s">
        <v>59</v>
      </c>
      <c r="H126" s="101">
        <v>3.4940203327540758</v>
      </c>
      <c r="I126" s="101">
        <v>50.05402033275408</v>
      </c>
      <c r="J126" s="101" t="s">
        <v>73</v>
      </c>
      <c r="K126" s="101">
        <v>0.9441418691060485</v>
      </c>
      <c r="M126" s="101" t="s">
        <v>68</v>
      </c>
      <c r="N126" s="101">
        <v>0.5345620107076035</v>
      </c>
      <c r="X126" s="101">
        <v>67.5</v>
      </c>
    </row>
    <row r="127" spans="1:24" s="101" customFormat="1" ht="12.75" hidden="1">
      <c r="A127" s="101">
        <v>3056</v>
      </c>
      <c r="B127" s="101">
        <v>123.4800033569336</v>
      </c>
      <c r="C127" s="101">
        <v>131.27999877929688</v>
      </c>
      <c r="D127" s="101">
        <v>9.64604377746582</v>
      </c>
      <c r="E127" s="101">
        <v>10.25284194946289</v>
      </c>
      <c r="F127" s="101">
        <v>21.83253799501526</v>
      </c>
      <c r="G127" s="101" t="s">
        <v>56</v>
      </c>
      <c r="H127" s="101">
        <v>-2.1085169217552675</v>
      </c>
      <c r="I127" s="101">
        <v>53.871486435178326</v>
      </c>
      <c r="J127" s="101" t="s">
        <v>62</v>
      </c>
      <c r="K127" s="101">
        <v>0.8966019713572027</v>
      </c>
      <c r="L127" s="101">
        <v>0.2930369476681957</v>
      </c>
      <c r="M127" s="101">
        <v>0.21225850722310896</v>
      </c>
      <c r="N127" s="101">
        <v>0.08907168352048492</v>
      </c>
      <c r="O127" s="101">
        <v>0.0360093686732115</v>
      </c>
      <c r="P127" s="101">
        <v>0.008406278215274725</v>
      </c>
      <c r="Q127" s="101">
        <v>0.004383111784916971</v>
      </c>
      <c r="R127" s="101">
        <v>0.0013710259259511704</v>
      </c>
      <c r="S127" s="101">
        <v>0.0004724387360536179</v>
      </c>
      <c r="T127" s="101">
        <v>0.00012368976014526318</v>
      </c>
      <c r="U127" s="101">
        <v>9.586548202229455E-05</v>
      </c>
      <c r="V127" s="101">
        <v>5.0887124869984384E-05</v>
      </c>
      <c r="W127" s="101">
        <v>2.946331256403556E-05</v>
      </c>
      <c r="X127" s="101">
        <v>67.5</v>
      </c>
    </row>
    <row r="128" spans="1:24" s="101" customFormat="1" ht="12.75" hidden="1">
      <c r="A128" s="101">
        <v>3055</v>
      </c>
      <c r="B128" s="101">
        <v>133.97999572753906</v>
      </c>
      <c r="C128" s="101">
        <v>139.27999877929688</v>
      </c>
      <c r="D128" s="101">
        <v>9.71434497833252</v>
      </c>
      <c r="E128" s="101">
        <v>9.904417037963867</v>
      </c>
      <c r="F128" s="101">
        <v>27.288546638270702</v>
      </c>
      <c r="G128" s="101" t="s">
        <v>57</v>
      </c>
      <c r="H128" s="101">
        <v>0.4101886453982502</v>
      </c>
      <c r="I128" s="101">
        <v>66.89018437293731</v>
      </c>
      <c r="J128" s="101" t="s">
        <v>60</v>
      </c>
      <c r="K128" s="101">
        <v>0.12206752287346485</v>
      </c>
      <c r="L128" s="101">
        <v>-0.0015937405323355794</v>
      </c>
      <c r="M128" s="101">
        <v>-0.026505765713517104</v>
      </c>
      <c r="N128" s="101">
        <v>-0.0009211471972080758</v>
      </c>
      <c r="O128" s="101">
        <v>0.005286976107855172</v>
      </c>
      <c r="P128" s="101">
        <v>-0.00018245715736537598</v>
      </c>
      <c r="Q128" s="101">
        <v>-0.0004330168972691611</v>
      </c>
      <c r="R128" s="101">
        <v>-7.405929901720163E-05</v>
      </c>
      <c r="S128" s="101">
        <v>0.00010076964693719176</v>
      </c>
      <c r="T128" s="101">
        <v>-1.2997584210151214E-05</v>
      </c>
      <c r="U128" s="101">
        <v>-1.8783494831261475E-06</v>
      </c>
      <c r="V128" s="101">
        <v>-5.841775603097064E-06</v>
      </c>
      <c r="W128" s="101">
        <v>7.237078038334363E-06</v>
      </c>
      <c r="X128" s="101">
        <v>67.5</v>
      </c>
    </row>
    <row r="129" spans="1:24" s="101" customFormat="1" ht="12.75" hidden="1">
      <c r="A129" s="101">
        <v>3053</v>
      </c>
      <c r="B129" s="101">
        <v>98.31999969482422</v>
      </c>
      <c r="C129" s="101">
        <v>118.22000122070312</v>
      </c>
      <c r="D129" s="101">
        <v>9.689754486083984</v>
      </c>
      <c r="E129" s="101">
        <v>10.143596649169922</v>
      </c>
      <c r="F129" s="101">
        <v>21.117751489214452</v>
      </c>
      <c r="G129" s="101" t="s">
        <v>58</v>
      </c>
      <c r="H129" s="101">
        <v>20.99786811624292</v>
      </c>
      <c r="I129" s="101">
        <v>51.81786781106714</v>
      </c>
      <c r="J129" s="101" t="s">
        <v>61</v>
      </c>
      <c r="K129" s="101">
        <v>0.8882536883690144</v>
      </c>
      <c r="L129" s="101">
        <v>-0.2930326136965107</v>
      </c>
      <c r="M129" s="101">
        <v>0.21059705190843186</v>
      </c>
      <c r="N129" s="101">
        <v>-0.08906692030723022</v>
      </c>
      <c r="O129" s="101">
        <v>0.03561913131841138</v>
      </c>
      <c r="P129" s="101">
        <v>-0.008404297877772336</v>
      </c>
      <c r="Q129" s="101">
        <v>0.00436167001110325</v>
      </c>
      <c r="R129" s="101">
        <v>-0.0013690242181420111</v>
      </c>
      <c r="S129" s="101">
        <v>0.00046156672061587557</v>
      </c>
      <c r="T129" s="101">
        <v>-0.00012300495749965838</v>
      </c>
      <c r="U129" s="101">
        <v>9.584707844575191E-05</v>
      </c>
      <c r="V129" s="101">
        <v>-5.055069866318806E-05</v>
      </c>
      <c r="W129" s="101">
        <v>2.8560663310103883E-05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3054</v>
      </c>
      <c r="B131" s="101">
        <v>115.36</v>
      </c>
      <c r="C131" s="101">
        <v>119.86</v>
      </c>
      <c r="D131" s="101">
        <v>9.75907068720406</v>
      </c>
      <c r="E131" s="101">
        <v>9.525913686084472</v>
      </c>
      <c r="F131" s="101">
        <v>20.49131936463483</v>
      </c>
      <c r="G131" s="101" t="s">
        <v>59</v>
      </c>
      <c r="H131" s="101">
        <v>2.0994022981107605</v>
      </c>
      <c r="I131" s="101">
        <v>49.95940229811075</v>
      </c>
      <c r="J131" s="101" t="s">
        <v>73</v>
      </c>
      <c r="K131" s="101">
        <v>1.1617775670689627</v>
      </c>
      <c r="M131" s="101" t="s">
        <v>68</v>
      </c>
      <c r="N131" s="101">
        <v>0.6992385802039804</v>
      </c>
      <c r="X131" s="101">
        <v>67.5</v>
      </c>
    </row>
    <row r="132" spans="1:24" s="101" customFormat="1" ht="12.75" hidden="1">
      <c r="A132" s="101">
        <v>3056</v>
      </c>
      <c r="B132" s="101">
        <v>123.31999969482422</v>
      </c>
      <c r="C132" s="101">
        <v>114.72000122070312</v>
      </c>
      <c r="D132" s="101">
        <v>9.391013145446777</v>
      </c>
      <c r="E132" s="101">
        <v>10.243853569030762</v>
      </c>
      <c r="F132" s="101">
        <v>21.495412405714102</v>
      </c>
      <c r="G132" s="101" t="s">
        <v>56</v>
      </c>
      <c r="H132" s="101">
        <v>-1.3403411883435439</v>
      </c>
      <c r="I132" s="101">
        <v>54.479658506480675</v>
      </c>
      <c r="J132" s="101" t="s">
        <v>62</v>
      </c>
      <c r="K132" s="101">
        <v>0.9422013560614342</v>
      </c>
      <c r="L132" s="101">
        <v>0.4668932602212319</v>
      </c>
      <c r="M132" s="101">
        <v>0.22305366404730084</v>
      </c>
      <c r="N132" s="101">
        <v>0.06824951502737987</v>
      </c>
      <c r="O132" s="101">
        <v>0.03784064661917126</v>
      </c>
      <c r="P132" s="101">
        <v>0.013393659455540618</v>
      </c>
      <c r="Q132" s="101">
        <v>0.004606052385481616</v>
      </c>
      <c r="R132" s="101">
        <v>0.0010505303426426322</v>
      </c>
      <c r="S132" s="101">
        <v>0.0004964582541029213</v>
      </c>
      <c r="T132" s="101">
        <v>0.00019706992672868543</v>
      </c>
      <c r="U132" s="101">
        <v>0.00010074362815628467</v>
      </c>
      <c r="V132" s="101">
        <v>3.8996689475320225E-05</v>
      </c>
      <c r="W132" s="101">
        <v>3.095847227108897E-05</v>
      </c>
      <c r="X132" s="101">
        <v>67.5</v>
      </c>
    </row>
    <row r="133" spans="1:24" s="101" customFormat="1" ht="12.75" hidden="1">
      <c r="A133" s="101">
        <v>3055</v>
      </c>
      <c r="B133" s="101">
        <v>128.44000244140625</v>
      </c>
      <c r="C133" s="101">
        <v>135.83999633789062</v>
      </c>
      <c r="D133" s="101">
        <v>9.676691055297852</v>
      </c>
      <c r="E133" s="101">
        <v>9.989920616149902</v>
      </c>
      <c r="F133" s="101">
        <v>22.614285251428768</v>
      </c>
      <c r="G133" s="101" t="s">
        <v>57</v>
      </c>
      <c r="H133" s="101">
        <v>-5.3047008739880255</v>
      </c>
      <c r="I133" s="101">
        <v>55.635301567418225</v>
      </c>
      <c r="J133" s="101" t="s">
        <v>60</v>
      </c>
      <c r="K133" s="101">
        <v>0.2882696339829244</v>
      </c>
      <c r="L133" s="101">
        <v>-0.0025398785797701535</v>
      </c>
      <c r="M133" s="101">
        <v>-0.06582582065466094</v>
      </c>
      <c r="N133" s="101">
        <v>-0.0007056872970132429</v>
      </c>
      <c r="O133" s="101">
        <v>0.01196539289755387</v>
      </c>
      <c r="P133" s="101">
        <v>-0.0002907217331594383</v>
      </c>
      <c r="Q133" s="101">
        <v>-0.0012433314570336304</v>
      </c>
      <c r="R133" s="101">
        <v>-5.674136044718739E-05</v>
      </c>
      <c r="S133" s="101">
        <v>0.00018842813898462554</v>
      </c>
      <c r="T133" s="101">
        <v>-2.070797286167313E-05</v>
      </c>
      <c r="U133" s="101">
        <v>-1.9411038744238477E-05</v>
      </c>
      <c r="V133" s="101">
        <v>-4.474125052048118E-06</v>
      </c>
      <c r="W133" s="101">
        <v>1.2692957010848113E-05</v>
      </c>
      <c r="X133" s="101">
        <v>67.5</v>
      </c>
    </row>
    <row r="134" spans="1:24" s="101" customFormat="1" ht="12.75" hidden="1">
      <c r="A134" s="101">
        <v>3053</v>
      </c>
      <c r="B134" s="101">
        <v>93.36000061035156</v>
      </c>
      <c r="C134" s="101">
        <v>117.86000061035156</v>
      </c>
      <c r="D134" s="101">
        <v>9.650979995727539</v>
      </c>
      <c r="E134" s="101">
        <v>10.103657722473145</v>
      </c>
      <c r="F134" s="101">
        <v>19.435142559056892</v>
      </c>
      <c r="G134" s="101" t="s">
        <v>58</v>
      </c>
      <c r="H134" s="101">
        <v>22.010761803315326</v>
      </c>
      <c r="I134" s="101">
        <v>47.87076241366689</v>
      </c>
      <c r="J134" s="101" t="s">
        <v>61</v>
      </c>
      <c r="K134" s="101">
        <v>0.8970195167817455</v>
      </c>
      <c r="L134" s="101">
        <v>-0.4668863517568392</v>
      </c>
      <c r="M134" s="101">
        <v>0.21311944627383622</v>
      </c>
      <c r="N134" s="101">
        <v>-0.06824586659213425</v>
      </c>
      <c r="O134" s="101">
        <v>0.03589907950580579</v>
      </c>
      <c r="P134" s="101">
        <v>-0.013390503892119272</v>
      </c>
      <c r="Q134" s="101">
        <v>0.004435069950491369</v>
      </c>
      <c r="R134" s="101">
        <v>-0.0010489968631161146</v>
      </c>
      <c r="S134" s="101">
        <v>0.0004593099547208958</v>
      </c>
      <c r="T134" s="101">
        <v>-0.0001959789169293719</v>
      </c>
      <c r="U134" s="101">
        <v>9.885590619159498E-05</v>
      </c>
      <c r="V134" s="101">
        <v>-3.8739179070460266E-05</v>
      </c>
      <c r="W134" s="101">
        <v>2.8236781822306638E-05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3054</v>
      </c>
      <c r="B136" s="101">
        <v>109</v>
      </c>
      <c r="C136" s="101">
        <v>116.6</v>
      </c>
      <c r="D136" s="101">
        <v>9.53817873751705</v>
      </c>
      <c r="E136" s="101">
        <v>9.40786593954336</v>
      </c>
      <c r="F136" s="101">
        <v>20.11712446081277</v>
      </c>
      <c r="G136" s="101" t="s">
        <v>59</v>
      </c>
      <c r="H136" s="101">
        <v>8.669539984309601</v>
      </c>
      <c r="I136" s="101">
        <v>50.1695399843096</v>
      </c>
      <c r="J136" s="101" t="s">
        <v>73</v>
      </c>
      <c r="K136" s="101">
        <v>2.842054047046267</v>
      </c>
      <c r="M136" s="101" t="s">
        <v>68</v>
      </c>
      <c r="N136" s="101">
        <v>1.5131016514206104</v>
      </c>
      <c r="X136" s="101">
        <v>67.5</v>
      </c>
    </row>
    <row r="137" spans="1:24" s="101" customFormat="1" ht="12.75" hidden="1">
      <c r="A137" s="101">
        <v>3056</v>
      </c>
      <c r="B137" s="101">
        <v>141.05999755859375</v>
      </c>
      <c r="C137" s="101">
        <v>121.55999755859375</v>
      </c>
      <c r="D137" s="101">
        <v>9.38886547088623</v>
      </c>
      <c r="E137" s="101">
        <v>10.14461612701416</v>
      </c>
      <c r="F137" s="101">
        <v>24.211575794679113</v>
      </c>
      <c r="G137" s="101" t="s">
        <v>56</v>
      </c>
      <c r="H137" s="101">
        <v>-12.136497746271502</v>
      </c>
      <c r="I137" s="101">
        <v>61.42349981232225</v>
      </c>
      <c r="J137" s="101" t="s">
        <v>62</v>
      </c>
      <c r="K137" s="101">
        <v>1.609131424644161</v>
      </c>
      <c r="L137" s="101">
        <v>0.3209065275277463</v>
      </c>
      <c r="M137" s="101">
        <v>0.38094080876682185</v>
      </c>
      <c r="N137" s="101">
        <v>0.01814529443946911</v>
      </c>
      <c r="O137" s="101">
        <v>0.06462569436684441</v>
      </c>
      <c r="P137" s="101">
        <v>0.009205694941080316</v>
      </c>
      <c r="Q137" s="101">
        <v>0.007866474855354869</v>
      </c>
      <c r="R137" s="101">
        <v>0.00027928098041042225</v>
      </c>
      <c r="S137" s="101">
        <v>0.0008478829336696909</v>
      </c>
      <c r="T137" s="101">
        <v>0.00013541891907039197</v>
      </c>
      <c r="U137" s="101">
        <v>0.00017205190144951762</v>
      </c>
      <c r="V137" s="101">
        <v>1.0381818748590428E-05</v>
      </c>
      <c r="W137" s="101">
        <v>5.2869032828281195E-05</v>
      </c>
      <c r="X137" s="101">
        <v>67.5</v>
      </c>
    </row>
    <row r="138" spans="1:24" s="101" customFormat="1" ht="12.75" hidden="1">
      <c r="A138" s="101">
        <v>3055</v>
      </c>
      <c r="B138" s="101">
        <v>156.77999877929688</v>
      </c>
      <c r="C138" s="101">
        <v>151.27999877929688</v>
      </c>
      <c r="D138" s="101">
        <v>9.328380584716797</v>
      </c>
      <c r="E138" s="101">
        <v>9.784692764282227</v>
      </c>
      <c r="F138" s="101">
        <v>29.24642971949049</v>
      </c>
      <c r="G138" s="101" t="s">
        <v>57</v>
      </c>
      <c r="H138" s="101">
        <v>-14.552964243861567</v>
      </c>
      <c r="I138" s="101">
        <v>74.72703453543531</v>
      </c>
      <c r="J138" s="101" t="s">
        <v>60</v>
      </c>
      <c r="K138" s="101">
        <v>0.8983868696780793</v>
      </c>
      <c r="L138" s="101">
        <v>-0.001746144868238926</v>
      </c>
      <c r="M138" s="101">
        <v>-0.20907513452564433</v>
      </c>
      <c r="N138" s="101">
        <v>-0.0001874119423389264</v>
      </c>
      <c r="O138" s="101">
        <v>0.03665700971814083</v>
      </c>
      <c r="P138" s="101">
        <v>-0.0001999783640030843</v>
      </c>
      <c r="Q138" s="101">
        <v>-0.004143331670352619</v>
      </c>
      <c r="R138" s="101">
        <v>-1.5065640224040794E-05</v>
      </c>
      <c r="S138" s="101">
        <v>0.0005269771719289056</v>
      </c>
      <c r="T138" s="101">
        <v>-1.424807080898368E-05</v>
      </c>
      <c r="U138" s="101">
        <v>-7.872818318314539E-05</v>
      </c>
      <c r="V138" s="101">
        <v>-1.1795417885953075E-06</v>
      </c>
      <c r="W138" s="101">
        <v>3.4214636462898946E-05</v>
      </c>
      <c r="X138" s="101">
        <v>67.5</v>
      </c>
    </row>
    <row r="139" spans="1:24" s="101" customFormat="1" ht="12.75" hidden="1">
      <c r="A139" s="101">
        <v>3053</v>
      </c>
      <c r="B139" s="101">
        <v>108.44000244140625</v>
      </c>
      <c r="C139" s="101">
        <v>124.63999938964844</v>
      </c>
      <c r="D139" s="101">
        <v>9.385233879089355</v>
      </c>
      <c r="E139" s="101">
        <v>9.879020690917969</v>
      </c>
      <c r="F139" s="101">
        <v>25.09549293810199</v>
      </c>
      <c r="G139" s="101" t="s">
        <v>58</v>
      </c>
      <c r="H139" s="101">
        <v>22.663360542849517</v>
      </c>
      <c r="I139" s="101">
        <v>63.60336298425577</v>
      </c>
      <c r="J139" s="101" t="s">
        <v>61</v>
      </c>
      <c r="K139" s="101">
        <v>1.3349924996670839</v>
      </c>
      <c r="L139" s="101">
        <v>-0.32090177685393906</v>
      </c>
      <c r="M139" s="101">
        <v>0.3184391431765323</v>
      </c>
      <c r="N139" s="101">
        <v>-0.018144326580474057</v>
      </c>
      <c r="O139" s="101">
        <v>0.05322352873420659</v>
      </c>
      <c r="P139" s="101">
        <v>-0.009203522586605761</v>
      </c>
      <c r="Q139" s="101">
        <v>0.00668686991943042</v>
      </c>
      <c r="R139" s="101">
        <v>-0.0002788743310232163</v>
      </c>
      <c r="S139" s="101">
        <v>0.0006642292747795254</v>
      </c>
      <c r="T139" s="101">
        <v>-0.00013466727932358164</v>
      </c>
      <c r="U139" s="101">
        <v>0.00015298277669422667</v>
      </c>
      <c r="V139" s="101">
        <v>-1.031459362735833E-05</v>
      </c>
      <c r="W139" s="101">
        <v>4.030500321187855E-05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3054</v>
      </c>
      <c r="B141" s="101">
        <v>128.94</v>
      </c>
      <c r="C141" s="101">
        <v>131.34</v>
      </c>
      <c r="D141" s="101">
        <v>9.344883563244505</v>
      </c>
      <c r="E141" s="101">
        <v>9.303479538514058</v>
      </c>
      <c r="F141" s="101">
        <v>25.401856531168992</v>
      </c>
      <c r="G141" s="101" t="s">
        <v>59</v>
      </c>
      <c r="H141" s="101">
        <v>3.273537652274925</v>
      </c>
      <c r="I141" s="101">
        <v>64.71353765227492</v>
      </c>
      <c r="J141" s="101" t="s">
        <v>73</v>
      </c>
      <c r="K141" s="101">
        <v>1.182807335857615</v>
      </c>
      <c r="M141" s="101" t="s">
        <v>68</v>
      </c>
      <c r="N141" s="101">
        <v>0.6937087911028131</v>
      </c>
      <c r="X141" s="101">
        <v>67.5</v>
      </c>
    </row>
    <row r="142" spans="1:24" s="101" customFormat="1" ht="12.75" hidden="1">
      <c r="A142" s="101">
        <v>3056</v>
      </c>
      <c r="B142" s="101">
        <v>135.75999450683594</v>
      </c>
      <c r="C142" s="101">
        <v>131.4600067138672</v>
      </c>
      <c r="D142" s="101">
        <v>9.418827056884766</v>
      </c>
      <c r="E142" s="101">
        <v>10.03000545501709</v>
      </c>
      <c r="F142" s="101">
        <v>25.96559375272376</v>
      </c>
      <c r="G142" s="101" t="s">
        <v>56</v>
      </c>
      <c r="H142" s="101">
        <v>-2.610799123186723</v>
      </c>
      <c r="I142" s="101">
        <v>65.64919538364921</v>
      </c>
      <c r="J142" s="101" t="s">
        <v>62</v>
      </c>
      <c r="K142" s="101">
        <v>0.9694473462643716</v>
      </c>
      <c r="L142" s="101">
        <v>0.43152471497547035</v>
      </c>
      <c r="M142" s="101">
        <v>0.22950389125331763</v>
      </c>
      <c r="N142" s="101">
        <v>0.04900064896849154</v>
      </c>
      <c r="O142" s="101">
        <v>0.038934849731664514</v>
      </c>
      <c r="P142" s="101">
        <v>0.012379042015626488</v>
      </c>
      <c r="Q142" s="101">
        <v>0.004739262575595277</v>
      </c>
      <c r="R142" s="101">
        <v>0.0007542425693348366</v>
      </c>
      <c r="S142" s="101">
        <v>0.0005108145455699077</v>
      </c>
      <c r="T142" s="101">
        <v>0.00018213449551476258</v>
      </c>
      <c r="U142" s="101">
        <v>0.00010365586548103834</v>
      </c>
      <c r="V142" s="101">
        <v>2.8002404075435744E-05</v>
      </c>
      <c r="W142" s="101">
        <v>3.1852173048646125E-05</v>
      </c>
      <c r="X142" s="101">
        <v>67.5</v>
      </c>
    </row>
    <row r="143" spans="1:24" s="101" customFormat="1" ht="12.75" hidden="1">
      <c r="A143" s="101">
        <v>3055</v>
      </c>
      <c r="B143" s="101">
        <v>152.05999755859375</v>
      </c>
      <c r="C143" s="101">
        <v>151.66000366210938</v>
      </c>
      <c r="D143" s="101">
        <v>9.445043563842773</v>
      </c>
      <c r="E143" s="101">
        <v>9.731643676757812</v>
      </c>
      <c r="F143" s="101">
        <v>30.329727342368674</v>
      </c>
      <c r="G143" s="101" t="s">
        <v>57</v>
      </c>
      <c r="H143" s="101">
        <v>-8.037404794164004</v>
      </c>
      <c r="I143" s="101">
        <v>76.52259276442975</v>
      </c>
      <c r="J143" s="101" t="s">
        <v>60</v>
      </c>
      <c r="K143" s="101">
        <v>0.438410039381559</v>
      </c>
      <c r="L143" s="101">
        <v>-0.002347606096172645</v>
      </c>
      <c r="M143" s="101">
        <v>-0.101454360970221</v>
      </c>
      <c r="N143" s="101">
        <v>-0.0005065696316119778</v>
      </c>
      <c r="O143" s="101">
        <v>0.0179809125023917</v>
      </c>
      <c r="P143" s="101">
        <v>-0.0002687323759320088</v>
      </c>
      <c r="Q143" s="101">
        <v>-0.0019827403023304716</v>
      </c>
      <c r="R143" s="101">
        <v>-4.073117734129442E-05</v>
      </c>
      <c r="S143" s="101">
        <v>0.0002659578100556433</v>
      </c>
      <c r="T143" s="101">
        <v>-1.914255894563438E-05</v>
      </c>
      <c r="U143" s="101">
        <v>-3.575637327000834E-05</v>
      </c>
      <c r="V143" s="101">
        <v>-3.209513078397315E-06</v>
      </c>
      <c r="W143" s="101">
        <v>1.7475905903814384E-05</v>
      </c>
      <c r="X143" s="101">
        <v>67.5</v>
      </c>
    </row>
    <row r="144" spans="1:24" s="101" customFormat="1" ht="12.75" hidden="1">
      <c r="A144" s="101">
        <v>3053</v>
      </c>
      <c r="B144" s="101">
        <v>111.66000366210938</v>
      </c>
      <c r="C144" s="101">
        <v>130.75999450683594</v>
      </c>
      <c r="D144" s="101">
        <v>9.741392135620117</v>
      </c>
      <c r="E144" s="101">
        <v>10.082054138183594</v>
      </c>
      <c r="F144" s="101">
        <v>26.23702334145599</v>
      </c>
      <c r="G144" s="101" t="s">
        <v>58</v>
      </c>
      <c r="H144" s="101">
        <v>19.913986596332407</v>
      </c>
      <c r="I144" s="101">
        <v>64.07399025844178</v>
      </c>
      <c r="J144" s="101" t="s">
        <v>61</v>
      </c>
      <c r="K144" s="101">
        <v>0.8646529908283972</v>
      </c>
      <c r="L144" s="101">
        <v>-0.43151832913594546</v>
      </c>
      <c r="M144" s="101">
        <v>0.20586172237824774</v>
      </c>
      <c r="N144" s="101">
        <v>-0.048998030435331366</v>
      </c>
      <c r="O144" s="101">
        <v>0.034534175959600226</v>
      </c>
      <c r="P144" s="101">
        <v>-0.012376124762411367</v>
      </c>
      <c r="Q144" s="101">
        <v>0.004304573225530314</v>
      </c>
      <c r="R144" s="101">
        <v>-0.000753141968415788</v>
      </c>
      <c r="S144" s="101">
        <v>0.0004361168917116116</v>
      </c>
      <c r="T144" s="101">
        <v>-0.00018112574884159894</v>
      </c>
      <c r="U144" s="101">
        <v>9.729347469999697E-05</v>
      </c>
      <c r="V144" s="101">
        <v>-2.7817865838406382E-05</v>
      </c>
      <c r="W144" s="101">
        <v>2.6629938805072837E-05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3054</v>
      </c>
      <c r="B146" s="101">
        <v>120.56</v>
      </c>
      <c r="C146" s="101">
        <v>147.06</v>
      </c>
      <c r="D146" s="101">
        <v>9.366008548349303</v>
      </c>
      <c r="E146" s="101">
        <v>9.006252765517404</v>
      </c>
      <c r="F146" s="101">
        <v>24.586100028519816</v>
      </c>
      <c r="G146" s="101" t="s">
        <v>59</v>
      </c>
      <c r="H146" s="101">
        <v>9.412052387551249</v>
      </c>
      <c r="I146" s="101">
        <v>62.47205238755125</v>
      </c>
      <c r="J146" s="101" t="s">
        <v>73</v>
      </c>
      <c r="K146" s="101">
        <v>0.5365507084279433</v>
      </c>
      <c r="M146" s="101" t="s">
        <v>68</v>
      </c>
      <c r="N146" s="101">
        <v>0.36701359691935326</v>
      </c>
      <c r="X146" s="101">
        <v>67.5</v>
      </c>
    </row>
    <row r="147" spans="1:24" s="101" customFormat="1" ht="12.75" hidden="1">
      <c r="A147" s="101">
        <v>3056</v>
      </c>
      <c r="B147" s="101">
        <v>124.55999755859375</v>
      </c>
      <c r="C147" s="101">
        <v>130.86000061035156</v>
      </c>
      <c r="D147" s="101">
        <v>9.38772964477539</v>
      </c>
      <c r="E147" s="101">
        <v>10.006641387939453</v>
      </c>
      <c r="F147" s="101">
        <v>26.369996529548104</v>
      </c>
      <c r="G147" s="101" t="s">
        <v>56</v>
      </c>
      <c r="H147" s="101">
        <v>9.80104853888345</v>
      </c>
      <c r="I147" s="101">
        <v>66.8610460974772</v>
      </c>
      <c r="J147" s="101" t="s">
        <v>62</v>
      </c>
      <c r="K147" s="101">
        <v>0.5795503577797579</v>
      </c>
      <c r="L147" s="101">
        <v>0.40771061255605123</v>
      </c>
      <c r="M147" s="101">
        <v>0.1372006453152849</v>
      </c>
      <c r="N147" s="101">
        <v>0.12218786078223669</v>
      </c>
      <c r="O147" s="101">
        <v>0.023275832821636602</v>
      </c>
      <c r="P147" s="101">
        <v>0.011696014878725493</v>
      </c>
      <c r="Q147" s="101">
        <v>0.0028331377623969016</v>
      </c>
      <c r="R147" s="101">
        <v>0.001880814232373571</v>
      </c>
      <c r="S147" s="101">
        <v>0.00030537819269188657</v>
      </c>
      <c r="T147" s="101">
        <v>0.0001720949214109992</v>
      </c>
      <c r="U147" s="101">
        <v>6.196135494774285E-05</v>
      </c>
      <c r="V147" s="101">
        <v>6.98092519832216E-05</v>
      </c>
      <c r="W147" s="101">
        <v>1.9042375177896696E-05</v>
      </c>
      <c r="X147" s="101">
        <v>67.5</v>
      </c>
    </row>
    <row r="148" spans="1:24" s="101" customFormat="1" ht="12.75" hidden="1">
      <c r="A148" s="101">
        <v>3055</v>
      </c>
      <c r="B148" s="101">
        <v>145.05999755859375</v>
      </c>
      <c r="C148" s="101">
        <v>145.16000366210938</v>
      </c>
      <c r="D148" s="101">
        <v>9.221688270568848</v>
      </c>
      <c r="E148" s="101">
        <v>9.607627868652344</v>
      </c>
      <c r="F148" s="101">
        <v>28.395954093887728</v>
      </c>
      <c r="G148" s="101" t="s">
        <v>57</v>
      </c>
      <c r="H148" s="101">
        <v>-4.2026579675778635</v>
      </c>
      <c r="I148" s="101">
        <v>73.35733959101589</v>
      </c>
      <c r="J148" s="101" t="s">
        <v>60</v>
      </c>
      <c r="K148" s="101">
        <v>0.524612978342387</v>
      </c>
      <c r="L148" s="101">
        <v>-0.002217030785445211</v>
      </c>
      <c r="M148" s="101">
        <v>-0.12352399148787445</v>
      </c>
      <c r="N148" s="101">
        <v>-0.0012633061376597593</v>
      </c>
      <c r="O148" s="101">
        <v>0.021174896339865544</v>
      </c>
      <c r="P148" s="101">
        <v>-0.0002538545544590979</v>
      </c>
      <c r="Q148" s="101">
        <v>-0.0025175066891949616</v>
      </c>
      <c r="R148" s="101">
        <v>-0.00010156124856121756</v>
      </c>
      <c r="S148" s="101">
        <v>0.00028574692457870366</v>
      </c>
      <c r="T148" s="101">
        <v>-1.809003050741023E-05</v>
      </c>
      <c r="U148" s="101">
        <v>-5.263424952340761E-05</v>
      </c>
      <c r="V148" s="101">
        <v>-8.009145614400125E-06</v>
      </c>
      <c r="W148" s="101">
        <v>1.8030219651567285E-05</v>
      </c>
      <c r="X148" s="101">
        <v>67.5</v>
      </c>
    </row>
    <row r="149" spans="1:24" s="101" customFormat="1" ht="12.75" hidden="1">
      <c r="A149" s="101">
        <v>3053</v>
      </c>
      <c r="B149" s="101">
        <v>113.73999786376953</v>
      </c>
      <c r="C149" s="101">
        <v>136.0399932861328</v>
      </c>
      <c r="D149" s="101">
        <v>9.426822662353516</v>
      </c>
      <c r="E149" s="101">
        <v>9.90216064453125</v>
      </c>
      <c r="F149" s="101">
        <v>24.762946474216058</v>
      </c>
      <c r="G149" s="101" t="s">
        <v>58</v>
      </c>
      <c r="H149" s="101">
        <v>16.25758007926104</v>
      </c>
      <c r="I149" s="101">
        <v>62.49757794303057</v>
      </c>
      <c r="J149" s="101" t="s">
        <v>61</v>
      </c>
      <c r="K149" s="101">
        <v>0.24629218452353632</v>
      </c>
      <c r="L149" s="101">
        <v>-0.40770458467538345</v>
      </c>
      <c r="M149" s="101">
        <v>0.059714659856974245</v>
      </c>
      <c r="N149" s="101">
        <v>-0.12218132991640665</v>
      </c>
      <c r="O149" s="101">
        <v>0.009663754888071432</v>
      </c>
      <c r="P149" s="101">
        <v>-0.011693259678487795</v>
      </c>
      <c r="Q149" s="101">
        <v>0.001299549787648763</v>
      </c>
      <c r="R149" s="101">
        <v>-0.0018780701503111304</v>
      </c>
      <c r="S149" s="101">
        <v>0.00010772435038363259</v>
      </c>
      <c r="T149" s="101">
        <v>-0.00017114149926800032</v>
      </c>
      <c r="U149" s="101">
        <v>3.2693199355031676E-05</v>
      </c>
      <c r="V149" s="101">
        <v>-6.934828944526508E-05</v>
      </c>
      <c r="W149" s="101">
        <v>6.125620926241933E-06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3054</v>
      </c>
      <c r="B151" s="101">
        <v>127.26</v>
      </c>
      <c r="C151" s="101">
        <v>147.26</v>
      </c>
      <c r="D151" s="101">
        <v>9.269500410363966</v>
      </c>
      <c r="E151" s="101">
        <v>9.228183262935035</v>
      </c>
      <c r="F151" s="101">
        <v>25.55689533653542</v>
      </c>
      <c r="G151" s="101" t="s">
        <v>59</v>
      </c>
      <c r="H151" s="101">
        <v>5.873368719504143</v>
      </c>
      <c r="I151" s="101">
        <v>65.63336871950415</v>
      </c>
      <c r="J151" s="101" t="s">
        <v>73</v>
      </c>
      <c r="K151" s="101">
        <v>0.2907104855157329</v>
      </c>
      <c r="M151" s="101" t="s">
        <v>68</v>
      </c>
      <c r="N151" s="101">
        <v>0.2368896836950608</v>
      </c>
      <c r="X151" s="101">
        <v>67.5</v>
      </c>
    </row>
    <row r="152" spans="1:24" s="101" customFormat="1" ht="12.75" hidden="1">
      <c r="A152" s="101">
        <v>3056</v>
      </c>
      <c r="B152" s="101">
        <v>125.33999633789062</v>
      </c>
      <c r="C152" s="101">
        <v>141.44000244140625</v>
      </c>
      <c r="D152" s="101">
        <v>9.412368774414062</v>
      </c>
      <c r="E152" s="101">
        <v>9.873979568481445</v>
      </c>
      <c r="F152" s="101">
        <v>26.92371609265277</v>
      </c>
      <c r="G152" s="101" t="s">
        <v>56</v>
      </c>
      <c r="H152" s="101">
        <v>10.248535197379937</v>
      </c>
      <c r="I152" s="101">
        <v>68.08853153527056</v>
      </c>
      <c r="J152" s="101" t="s">
        <v>62</v>
      </c>
      <c r="K152" s="101">
        <v>0.32866947713414346</v>
      </c>
      <c r="L152" s="101">
        <v>0.4032343388434669</v>
      </c>
      <c r="M152" s="101">
        <v>0.07780797184518136</v>
      </c>
      <c r="N152" s="101">
        <v>0.11713624682124886</v>
      </c>
      <c r="O152" s="101">
        <v>0.013200035564998307</v>
      </c>
      <c r="P152" s="101">
        <v>0.011567599309640566</v>
      </c>
      <c r="Q152" s="101">
        <v>0.0016066742467253493</v>
      </c>
      <c r="R152" s="101">
        <v>0.001803053644162538</v>
      </c>
      <c r="S152" s="101">
        <v>0.00017318256899525334</v>
      </c>
      <c r="T152" s="101">
        <v>0.00017021287016014537</v>
      </c>
      <c r="U152" s="101">
        <v>3.513756403826143E-05</v>
      </c>
      <c r="V152" s="101">
        <v>6.692041893119708E-05</v>
      </c>
      <c r="W152" s="101">
        <v>1.0800278019535899E-05</v>
      </c>
      <c r="X152" s="101">
        <v>67.5</v>
      </c>
    </row>
    <row r="153" spans="1:24" s="101" customFormat="1" ht="12.75" hidden="1">
      <c r="A153" s="101">
        <v>3055</v>
      </c>
      <c r="B153" s="101">
        <v>149.75999450683594</v>
      </c>
      <c r="C153" s="101">
        <v>151.36000061035156</v>
      </c>
      <c r="D153" s="101">
        <v>9.155094146728516</v>
      </c>
      <c r="E153" s="101">
        <v>9.586997985839844</v>
      </c>
      <c r="F153" s="101">
        <v>31.146421605584464</v>
      </c>
      <c r="G153" s="101" t="s">
        <v>57</v>
      </c>
      <c r="H153" s="101">
        <v>-1.1958954586804538</v>
      </c>
      <c r="I153" s="101">
        <v>81.06409904815548</v>
      </c>
      <c r="J153" s="101" t="s">
        <v>60</v>
      </c>
      <c r="K153" s="101">
        <v>0.27261550149544944</v>
      </c>
      <c r="L153" s="101">
        <v>-0.0021927523876165583</v>
      </c>
      <c r="M153" s="101">
        <v>-0.06403960042192017</v>
      </c>
      <c r="N153" s="101">
        <v>-0.0012111565905088472</v>
      </c>
      <c r="O153" s="101">
        <v>0.011027672684087709</v>
      </c>
      <c r="P153" s="101">
        <v>-0.0002510285244379564</v>
      </c>
      <c r="Q153" s="101">
        <v>-0.0012979940808224395</v>
      </c>
      <c r="R153" s="101">
        <v>-9.737231048423689E-05</v>
      </c>
      <c r="S153" s="101">
        <v>0.00015078757452661895</v>
      </c>
      <c r="T153" s="101">
        <v>-1.7885988384068697E-05</v>
      </c>
      <c r="U153" s="101">
        <v>-2.6658389315500656E-05</v>
      </c>
      <c r="V153" s="101">
        <v>-7.68095255308599E-06</v>
      </c>
      <c r="W153" s="101">
        <v>9.573257435557533E-06</v>
      </c>
      <c r="X153" s="101">
        <v>67.5</v>
      </c>
    </row>
    <row r="154" spans="1:24" s="101" customFormat="1" ht="12.75" hidden="1">
      <c r="A154" s="101">
        <v>3053</v>
      </c>
      <c r="B154" s="101">
        <v>122.41999816894531</v>
      </c>
      <c r="C154" s="101">
        <v>134.72000122070312</v>
      </c>
      <c r="D154" s="101">
        <v>9.416803359985352</v>
      </c>
      <c r="E154" s="101">
        <v>9.92033576965332</v>
      </c>
      <c r="F154" s="101">
        <v>27.683839238195592</v>
      </c>
      <c r="G154" s="101" t="s">
        <v>58</v>
      </c>
      <c r="H154" s="101">
        <v>15.049287144013533</v>
      </c>
      <c r="I154" s="101">
        <v>69.96928531295885</v>
      </c>
      <c r="J154" s="101" t="s">
        <v>61</v>
      </c>
      <c r="K154" s="101">
        <v>0.18358761816641084</v>
      </c>
      <c r="L154" s="101">
        <v>-0.40322837680338725</v>
      </c>
      <c r="M154" s="101">
        <v>0.04419287341259151</v>
      </c>
      <c r="N154" s="101">
        <v>-0.1171299851407905</v>
      </c>
      <c r="O154" s="101">
        <v>0.007254748382255993</v>
      </c>
      <c r="P154" s="101">
        <v>-0.01156487520331782</v>
      </c>
      <c r="Q154" s="101">
        <v>0.0009468967743320171</v>
      </c>
      <c r="R154" s="101">
        <v>-0.0018004224717767686</v>
      </c>
      <c r="S154" s="101">
        <v>8.517810500460206E-05</v>
      </c>
      <c r="T154" s="101">
        <v>-0.00016927053077154177</v>
      </c>
      <c r="U154" s="101">
        <v>2.2890580718848605E-05</v>
      </c>
      <c r="V154" s="101">
        <v>-6.64781575993511E-05</v>
      </c>
      <c r="W154" s="101">
        <v>4.999874735612155E-06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19.435142559056892</v>
      </c>
      <c r="G155" s="102"/>
      <c r="H155" s="102"/>
      <c r="I155" s="115"/>
      <c r="J155" s="115" t="s">
        <v>158</v>
      </c>
      <c r="K155" s="102">
        <f>AVERAGE(K153,K148,K143,K138,K133,K128)</f>
        <v>0.42406042429231067</v>
      </c>
      <c r="L155" s="102">
        <f>AVERAGE(L153,L148,L143,L138,L133,L128)</f>
        <v>-0.0021061922082631786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31.146421605584464</v>
      </c>
      <c r="G156" s="102"/>
      <c r="H156" s="102"/>
      <c r="I156" s="115"/>
      <c r="J156" s="115" t="s">
        <v>159</v>
      </c>
      <c r="K156" s="102">
        <f>AVERAGE(K154,K149,K144,K139,K134,K129)</f>
        <v>0.7357997497226979</v>
      </c>
      <c r="L156" s="102">
        <f>AVERAGE(L154,L149,L144,L139,L134,L129)</f>
        <v>-0.3872120054870009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0.2650377651826942</v>
      </c>
      <c r="L157" s="102">
        <f>ABS(L155/$H$33)</f>
        <v>0.005850533911842163</v>
      </c>
      <c r="M157" s="115" t="s">
        <v>111</v>
      </c>
      <c r="N157" s="102">
        <f>K157+L157+L158+K158</f>
        <v>0.9309638421390811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0.41806803961516925</v>
      </c>
      <c r="L158" s="102">
        <f>ABS(L156/$H$34)</f>
        <v>0.24200750342937555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3054</v>
      </c>
      <c r="B161" s="101">
        <v>114.06</v>
      </c>
      <c r="C161" s="101">
        <v>120.66</v>
      </c>
      <c r="D161" s="101">
        <v>9.568812922331533</v>
      </c>
      <c r="E161" s="101">
        <v>9.401105323959337</v>
      </c>
      <c r="F161" s="101">
        <v>24.19481746654134</v>
      </c>
      <c r="G161" s="101" t="s">
        <v>59</v>
      </c>
      <c r="H161" s="101">
        <v>13.598407686032829</v>
      </c>
      <c r="I161" s="101">
        <v>60.15840768603283</v>
      </c>
      <c r="J161" s="101" t="s">
        <v>73</v>
      </c>
      <c r="K161" s="101">
        <v>0.6816411307520799</v>
      </c>
      <c r="M161" s="101" t="s">
        <v>68</v>
      </c>
      <c r="N161" s="101">
        <v>0.6241728905038773</v>
      </c>
      <c r="X161" s="101">
        <v>67.5</v>
      </c>
    </row>
    <row r="162" spans="1:24" s="101" customFormat="1" ht="12.75" hidden="1">
      <c r="A162" s="101">
        <v>3056</v>
      </c>
      <c r="B162" s="101">
        <v>123.4800033569336</v>
      </c>
      <c r="C162" s="101">
        <v>131.27999877929688</v>
      </c>
      <c r="D162" s="101">
        <v>9.64604377746582</v>
      </c>
      <c r="E162" s="101">
        <v>10.25284194946289</v>
      </c>
      <c r="F162" s="101">
        <v>21.83253799501526</v>
      </c>
      <c r="G162" s="101" t="s">
        <v>56</v>
      </c>
      <c r="H162" s="101">
        <v>-2.1085169217552675</v>
      </c>
      <c r="I162" s="101">
        <v>53.871486435178326</v>
      </c>
      <c r="J162" s="101" t="s">
        <v>62</v>
      </c>
      <c r="K162" s="101">
        <v>0.23593334257412604</v>
      </c>
      <c r="L162" s="101">
        <v>0.7838393774602413</v>
      </c>
      <c r="M162" s="101">
        <v>0.05585435277426701</v>
      </c>
      <c r="N162" s="101">
        <v>0.08862276864001983</v>
      </c>
      <c r="O162" s="101">
        <v>0.009475438333958487</v>
      </c>
      <c r="P162" s="101">
        <v>0.022485811950238258</v>
      </c>
      <c r="Q162" s="101">
        <v>0.0011534749371938822</v>
      </c>
      <c r="R162" s="101">
        <v>0.0013641005447650424</v>
      </c>
      <c r="S162" s="101">
        <v>0.00012427339368233401</v>
      </c>
      <c r="T162" s="101">
        <v>0.00033085363898415014</v>
      </c>
      <c r="U162" s="101">
        <v>2.5225797597023062E-05</v>
      </c>
      <c r="V162" s="101">
        <v>5.061357601356353E-05</v>
      </c>
      <c r="W162" s="101">
        <v>7.737936338099292E-06</v>
      </c>
      <c r="X162" s="101">
        <v>67.5</v>
      </c>
    </row>
    <row r="163" spans="1:24" s="101" customFormat="1" ht="12.75" hidden="1">
      <c r="A163" s="101">
        <v>3053</v>
      </c>
      <c r="B163" s="101">
        <v>98.31999969482422</v>
      </c>
      <c r="C163" s="101">
        <v>118.22000122070312</v>
      </c>
      <c r="D163" s="101">
        <v>9.689754486083984</v>
      </c>
      <c r="E163" s="101">
        <v>10.143596649169922</v>
      </c>
      <c r="F163" s="101">
        <v>19.807488122383933</v>
      </c>
      <c r="G163" s="101" t="s">
        <v>57</v>
      </c>
      <c r="H163" s="101">
        <v>17.782797895590697</v>
      </c>
      <c r="I163" s="101">
        <v>48.602797590414916</v>
      </c>
      <c r="J163" s="101" t="s">
        <v>60</v>
      </c>
      <c r="K163" s="101">
        <v>-0.16161053325639713</v>
      </c>
      <c r="L163" s="101">
        <v>0.004265802516479917</v>
      </c>
      <c r="M163" s="101">
        <v>0.03779452884849583</v>
      </c>
      <c r="N163" s="101">
        <v>-0.000916806365636822</v>
      </c>
      <c r="O163" s="101">
        <v>-0.006564844503573779</v>
      </c>
      <c r="P163" s="101">
        <v>0.00048803314276839684</v>
      </c>
      <c r="Q163" s="101">
        <v>0.0007579212656870436</v>
      </c>
      <c r="R163" s="101">
        <v>-7.368037520763189E-05</v>
      </c>
      <c r="S163" s="101">
        <v>-9.194949674805667E-05</v>
      </c>
      <c r="T163" s="101">
        <v>3.4750498745045464E-05</v>
      </c>
      <c r="U163" s="101">
        <v>1.4989295463679385E-05</v>
      </c>
      <c r="V163" s="101">
        <v>-5.813977358037678E-06</v>
      </c>
      <c r="W163" s="101">
        <v>-5.894677039778583E-06</v>
      </c>
      <c r="X163" s="101">
        <v>67.5</v>
      </c>
    </row>
    <row r="164" spans="1:24" s="101" customFormat="1" ht="12.75" hidden="1">
      <c r="A164" s="101">
        <v>3055</v>
      </c>
      <c r="B164" s="101">
        <v>133.97999572753906</v>
      </c>
      <c r="C164" s="101">
        <v>139.27999877929688</v>
      </c>
      <c r="D164" s="101">
        <v>9.71434497833252</v>
      </c>
      <c r="E164" s="101">
        <v>9.904417037963867</v>
      </c>
      <c r="F164" s="101">
        <v>24.431154529937608</v>
      </c>
      <c r="G164" s="101" t="s">
        <v>58</v>
      </c>
      <c r="H164" s="101">
        <v>-6.593903125620628</v>
      </c>
      <c r="I164" s="101">
        <v>59.886092601918435</v>
      </c>
      <c r="J164" s="101" t="s">
        <v>61</v>
      </c>
      <c r="K164" s="101">
        <v>-0.17189117975854049</v>
      </c>
      <c r="L164" s="101">
        <v>0.7838277697212246</v>
      </c>
      <c r="M164" s="101">
        <v>-0.04112520289253884</v>
      </c>
      <c r="N164" s="101">
        <v>-0.0886180263124293</v>
      </c>
      <c r="O164" s="101">
        <v>-0.006832770175012995</v>
      </c>
      <c r="P164" s="101">
        <v>0.02248051517899528</v>
      </c>
      <c r="Q164" s="101">
        <v>-0.0008695169841663708</v>
      </c>
      <c r="R164" s="101">
        <v>-0.0013621092094753444</v>
      </c>
      <c r="S164" s="101">
        <v>-8.360123459078517E-05</v>
      </c>
      <c r="T164" s="101">
        <v>0.000329023605940402</v>
      </c>
      <c r="U164" s="101">
        <v>-2.0289452577841894E-05</v>
      </c>
      <c r="V164" s="101">
        <v>-5.0278541587450595E-05</v>
      </c>
      <c r="W164" s="101">
        <v>-5.01282768197598E-06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3054</v>
      </c>
      <c r="B166" s="101">
        <v>115.36</v>
      </c>
      <c r="C166" s="101">
        <v>119.86</v>
      </c>
      <c r="D166" s="101">
        <v>9.75907068720406</v>
      </c>
      <c r="E166" s="101">
        <v>9.525913686084472</v>
      </c>
      <c r="F166" s="101">
        <v>24.098568025684386</v>
      </c>
      <c r="G166" s="101" t="s">
        <v>59</v>
      </c>
      <c r="H166" s="101">
        <v>10.89415015401132</v>
      </c>
      <c r="I166" s="101">
        <v>58.75415015401132</v>
      </c>
      <c r="J166" s="101" t="s">
        <v>73</v>
      </c>
      <c r="K166" s="101">
        <v>0.3188110355322393</v>
      </c>
      <c r="M166" s="101" t="s">
        <v>68</v>
      </c>
      <c r="N166" s="101">
        <v>0.2989017928127515</v>
      </c>
      <c r="X166" s="101">
        <v>67.5</v>
      </c>
    </row>
    <row r="167" spans="1:24" s="101" customFormat="1" ht="12.75" hidden="1">
      <c r="A167" s="101">
        <v>3056</v>
      </c>
      <c r="B167" s="101">
        <v>123.31999969482422</v>
      </c>
      <c r="C167" s="101">
        <v>114.72000122070312</v>
      </c>
      <c r="D167" s="101">
        <v>9.391013145446777</v>
      </c>
      <c r="E167" s="101">
        <v>10.243853569030762</v>
      </c>
      <c r="F167" s="101">
        <v>21.495412405714102</v>
      </c>
      <c r="G167" s="101" t="s">
        <v>56</v>
      </c>
      <c r="H167" s="101">
        <v>-1.3403411883435439</v>
      </c>
      <c r="I167" s="101">
        <v>54.479658506480675</v>
      </c>
      <c r="J167" s="101" t="s">
        <v>62</v>
      </c>
      <c r="K167" s="101">
        <v>0.11029308031887589</v>
      </c>
      <c r="L167" s="101">
        <v>0.5487827524091263</v>
      </c>
      <c r="M167" s="101">
        <v>0.026110459437098645</v>
      </c>
      <c r="N167" s="101">
        <v>0.06732999066875786</v>
      </c>
      <c r="O167" s="101">
        <v>0.004429427097735717</v>
      </c>
      <c r="P167" s="101">
        <v>0.015742794158053755</v>
      </c>
      <c r="Q167" s="101">
        <v>0.000539249873961064</v>
      </c>
      <c r="R167" s="101">
        <v>0.0010363608333203824</v>
      </c>
      <c r="S167" s="101">
        <v>5.808802635790916E-05</v>
      </c>
      <c r="T167" s="101">
        <v>0.00023163964472758746</v>
      </c>
      <c r="U167" s="101">
        <v>1.1803129857318182E-05</v>
      </c>
      <c r="V167" s="101">
        <v>3.845463256648099E-05</v>
      </c>
      <c r="W167" s="101">
        <v>3.6150316090446703E-06</v>
      </c>
      <c r="X167" s="101">
        <v>67.5</v>
      </c>
    </row>
    <row r="168" spans="1:24" s="101" customFormat="1" ht="12.75" hidden="1">
      <c r="A168" s="101">
        <v>3053</v>
      </c>
      <c r="B168" s="101">
        <v>93.36000061035156</v>
      </c>
      <c r="C168" s="101">
        <v>117.86000061035156</v>
      </c>
      <c r="D168" s="101">
        <v>9.650979995727539</v>
      </c>
      <c r="E168" s="101">
        <v>10.103657722473145</v>
      </c>
      <c r="F168" s="101">
        <v>15.270375738963475</v>
      </c>
      <c r="G168" s="101" t="s">
        <v>57</v>
      </c>
      <c r="H168" s="101">
        <v>11.752511196344244</v>
      </c>
      <c r="I168" s="101">
        <v>37.61251180669581</v>
      </c>
      <c r="J168" s="101" t="s">
        <v>60</v>
      </c>
      <c r="K168" s="101">
        <v>-0.03342361926445955</v>
      </c>
      <c r="L168" s="101">
        <v>0.002986644724334429</v>
      </c>
      <c r="M168" s="101">
        <v>0.007629568944512209</v>
      </c>
      <c r="N168" s="101">
        <v>-0.0006964839076720553</v>
      </c>
      <c r="O168" s="101">
        <v>-0.0013879473730207161</v>
      </c>
      <c r="P168" s="101">
        <v>0.00034167177210365287</v>
      </c>
      <c r="Q168" s="101">
        <v>0.0001439801685942419</v>
      </c>
      <c r="R168" s="101">
        <v>-5.597401188949646E-05</v>
      </c>
      <c r="S168" s="101">
        <v>-2.1868320090582672E-05</v>
      </c>
      <c r="T168" s="101">
        <v>2.432769222601063E-05</v>
      </c>
      <c r="U168" s="101">
        <v>2.218667764728608E-06</v>
      </c>
      <c r="V168" s="101">
        <v>-4.416046963167668E-06</v>
      </c>
      <c r="W168" s="101">
        <v>-1.468172274061716E-06</v>
      </c>
      <c r="X168" s="101">
        <v>67.5</v>
      </c>
    </row>
    <row r="169" spans="1:24" s="101" customFormat="1" ht="12.75" hidden="1">
      <c r="A169" s="101">
        <v>3055</v>
      </c>
      <c r="B169" s="101">
        <v>128.44000244140625</v>
      </c>
      <c r="C169" s="101">
        <v>135.83999633789062</v>
      </c>
      <c r="D169" s="101">
        <v>9.676691055297852</v>
      </c>
      <c r="E169" s="101">
        <v>9.989920616149902</v>
      </c>
      <c r="F169" s="101">
        <v>23.11355285435134</v>
      </c>
      <c r="G169" s="101" t="s">
        <v>58</v>
      </c>
      <c r="H169" s="101">
        <v>-4.07641073160184</v>
      </c>
      <c r="I169" s="101">
        <v>56.86359170980441</v>
      </c>
      <c r="J169" s="101" t="s">
        <v>61</v>
      </c>
      <c r="K169" s="101">
        <v>-0.10510673261732788</v>
      </c>
      <c r="L169" s="101">
        <v>0.5487746252288157</v>
      </c>
      <c r="M169" s="101">
        <v>-0.02497089845674978</v>
      </c>
      <c r="N169" s="101">
        <v>-0.06732638824132314</v>
      </c>
      <c r="O169" s="101">
        <v>-0.004206355489480216</v>
      </c>
      <c r="P169" s="101">
        <v>0.01573908600595978</v>
      </c>
      <c r="Q169" s="101">
        <v>-0.0005196731064992656</v>
      </c>
      <c r="R169" s="101">
        <v>-0.0010348481467507742</v>
      </c>
      <c r="S169" s="101">
        <v>-5.381445328694669E-05</v>
      </c>
      <c r="T169" s="101">
        <v>0.00023035860826216032</v>
      </c>
      <c r="U169" s="101">
        <v>-1.1592729953659323E-05</v>
      </c>
      <c r="V169" s="101">
        <v>-3.82002263742266E-05</v>
      </c>
      <c r="W169" s="101">
        <v>-3.303471463183623E-06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3054</v>
      </c>
      <c r="B171" s="101">
        <v>109</v>
      </c>
      <c r="C171" s="101">
        <v>116.6</v>
      </c>
      <c r="D171" s="101">
        <v>9.53817873751705</v>
      </c>
      <c r="E171" s="101">
        <v>9.40786593954336</v>
      </c>
      <c r="F171" s="101">
        <v>25.415705919413945</v>
      </c>
      <c r="G171" s="101" t="s">
        <v>59</v>
      </c>
      <c r="H171" s="101">
        <v>21.883525654340765</v>
      </c>
      <c r="I171" s="101">
        <v>63.383525654340765</v>
      </c>
      <c r="J171" s="101" t="s">
        <v>73</v>
      </c>
      <c r="K171" s="101">
        <v>1.504615562128245</v>
      </c>
      <c r="M171" s="101" t="s">
        <v>68</v>
      </c>
      <c r="N171" s="101">
        <v>1.2954347125923804</v>
      </c>
      <c r="X171" s="101">
        <v>67.5</v>
      </c>
    </row>
    <row r="172" spans="1:24" s="101" customFormat="1" ht="12.75" hidden="1">
      <c r="A172" s="101">
        <v>3056</v>
      </c>
      <c r="B172" s="101">
        <v>141.05999755859375</v>
      </c>
      <c r="C172" s="101">
        <v>121.55999755859375</v>
      </c>
      <c r="D172" s="101">
        <v>9.38886547088623</v>
      </c>
      <c r="E172" s="101">
        <v>10.14461612701416</v>
      </c>
      <c r="F172" s="101">
        <v>24.211575794679113</v>
      </c>
      <c r="G172" s="101" t="s">
        <v>56</v>
      </c>
      <c r="H172" s="101">
        <v>-12.136497746271502</v>
      </c>
      <c r="I172" s="101">
        <v>61.42349981232225</v>
      </c>
      <c r="J172" s="101" t="s">
        <v>62</v>
      </c>
      <c r="K172" s="101">
        <v>0.523364695934937</v>
      </c>
      <c r="L172" s="101">
        <v>1.101650904524327</v>
      </c>
      <c r="M172" s="101">
        <v>0.12389915301560181</v>
      </c>
      <c r="N172" s="101">
        <v>0.016486332881407682</v>
      </c>
      <c r="O172" s="101">
        <v>0.021018925248759132</v>
      </c>
      <c r="P172" s="101">
        <v>0.03160286572389201</v>
      </c>
      <c r="Q172" s="101">
        <v>0.0025584956484787855</v>
      </c>
      <c r="R172" s="101">
        <v>0.000253724977399603</v>
      </c>
      <c r="S172" s="101">
        <v>0.00027578188986197085</v>
      </c>
      <c r="T172" s="101">
        <v>0.0004650344209732727</v>
      </c>
      <c r="U172" s="101">
        <v>5.598174597580755E-05</v>
      </c>
      <c r="V172" s="101">
        <v>9.411480810855179E-06</v>
      </c>
      <c r="W172" s="101">
        <v>1.72026160610794E-05</v>
      </c>
      <c r="X172" s="101">
        <v>67.5</v>
      </c>
    </row>
    <row r="173" spans="1:24" s="101" customFormat="1" ht="12.75" hidden="1">
      <c r="A173" s="101">
        <v>3053</v>
      </c>
      <c r="B173" s="101">
        <v>108.44000244140625</v>
      </c>
      <c r="C173" s="101">
        <v>124.63999938964844</v>
      </c>
      <c r="D173" s="101">
        <v>9.385233879089355</v>
      </c>
      <c r="E173" s="101">
        <v>9.879020690917969</v>
      </c>
      <c r="F173" s="101">
        <v>19.465289463102113</v>
      </c>
      <c r="G173" s="101" t="s">
        <v>57</v>
      </c>
      <c r="H173" s="101">
        <v>8.393870950479737</v>
      </c>
      <c r="I173" s="101">
        <v>49.33387339188599</v>
      </c>
      <c r="J173" s="101" t="s">
        <v>60</v>
      </c>
      <c r="K173" s="101">
        <v>0.5185689123040224</v>
      </c>
      <c r="L173" s="101">
        <v>0.005994321812150641</v>
      </c>
      <c r="M173" s="101">
        <v>-0.12294615558847044</v>
      </c>
      <c r="N173" s="101">
        <v>-0.0001706552773703003</v>
      </c>
      <c r="O173" s="101">
        <v>0.020794510161486316</v>
      </c>
      <c r="P173" s="101">
        <v>0.0006857423208841966</v>
      </c>
      <c r="Q173" s="101">
        <v>-0.0025462511891526196</v>
      </c>
      <c r="R173" s="101">
        <v>-1.3679057154175533E-05</v>
      </c>
      <c r="S173" s="101">
        <v>0.0002695111864689023</v>
      </c>
      <c r="T173" s="101">
        <v>4.882746321748939E-05</v>
      </c>
      <c r="U173" s="101">
        <v>-5.597185627027114E-05</v>
      </c>
      <c r="V173" s="101">
        <v>-1.0729623279307632E-06</v>
      </c>
      <c r="W173" s="101">
        <v>1.6682576035701137E-05</v>
      </c>
      <c r="X173" s="101">
        <v>67.5</v>
      </c>
    </row>
    <row r="174" spans="1:24" s="101" customFormat="1" ht="12.75" hidden="1">
      <c r="A174" s="101">
        <v>3055</v>
      </c>
      <c r="B174" s="101">
        <v>156.77999877929688</v>
      </c>
      <c r="C174" s="101">
        <v>151.27999877929688</v>
      </c>
      <c r="D174" s="101">
        <v>9.328380584716797</v>
      </c>
      <c r="E174" s="101">
        <v>9.784692764282227</v>
      </c>
      <c r="F174" s="101">
        <v>29.493431322234066</v>
      </c>
      <c r="G174" s="101" t="s">
        <v>58</v>
      </c>
      <c r="H174" s="101">
        <v>-13.921854823820922</v>
      </c>
      <c r="I174" s="101">
        <v>75.35814395547595</v>
      </c>
      <c r="J174" s="101" t="s">
        <v>61</v>
      </c>
      <c r="K174" s="101">
        <v>-0.07068867054127027</v>
      </c>
      <c r="L174" s="101">
        <v>1.1016345962002465</v>
      </c>
      <c r="M174" s="101">
        <v>-0.015337631629398633</v>
      </c>
      <c r="N174" s="101">
        <v>-0.016485449604208245</v>
      </c>
      <c r="O174" s="101">
        <v>-0.0030632606413373478</v>
      </c>
      <c r="P174" s="101">
        <v>0.031595424976279346</v>
      </c>
      <c r="Q174" s="101">
        <v>-0.00025000972985816434</v>
      </c>
      <c r="R174" s="101">
        <v>-0.0002533559700338673</v>
      </c>
      <c r="S174" s="101">
        <v>-5.8475389216018E-05</v>
      </c>
      <c r="T174" s="101">
        <v>0.00046246393537841603</v>
      </c>
      <c r="U174" s="101">
        <v>-1.0522300888846282E-06</v>
      </c>
      <c r="V174" s="101">
        <v>-9.350118870684834E-06</v>
      </c>
      <c r="W174" s="101">
        <v>-4.197815641254048E-06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3054</v>
      </c>
      <c r="B176" s="101">
        <v>128.94</v>
      </c>
      <c r="C176" s="101">
        <v>131.34</v>
      </c>
      <c r="D176" s="101">
        <v>9.344883563244505</v>
      </c>
      <c r="E176" s="101">
        <v>9.303479538514058</v>
      </c>
      <c r="F176" s="101">
        <v>29.141748152788015</v>
      </c>
      <c r="G176" s="101" t="s">
        <v>59</v>
      </c>
      <c r="H176" s="101">
        <v>12.801251383517396</v>
      </c>
      <c r="I176" s="101">
        <v>74.2412513835174</v>
      </c>
      <c r="J176" s="101" t="s">
        <v>73</v>
      </c>
      <c r="K176" s="101">
        <v>0.5084153018838181</v>
      </c>
      <c r="M176" s="101" t="s">
        <v>68</v>
      </c>
      <c r="N176" s="101">
        <v>0.45750016723365056</v>
      </c>
      <c r="X176" s="101">
        <v>67.5</v>
      </c>
    </row>
    <row r="177" spans="1:24" s="101" customFormat="1" ht="12.75" hidden="1">
      <c r="A177" s="101">
        <v>3056</v>
      </c>
      <c r="B177" s="101">
        <v>135.75999450683594</v>
      </c>
      <c r="C177" s="101">
        <v>131.4600067138672</v>
      </c>
      <c r="D177" s="101">
        <v>9.418827056884766</v>
      </c>
      <c r="E177" s="101">
        <v>10.03000545501709</v>
      </c>
      <c r="F177" s="101">
        <v>25.96559375272376</v>
      </c>
      <c r="G177" s="101" t="s">
        <v>56</v>
      </c>
      <c r="H177" s="101">
        <v>-2.610799123186723</v>
      </c>
      <c r="I177" s="101">
        <v>65.64919538364921</v>
      </c>
      <c r="J177" s="101" t="s">
        <v>62</v>
      </c>
      <c r="K177" s="101">
        <v>0.23033028689464283</v>
      </c>
      <c r="L177" s="101">
        <v>0.6704390779141822</v>
      </c>
      <c r="M177" s="101">
        <v>0.054527354132896236</v>
      </c>
      <c r="N177" s="101">
        <v>0.049437463115107445</v>
      </c>
      <c r="O177" s="101">
        <v>0.009250264930489723</v>
      </c>
      <c r="P177" s="101">
        <v>0.01923272845245435</v>
      </c>
      <c r="Q177" s="101">
        <v>0.0011260363888153325</v>
      </c>
      <c r="R177" s="101">
        <v>0.0007609488563449714</v>
      </c>
      <c r="S177" s="101">
        <v>0.00012134870463194515</v>
      </c>
      <c r="T177" s="101">
        <v>0.00028299623742006254</v>
      </c>
      <c r="U177" s="101">
        <v>2.4649313367972092E-05</v>
      </c>
      <c r="V177" s="101">
        <v>2.8233623787227488E-05</v>
      </c>
      <c r="W177" s="101">
        <v>7.563940826810668E-06</v>
      </c>
      <c r="X177" s="101">
        <v>67.5</v>
      </c>
    </row>
    <row r="178" spans="1:24" s="101" customFormat="1" ht="12.75" hidden="1">
      <c r="A178" s="101">
        <v>3053</v>
      </c>
      <c r="B178" s="101">
        <v>111.66000366210938</v>
      </c>
      <c r="C178" s="101">
        <v>130.75999450683594</v>
      </c>
      <c r="D178" s="101">
        <v>9.741392135620117</v>
      </c>
      <c r="E178" s="101">
        <v>10.082054138183594</v>
      </c>
      <c r="F178" s="101">
        <v>22.450427405062875</v>
      </c>
      <c r="G178" s="101" t="s">
        <v>57</v>
      </c>
      <c r="H178" s="101">
        <v>10.666660480730307</v>
      </c>
      <c r="I178" s="101">
        <v>54.82666414283968</v>
      </c>
      <c r="J178" s="101" t="s">
        <v>60</v>
      </c>
      <c r="K178" s="101">
        <v>0.08126283006059225</v>
      </c>
      <c r="L178" s="101">
        <v>0.0036484398820088595</v>
      </c>
      <c r="M178" s="101">
        <v>-0.019816245784911868</v>
      </c>
      <c r="N178" s="101">
        <v>-0.0005114234395665999</v>
      </c>
      <c r="O178" s="101">
        <v>0.0031699350354959435</v>
      </c>
      <c r="P178" s="101">
        <v>0.0004173881560428873</v>
      </c>
      <c r="Q178" s="101">
        <v>-0.000436576717803936</v>
      </c>
      <c r="R178" s="101">
        <v>-4.109167400386526E-05</v>
      </c>
      <c r="S178" s="101">
        <v>3.3820593758899E-05</v>
      </c>
      <c r="T178" s="101">
        <v>2.9719275712927123E-05</v>
      </c>
      <c r="U178" s="101">
        <v>-1.1338080709347951E-05</v>
      </c>
      <c r="V178" s="101">
        <v>-3.2406988419104406E-06</v>
      </c>
      <c r="W178" s="101">
        <v>1.8724716797659748E-06</v>
      </c>
      <c r="X178" s="101">
        <v>67.5</v>
      </c>
    </row>
    <row r="179" spans="1:24" s="101" customFormat="1" ht="12.75" hidden="1">
      <c r="A179" s="101">
        <v>3055</v>
      </c>
      <c r="B179" s="101">
        <v>152.05999755859375</v>
      </c>
      <c r="C179" s="101">
        <v>151.66000366210938</v>
      </c>
      <c r="D179" s="101">
        <v>9.445043563842773</v>
      </c>
      <c r="E179" s="101">
        <v>9.731643676757812</v>
      </c>
      <c r="F179" s="101">
        <v>30.262941034533892</v>
      </c>
      <c r="G179" s="101" t="s">
        <v>58</v>
      </c>
      <c r="H179" s="101">
        <v>-8.205908169713354</v>
      </c>
      <c r="I179" s="101">
        <v>76.3540893888804</v>
      </c>
      <c r="J179" s="101" t="s">
        <v>61</v>
      </c>
      <c r="K179" s="101">
        <v>-0.21551889363002905</v>
      </c>
      <c r="L179" s="101">
        <v>0.6704291506795079</v>
      </c>
      <c r="M179" s="101">
        <v>-0.0507991018791301</v>
      </c>
      <c r="N179" s="101">
        <v>-0.049434817743398946</v>
      </c>
      <c r="O179" s="101">
        <v>-0.008690161860114193</v>
      </c>
      <c r="P179" s="101">
        <v>0.01922819884578486</v>
      </c>
      <c r="Q179" s="101">
        <v>-0.0010379589194220633</v>
      </c>
      <c r="R179" s="101">
        <v>-0.0007598385593665802</v>
      </c>
      <c r="S179" s="101">
        <v>-0.00011654044599900322</v>
      </c>
      <c r="T179" s="101">
        <v>0.00028143140380030695</v>
      </c>
      <c r="U179" s="101">
        <v>-2.188690419727741E-05</v>
      </c>
      <c r="V179" s="101">
        <v>-2.8047020932261916E-05</v>
      </c>
      <c r="W179" s="101">
        <v>-7.328509441896602E-06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3054</v>
      </c>
      <c r="B181" s="101">
        <v>120.56</v>
      </c>
      <c r="C181" s="101">
        <v>147.06</v>
      </c>
      <c r="D181" s="101">
        <v>9.366008548349303</v>
      </c>
      <c r="E181" s="101">
        <v>9.006252765517404</v>
      </c>
      <c r="F181" s="101">
        <v>26.03694199858775</v>
      </c>
      <c r="G181" s="101" t="s">
        <v>59</v>
      </c>
      <c r="H181" s="101">
        <v>13.098569381096524</v>
      </c>
      <c r="I181" s="101">
        <v>66.15856938109653</v>
      </c>
      <c r="J181" s="101" t="s">
        <v>73</v>
      </c>
      <c r="K181" s="101">
        <v>0.3327398109836409</v>
      </c>
      <c r="M181" s="101" t="s">
        <v>68</v>
      </c>
      <c r="N181" s="101">
        <v>0.22921346230187542</v>
      </c>
      <c r="X181" s="101">
        <v>67.5</v>
      </c>
    </row>
    <row r="182" spans="1:24" s="101" customFormat="1" ht="12.75" hidden="1">
      <c r="A182" s="101">
        <v>3056</v>
      </c>
      <c r="B182" s="101">
        <v>124.55999755859375</v>
      </c>
      <c r="C182" s="101">
        <v>130.86000061035156</v>
      </c>
      <c r="D182" s="101">
        <v>9.38772964477539</v>
      </c>
      <c r="E182" s="101">
        <v>10.006641387939453</v>
      </c>
      <c r="F182" s="101">
        <v>26.369996529548104</v>
      </c>
      <c r="G182" s="101" t="s">
        <v>56</v>
      </c>
      <c r="H182" s="101">
        <v>9.80104853888345</v>
      </c>
      <c r="I182" s="101">
        <v>66.8610460974772</v>
      </c>
      <c r="J182" s="101" t="s">
        <v>62</v>
      </c>
      <c r="K182" s="101">
        <v>0.4637650393155753</v>
      </c>
      <c r="L182" s="101">
        <v>0.30055611879785993</v>
      </c>
      <c r="M182" s="101">
        <v>0.10978984170397471</v>
      </c>
      <c r="N182" s="101">
        <v>0.12183604776161837</v>
      </c>
      <c r="O182" s="101">
        <v>0.018625501924470846</v>
      </c>
      <c r="P182" s="101">
        <v>0.008621869181335754</v>
      </c>
      <c r="Q182" s="101">
        <v>0.0022672695027885995</v>
      </c>
      <c r="R182" s="101">
        <v>0.0018753837706640291</v>
      </c>
      <c r="S182" s="101">
        <v>0.00024436839937569925</v>
      </c>
      <c r="T182" s="101">
        <v>0.00012685397605890155</v>
      </c>
      <c r="U182" s="101">
        <v>4.961078020968012E-05</v>
      </c>
      <c r="V182" s="101">
        <v>6.95943092175585E-05</v>
      </c>
      <c r="W182" s="101">
        <v>1.5232469278921631E-05</v>
      </c>
      <c r="X182" s="101">
        <v>67.5</v>
      </c>
    </row>
    <row r="183" spans="1:24" s="101" customFormat="1" ht="12.75" hidden="1">
      <c r="A183" s="101">
        <v>3053</v>
      </c>
      <c r="B183" s="101">
        <v>113.73999786376953</v>
      </c>
      <c r="C183" s="101">
        <v>136.0399932861328</v>
      </c>
      <c r="D183" s="101">
        <v>9.426822662353516</v>
      </c>
      <c r="E183" s="101">
        <v>9.90216064453125</v>
      </c>
      <c r="F183" s="101">
        <v>22.353021155944862</v>
      </c>
      <c r="G183" s="101" t="s">
        <v>57</v>
      </c>
      <c r="H183" s="101">
        <v>10.175327485759638</v>
      </c>
      <c r="I183" s="101">
        <v>56.41532534952917</v>
      </c>
      <c r="J183" s="101" t="s">
        <v>60</v>
      </c>
      <c r="K183" s="101">
        <v>0.11068294730591688</v>
      </c>
      <c r="L183" s="101">
        <v>0.001636777536275458</v>
      </c>
      <c r="M183" s="101">
        <v>-0.027412348429437447</v>
      </c>
      <c r="N183" s="101">
        <v>-0.0012599579945434484</v>
      </c>
      <c r="O183" s="101">
        <v>0.004249780323380001</v>
      </c>
      <c r="P183" s="101">
        <v>0.00018716423826799916</v>
      </c>
      <c r="Q183" s="101">
        <v>-0.0006234575748530867</v>
      </c>
      <c r="R183" s="101">
        <v>-0.00010127563995317739</v>
      </c>
      <c r="S183" s="101">
        <v>3.959276322857539E-05</v>
      </c>
      <c r="T183" s="101">
        <v>1.3318947337456894E-05</v>
      </c>
      <c r="U183" s="101">
        <v>-1.739150165566205E-05</v>
      </c>
      <c r="V183" s="101">
        <v>-7.990025665400145E-06</v>
      </c>
      <c r="W183" s="101">
        <v>1.972893500653408E-06</v>
      </c>
      <c r="X183" s="101">
        <v>67.5</v>
      </c>
    </row>
    <row r="184" spans="1:24" s="101" customFormat="1" ht="12.75" hidden="1">
      <c r="A184" s="101">
        <v>3055</v>
      </c>
      <c r="B184" s="101">
        <v>145.05999755859375</v>
      </c>
      <c r="C184" s="101">
        <v>145.16000366210938</v>
      </c>
      <c r="D184" s="101">
        <v>9.221688270568848</v>
      </c>
      <c r="E184" s="101">
        <v>9.607627868652344</v>
      </c>
      <c r="F184" s="101">
        <v>29.288494220754245</v>
      </c>
      <c r="G184" s="101" t="s">
        <v>58</v>
      </c>
      <c r="H184" s="101">
        <v>-1.896893950328348</v>
      </c>
      <c r="I184" s="101">
        <v>75.6631036082654</v>
      </c>
      <c r="J184" s="101" t="s">
        <v>61</v>
      </c>
      <c r="K184" s="101">
        <v>-0.45036351635878846</v>
      </c>
      <c r="L184" s="101">
        <v>0.30055166195868893</v>
      </c>
      <c r="M184" s="101">
        <v>-0.10631261681929828</v>
      </c>
      <c r="N184" s="101">
        <v>-0.12182953270871287</v>
      </c>
      <c r="O184" s="101">
        <v>-0.01813418564869896</v>
      </c>
      <c r="P184" s="101">
        <v>0.008619837453686748</v>
      </c>
      <c r="Q184" s="101">
        <v>-0.0021798650533080186</v>
      </c>
      <c r="R184" s="101">
        <v>-0.0018726471990265828</v>
      </c>
      <c r="S184" s="101">
        <v>-0.0002411396435955051</v>
      </c>
      <c r="T184" s="101">
        <v>0.00012615283145365553</v>
      </c>
      <c r="U184" s="101">
        <v>-4.646251374144853E-05</v>
      </c>
      <c r="V184" s="101">
        <v>-6.913412590996863E-05</v>
      </c>
      <c r="W184" s="101">
        <v>-1.5104165371458656E-05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3054</v>
      </c>
      <c r="B186" s="101">
        <v>127.26</v>
      </c>
      <c r="C186" s="101">
        <v>147.26</v>
      </c>
      <c r="D186" s="101">
        <v>9.269500410363966</v>
      </c>
      <c r="E186" s="101">
        <v>9.228183262935035</v>
      </c>
      <c r="F186" s="101">
        <v>28.418675310142874</v>
      </c>
      <c r="G186" s="101" t="s">
        <v>59</v>
      </c>
      <c r="H186" s="101">
        <v>13.222784903611483</v>
      </c>
      <c r="I186" s="101">
        <v>72.98278490361149</v>
      </c>
      <c r="J186" s="101" t="s">
        <v>73</v>
      </c>
      <c r="K186" s="101">
        <v>0.4923979727417316</v>
      </c>
      <c r="M186" s="101" t="s">
        <v>68</v>
      </c>
      <c r="N186" s="101">
        <v>0.3275066361382117</v>
      </c>
      <c r="X186" s="101">
        <v>67.5</v>
      </c>
    </row>
    <row r="187" spans="1:24" s="101" customFormat="1" ht="12.75" hidden="1">
      <c r="A187" s="101">
        <v>3056</v>
      </c>
      <c r="B187" s="101">
        <v>125.33999633789062</v>
      </c>
      <c r="C187" s="101">
        <v>141.44000244140625</v>
      </c>
      <c r="D187" s="101">
        <v>9.412368774414062</v>
      </c>
      <c r="E187" s="101">
        <v>9.873979568481445</v>
      </c>
      <c r="F187" s="101">
        <v>26.92371609265277</v>
      </c>
      <c r="G187" s="101" t="s">
        <v>56</v>
      </c>
      <c r="H187" s="101">
        <v>10.248535197379937</v>
      </c>
      <c r="I187" s="101">
        <v>68.08853153527056</v>
      </c>
      <c r="J187" s="101" t="s">
        <v>62</v>
      </c>
      <c r="K187" s="101">
        <v>0.573532699588537</v>
      </c>
      <c r="L187" s="101">
        <v>0.361447948700962</v>
      </c>
      <c r="M187" s="101">
        <v>0.13577591465476344</v>
      </c>
      <c r="N187" s="101">
        <v>0.11717160539162481</v>
      </c>
      <c r="O187" s="101">
        <v>0.023033987285568013</v>
      </c>
      <c r="P187" s="101">
        <v>0.010368655689106963</v>
      </c>
      <c r="Q187" s="101">
        <v>0.0028038898090615833</v>
      </c>
      <c r="R187" s="101">
        <v>0.0018035871497484167</v>
      </c>
      <c r="S187" s="101">
        <v>0.0003022038070302914</v>
      </c>
      <c r="T187" s="101">
        <v>0.0001525555114181275</v>
      </c>
      <c r="U187" s="101">
        <v>6.134741546999023E-05</v>
      </c>
      <c r="V187" s="101">
        <v>6.692860787542149E-05</v>
      </c>
      <c r="W187" s="101">
        <v>1.8838443936892545E-05</v>
      </c>
      <c r="X187" s="101">
        <v>67.5</v>
      </c>
    </row>
    <row r="188" spans="1:24" s="101" customFormat="1" ht="12.75" hidden="1">
      <c r="A188" s="101">
        <v>3053</v>
      </c>
      <c r="B188" s="101">
        <v>122.41999816894531</v>
      </c>
      <c r="C188" s="101">
        <v>134.72000122070312</v>
      </c>
      <c r="D188" s="101">
        <v>9.416803359985352</v>
      </c>
      <c r="E188" s="101">
        <v>9.92033576965332</v>
      </c>
      <c r="F188" s="101">
        <v>26.086150358133036</v>
      </c>
      <c r="G188" s="101" t="s">
        <v>57</v>
      </c>
      <c r="H188" s="101">
        <v>11.011221898489254</v>
      </c>
      <c r="I188" s="101">
        <v>65.93122006743457</v>
      </c>
      <c r="J188" s="101" t="s">
        <v>60</v>
      </c>
      <c r="K188" s="101">
        <v>0.08285426747668075</v>
      </c>
      <c r="L188" s="101">
        <v>0.001968073074066283</v>
      </c>
      <c r="M188" s="101">
        <v>-0.021139933328107152</v>
      </c>
      <c r="N188" s="101">
        <v>-0.001211732050389148</v>
      </c>
      <c r="O188" s="101">
        <v>0.0030814367168770667</v>
      </c>
      <c r="P188" s="101">
        <v>0.00022508020394961022</v>
      </c>
      <c r="Q188" s="101">
        <v>-0.0005090466770544583</v>
      </c>
      <c r="R188" s="101">
        <v>-9.739712846226595E-05</v>
      </c>
      <c r="S188" s="101">
        <v>2.0142736936042864E-05</v>
      </c>
      <c r="T188" s="101">
        <v>1.601932736951894E-05</v>
      </c>
      <c r="U188" s="101">
        <v>-1.5899504487165555E-05</v>
      </c>
      <c r="V188" s="101">
        <v>-7.684295298553281E-06</v>
      </c>
      <c r="W188" s="101">
        <v>6.35937337682301E-07</v>
      </c>
      <c r="X188" s="101">
        <v>67.5</v>
      </c>
    </row>
    <row r="189" spans="1:24" s="101" customFormat="1" ht="12.75" hidden="1">
      <c r="A189" s="101">
        <v>3055</v>
      </c>
      <c r="B189" s="101">
        <v>149.75999450683594</v>
      </c>
      <c r="C189" s="101">
        <v>151.36000061035156</v>
      </c>
      <c r="D189" s="101">
        <v>9.155094146728516</v>
      </c>
      <c r="E189" s="101">
        <v>9.586997985839844</v>
      </c>
      <c r="F189" s="101">
        <v>29.877640374846084</v>
      </c>
      <c r="G189" s="101" t="s">
        <v>58</v>
      </c>
      <c r="H189" s="101">
        <v>-4.49812415966791</v>
      </c>
      <c r="I189" s="101">
        <v>77.76187034716803</v>
      </c>
      <c r="J189" s="101" t="s">
        <v>61</v>
      </c>
      <c r="K189" s="101">
        <v>-0.5675164560241559</v>
      </c>
      <c r="L189" s="101">
        <v>0.36144259061226913</v>
      </c>
      <c r="M189" s="101">
        <v>-0.13412010371014774</v>
      </c>
      <c r="N189" s="101">
        <v>-0.11716533965080586</v>
      </c>
      <c r="O189" s="101">
        <v>-0.022826942809574625</v>
      </c>
      <c r="P189" s="101">
        <v>0.010366212408639917</v>
      </c>
      <c r="Q189" s="101">
        <v>-0.0027572938802273537</v>
      </c>
      <c r="R189" s="101">
        <v>-0.0018009554148020774</v>
      </c>
      <c r="S189" s="101">
        <v>-0.0003015317746645069</v>
      </c>
      <c r="T189" s="101">
        <v>0.0001517121129464441</v>
      </c>
      <c r="U189" s="101">
        <v>-5.925125434883382E-05</v>
      </c>
      <c r="V189" s="101">
        <v>-6.64860147542817E-05</v>
      </c>
      <c r="W189" s="101">
        <v>-1.882770707404343E-05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15.270375738963475</v>
      </c>
      <c r="G190" s="102"/>
      <c r="H190" s="102"/>
      <c r="I190" s="115"/>
      <c r="J190" s="115" t="s">
        <v>158</v>
      </c>
      <c r="K190" s="102">
        <f>AVERAGE(K188,K183,K178,K173,K168,K163)</f>
        <v>0.0997224674377259</v>
      </c>
      <c r="L190" s="102">
        <f>AVERAGE(L188,L183,L178,L173,L168,L163)</f>
        <v>0.0034166765908859313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30.262941034533892</v>
      </c>
      <c r="G191" s="102"/>
      <c r="H191" s="102"/>
      <c r="I191" s="115"/>
      <c r="J191" s="115" t="s">
        <v>159</v>
      </c>
      <c r="K191" s="102">
        <f>AVERAGE(K189,K184,K179,K174,K169,K164)</f>
        <v>-0.263514241488352</v>
      </c>
      <c r="L191" s="102">
        <f>AVERAGE(L189,L184,L179,L174,L169,L164)</f>
        <v>0.6277767324001254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0.06232654214857869</v>
      </c>
      <c r="L192" s="102">
        <f>ABS(L190/$H$33)</f>
        <v>0.009490768308016477</v>
      </c>
      <c r="M192" s="115" t="s">
        <v>111</v>
      </c>
      <c r="N192" s="102">
        <f>K192+L192+L193+K193</f>
        <v>0.6139017690523281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0.14972400084565454</v>
      </c>
      <c r="L193" s="102">
        <f>ABS(L191/$H$34)</f>
        <v>0.3923604577500784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3054</v>
      </c>
      <c r="B196" s="116">
        <v>114.06</v>
      </c>
      <c r="C196" s="116">
        <v>120.66</v>
      </c>
      <c r="D196" s="116">
        <v>9.568812922331533</v>
      </c>
      <c r="E196" s="116">
        <v>9.401105323959337</v>
      </c>
      <c r="F196" s="116">
        <v>22.94624520430476</v>
      </c>
      <c r="G196" s="116" t="s">
        <v>59</v>
      </c>
      <c r="H196" s="116">
        <v>10.493936272641427</v>
      </c>
      <c r="I196" s="116">
        <v>57.05393627264143</v>
      </c>
      <c r="J196" s="116" t="s">
        <v>73</v>
      </c>
      <c r="K196" s="116">
        <v>0.5601189999509094</v>
      </c>
      <c r="M196" s="116" t="s">
        <v>68</v>
      </c>
      <c r="N196" s="116">
        <v>0.33815092082216736</v>
      </c>
      <c r="X196" s="116">
        <v>67.5</v>
      </c>
    </row>
    <row r="197" spans="1:24" s="116" customFormat="1" ht="12.75">
      <c r="A197" s="116">
        <v>3053</v>
      </c>
      <c r="B197" s="116">
        <v>98.31999969482422</v>
      </c>
      <c r="C197" s="116">
        <v>118.22000122070312</v>
      </c>
      <c r="D197" s="116">
        <v>9.689754486083984</v>
      </c>
      <c r="E197" s="116">
        <v>10.143596649169922</v>
      </c>
      <c r="F197" s="116">
        <v>16.845750713110696</v>
      </c>
      <c r="G197" s="116" t="s">
        <v>56</v>
      </c>
      <c r="H197" s="116">
        <v>10.515408768334616</v>
      </c>
      <c r="I197" s="116">
        <v>41.335408463158835</v>
      </c>
      <c r="J197" s="116" t="s">
        <v>62</v>
      </c>
      <c r="K197" s="116">
        <v>0.6608404016244999</v>
      </c>
      <c r="L197" s="116">
        <v>0.29994561645143974</v>
      </c>
      <c r="M197" s="116">
        <v>0.1564447025605516</v>
      </c>
      <c r="N197" s="116">
        <v>0.09041950467294392</v>
      </c>
      <c r="O197" s="116">
        <v>0.026540549330359913</v>
      </c>
      <c r="P197" s="116">
        <v>0.00860459302671175</v>
      </c>
      <c r="Q197" s="116">
        <v>0.0032305637384041747</v>
      </c>
      <c r="R197" s="116">
        <v>0.0013918270896805765</v>
      </c>
      <c r="S197" s="116">
        <v>0.0003482145003639418</v>
      </c>
      <c r="T197" s="116">
        <v>0.00012660266562321634</v>
      </c>
      <c r="U197" s="116">
        <v>7.065532186379432E-05</v>
      </c>
      <c r="V197" s="116">
        <v>5.166188899173283E-05</v>
      </c>
      <c r="W197" s="116">
        <v>2.1710790755634167E-05</v>
      </c>
      <c r="X197" s="116">
        <v>67.5</v>
      </c>
    </row>
    <row r="198" spans="1:24" s="116" customFormat="1" ht="12.75">
      <c r="A198" s="116">
        <v>3055</v>
      </c>
      <c r="B198" s="116">
        <v>133.97999572753906</v>
      </c>
      <c r="C198" s="116">
        <v>139.27999877929688</v>
      </c>
      <c r="D198" s="116">
        <v>9.71434497833252</v>
      </c>
      <c r="E198" s="116">
        <v>9.904417037963867</v>
      </c>
      <c r="F198" s="116">
        <v>24.431154529937608</v>
      </c>
      <c r="G198" s="116" t="s">
        <v>57</v>
      </c>
      <c r="H198" s="116">
        <v>-6.593903125620628</v>
      </c>
      <c r="I198" s="116">
        <v>59.886092601918435</v>
      </c>
      <c r="J198" s="116" t="s">
        <v>60</v>
      </c>
      <c r="K198" s="116">
        <v>0.6569613904933358</v>
      </c>
      <c r="L198" s="116">
        <v>-0.001630890153703349</v>
      </c>
      <c r="M198" s="116">
        <v>-0.15570878807293284</v>
      </c>
      <c r="N198" s="116">
        <v>-0.0009346993178055305</v>
      </c>
      <c r="O198" s="116">
        <v>0.026352248990140034</v>
      </c>
      <c r="P198" s="116">
        <v>-0.00018678226336511596</v>
      </c>
      <c r="Q198" s="116">
        <v>-0.0032224688589202384</v>
      </c>
      <c r="R198" s="116">
        <v>-7.513897958762429E-05</v>
      </c>
      <c r="S198" s="116">
        <v>0.0003421567593187686</v>
      </c>
      <c r="T198" s="116">
        <v>-1.3313950097068448E-05</v>
      </c>
      <c r="U198" s="116">
        <v>-7.06527890279756E-05</v>
      </c>
      <c r="V198" s="116">
        <v>-5.923386244991063E-06</v>
      </c>
      <c r="W198" s="116">
        <v>2.118783110402819E-05</v>
      </c>
      <c r="X198" s="116">
        <v>67.5</v>
      </c>
    </row>
    <row r="199" spans="1:24" s="116" customFormat="1" ht="12.75">
      <c r="A199" s="116">
        <v>3056</v>
      </c>
      <c r="B199" s="116">
        <v>123.4800033569336</v>
      </c>
      <c r="C199" s="116">
        <v>131.27999877929688</v>
      </c>
      <c r="D199" s="116">
        <v>9.64604377746582</v>
      </c>
      <c r="E199" s="116">
        <v>10.25284194946289</v>
      </c>
      <c r="F199" s="116">
        <v>26.222245378481205</v>
      </c>
      <c r="G199" s="116" t="s">
        <v>58</v>
      </c>
      <c r="H199" s="116">
        <v>8.723025513520938</v>
      </c>
      <c r="I199" s="116">
        <v>64.70302887045453</v>
      </c>
      <c r="J199" s="116" t="s">
        <v>61</v>
      </c>
      <c r="K199" s="116">
        <v>-0.07149662803442638</v>
      </c>
      <c r="L199" s="116">
        <v>-0.29994118261042574</v>
      </c>
      <c r="M199" s="116">
        <v>-0.015156459880788347</v>
      </c>
      <c r="N199" s="116">
        <v>-0.09041467338040779</v>
      </c>
      <c r="O199" s="116">
        <v>-0.003155904294957558</v>
      </c>
      <c r="P199" s="116">
        <v>-0.008602565520902975</v>
      </c>
      <c r="Q199" s="116">
        <v>-0.00022855310363514302</v>
      </c>
      <c r="R199" s="116">
        <v>-0.0013897973885841183</v>
      </c>
      <c r="S199" s="116">
        <v>-6.466908315561526E-05</v>
      </c>
      <c r="T199" s="116">
        <v>-0.00012590065002102528</v>
      </c>
      <c r="U199" s="116">
        <v>5.982560026789721E-07</v>
      </c>
      <c r="V199" s="116">
        <v>-5.132118733609713E-05</v>
      </c>
      <c r="W199" s="116">
        <v>-4.736480586058121E-06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3054</v>
      </c>
      <c r="B201" s="116">
        <v>115.36</v>
      </c>
      <c r="C201" s="116">
        <v>119.86</v>
      </c>
      <c r="D201" s="116">
        <v>9.75907068720406</v>
      </c>
      <c r="E201" s="116">
        <v>9.525913686084472</v>
      </c>
      <c r="F201" s="116">
        <v>19.971810535303316</v>
      </c>
      <c r="G201" s="116" t="s">
        <v>59</v>
      </c>
      <c r="H201" s="116">
        <v>0.8328000779146549</v>
      </c>
      <c r="I201" s="116">
        <v>48.692800077914654</v>
      </c>
      <c r="J201" s="116" t="s">
        <v>73</v>
      </c>
      <c r="K201" s="116">
        <v>0.3062751089466974</v>
      </c>
      <c r="M201" s="116" t="s">
        <v>68</v>
      </c>
      <c r="N201" s="116">
        <v>0.2613641535890557</v>
      </c>
      <c r="X201" s="116">
        <v>67.5</v>
      </c>
    </row>
    <row r="202" spans="1:24" s="116" customFormat="1" ht="12.75">
      <c r="A202" s="116">
        <v>3053</v>
      </c>
      <c r="B202" s="116">
        <v>93.36000061035156</v>
      </c>
      <c r="C202" s="116">
        <v>117.86000061035156</v>
      </c>
      <c r="D202" s="116">
        <v>9.650979995727539</v>
      </c>
      <c r="E202" s="116">
        <v>10.103657722473145</v>
      </c>
      <c r="F202" s="116">
        <v>15.765944722526196</v>
      </c>
      <c r="G202" s="116" t="s">
        <v>56</v>
      </c>
      <c r="H202" s="116">
        <v>12.973148760469456</v>
      </c>
      <c r="I202" s="116">
        <v>38.83314937082102</v>
      </c>
      <c r="J202" s="116" t="s">
        <v>62</v>
      </c>
      <c r="K202" s="116">
        <v>0.26437484053221644</v>
      </c>
      <c r="L202" s="116">
        <v>0.4767315541380906</v>
      </c>
      <c r="M202" s="116">
        <v>0.06258695280336898</v>
      </c>
      <c r="N202" s="116">
        <v>0.06991628795272384</v>
      </c>
      <c r="O202" s="116">
        <v>0.01061789380461832</v>
      </c>
      <c r="P202" s="116">
        <v>0.013676008004966225</v>
      </c>
      <c r="Q202" s="116">
        <v>0.0012924505355549807</v>
      </c>
      <c r="R202" s="116">
        <v>0.0010762327188623686</v>
      </c>
      <c r="S202" s="116">
        <v>0.00013932256336457086</v>
      </c>
      <c r="T202" s="116">
        <v>0.0002012391495213378</v>
      </c>
      <c r="U202" s="116">
        <v>2.8265105597201425E-05</v>
      </c>
      <c r="V202" s="116">
        <v>3.994587352109504E-05</v>
      </c>
      <c r="W202" s="116">
        <v>8.685215096493933E-06</v>
      </c>
      <c r="X202" s="116">
        <v>67.5</v>
      </c>
    </row>
    <row r="203" spans="1:24" s="116" customFormat="1" ht="12.75">
      <c r="A203" s="116">
        <v>3055</v>
      </c>
      <c r="B203" s="116">
        <v>128.44000244140625</v>
      </c>
      <c r="C203" s="116">
        <v>135.83999633789062</v>
      </c>
      <c r="D203" s="116">
        <v>9.676691055297852</v>
      </c>
      <c r="E203" s="116">
        <v>9.989920616149902</v>
      </c>
      <c r="F203" s="116">
        <v>23.11355285435134</v>
      </c>
      <c r="G203" s="116" t="s">
        <v>57</v>
      </c>
      <c r="H203" s="116">
        <v>-4.07641073160184</v>
      </c>
      <c r="I203" s="116">
        <v>56.86359170980441</v>
      </c>
      <c r="J203" s="116" t="s">
        <v>60</v>
      </c>
      <c r="K203" s="116">
        <v>0.1880976381672147</v>
      </c>
      <c r="L203" s="116">
        <v>-0.0025930354510104473</v>
      </c>
      <c r="M203" s="116">
        <v>-0.04502642547648424</v>
      </c>
      <c r="N203" s="116">
        <v>-0.0007227712793685333</v>
      </c>
      <c r="O203" s="116">
        <v>0.007473516760357882</v>
      </c>
      <c r="P203" s="116">
        <v>-0.0002967679421161673</v>
      </c>
      <c r="Q203" s="116">
        <v>-0.0009530234526772654</v>
      </c>
      <c r="R203" s="116">
        <v>-5.81138450872597E-05</v>
      </c>
      <c r="S203" s="116">
        <v>9.114521332263273E-05</v>
      </c>
      <c r="T203" s="116">
        <v>-2.1140554774036E-05</v>
      </c>
      <c r="U203" s="116">
        <v>-2.228741848195317E-05</v>
      </c>
      <c r="V203" s="116">
        <v>-4.584681468402906E-06</v>
      </c>
      <c r="W203" s="116">
        <v>5.459480066826808E-06</v>
      </c>
      <c r="X203" s="116">
        <v>67.5</v>
      </c>
    </row>
    <row r="204" spans="1:24" s="116" customFormat="1" ht="12.75">
      <c r="A204" s="116">
        <v>3056</v>
      </c>
      <c r="B204" s="116">
        <v>123.31999969482422</v>
      </c>
      <c r="C204" s="116">
        <v>114.72000122070312</v>
      </c>
      <c r="D204" s="116">
        <v>9.391013145446777</v>
      </c>
      <c r="E204" s="116">
        <v>10.243853569030762</v>
      </c>
      <c r="F204" s="116">
        <v>25.244673311704727</v>
      </c>
      <c r="G204" s="116" t="s">
        <v>58</v>
      </c>
      <c r="H204" s="116">
        <v>8.162079605210046</v>
      </c>
      <c r="I204" s="116">
        <v>63.982079300034265</v>
      </c>
      <c r="J204" s="116" t="s">
        <v>61</v>
      </c>
      <c r="K204" s="116">
        <v>-0.1857776488772275</v>
      </c>
      <c r="L204" s="116">
        <v>-0.47672450207438366</v>
      </c>
      <c r="M204" s="116">
        <v>-0.04347122807123979</v>
      </c>
      <c r="N204" s="116">
        <v>-0.06991255196862661</v>
      </c>
      <c r="O204" s="116">
        <v>-0.0075422951466249276</v>
      </c>
      <c r="P204" s="116">
        <v>-0.013672787709184708</v>
      </c>
      <c r="Q204" s="116">
        <v>-0.0008730261654174292</v>
      </c>
      <c r="R204" s="116">
        <v>-0.0010746625731638095</v>
      </c>
      <c r="S204" s="116">
        <v>-0.00010537232440658522</v>
      </c>
      <c r="T204" s="116">
        <v>-0.0002001256411455497</v>
      </c>
      <c r="U204" s="116">
        <v>-1.7383531627124555E-05</v>
      </c>
      <c r="V204" s="116">
        <v>-3.968190402685593E-05</v>
      </c>
      <c r="W204" s="116">
        <v>-6.754778950660552E-06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3054</v>
      </c>
      <c r="B206" s="116">
        <v>109</v>
      </c>
      <c r="C206" s="116">
        <v>116.6</v>
      </c>
      <c r="D206" s="116">
        <v>9.53817873751705</v>
      </c>
      <c r="E206" s="116">
        <v>9.40786593954336</v>
      </c>
      <c r="F206" s="116">
        <v>19.744205134559135</v>
      </c>
      <c r="G206" s="116" t="s">
        <v>59</v>
      </c>
      <c r="H206" s="116">
        <v>7.739526796497984</v>
      </c>
      <c r="I206" s="116">
        <v>49.239526796497984</v>
      </c>
      <c r="J206" s="116" t="s">
        <v>73</v>
      </c>
      <c r="K206" s="116">
        <v>0.8559434489852477</v>
      </c>
      <c r="M206" s="116" t="s">
        <v>68</v>
      </c>
      <c r="N206" s="116">
        <v>0.49003971480965447</v>
      </c>
      <c r="X206" s="116">
        <v>67.5</v>
      </c>
    </row>
    <row r="207" spans="1:24" s="116" customFormat="1" ht="12.75">
      <c r="A207" s="116">
        <v>3053</v>
      </c>
      <c r="B207" s="116">
        <v>108.44000244140625</v>
      </c>
      <c r="C207" s="116">
        <v>124.63999938964844</v>
      </c>
      <c r="D207" s="116">
        <v>9.385233879089355</v>
      </c>
      <c r="E207" s="116">
        <v>9.879020690917969</v>
      </c>
      <c r="F207" s="116">
        <v>17.781543329844975</v>
      </c>
      <c r="G207" s="116" t="s">
        <v>56</v>
      </c>
      <c r="H207" s="116">
        <v>4.126494463752309</v>
      </c>
      <c r="I207" s="116">
        <v>45.06649690515856</v>
      </c>
      <c r="J207" s="116" t="s">
        <v>62</v>
      </c>
      <c r="K207" s="116">
        <v>0.8390800369841114</v>
      </c>
      <c r="L207" s="116">
        <v>0.3329476721745955</v>
      </c>
      <c r="M207" s="116">
        <v>0.19864089399267243</v>
      </c>
      <c r="N207" s="116">
        <v>0.018215619363936564</v>
      </c>
      <c r="O207" s="116">
        <v>0.033698955407962645</v>
      </c>
      <c r="P207" s="116">
        <v>0.009551253853897575</v>
      </c>
      <c r="Q207" s="116">
        <v>0.004101920675888345</v>
      </c>
      <c r="R207" s="116">
        <v>0.00028041762707312035</v>
      </c>
      <c r="S207" s="116">
        <v>0.0004421139033365412</v>
      </c>
      <c r="T207" s="116">
        <v>0.00014051873692959624</v>
      </c>
      <c r="U207" s="116">
        <v>8.970450288855736E-05</v>
      </c>
      <c r="V207" s="116">
        <v>1.0419235048900456E-05</v>
      </c>
      <c r="W207" s="116">
        <v>2.7563828062336372E-05</v>
      </c>
      <c r="X207" s="116">
        <v>67.5</v>
      </c>
    </row>
    <row r="208" spans="1:24" s="116" customFormat="1" ht="12.75">
      <c r="A208" s="116">
        <v>3055</v>
      </c>
      <c r="B208" s="116">
        <v>156.77999877929688</v>
      </c>
      <c r="C208" s="116">
        <v>151.27999877929688</v>
      </c>
      <c r="D208" s="116">
        <v>9.328380584716797</v>
      </c>
      <c r="E208" s="116">
        <v>9.784692764282227</v>
      </c>
      <c r="F208" s="116">
        <v>29.493431322234066</v>
      </c>
      <c r="G208" s="116" t="s">
        <v>57</v>
      </c>
      <c r="H208" s="116">
        <v>-13.921854823820922</v>
      </c>
      <c r="I208" s="116">
        <v>75.35814395547595</v>
      </c>
      <c r="J208" s="116" t="s">
        <v>60</v>
      </c>
      <c r="K208" s="116">
        <v>0.833523797825314</v>
      </c>
      <c r="L208" s="116">
        <v>-0.0018112443109211567</v>
      </c>
      <c r="M208" s="116">
        <v>-0.19705329753559508</v>
      </c>
      <c r="N208" s="116">
        <v>-0.0001879437841095821</v>
      </c>
      <c r="O208" s="116">
        <v>0.03351563417513812</v>
      </c>
      <c r="P208" s="116">
        <v>-0.00020739285283240884</v>
      </c>
      <c r="Q208" s="116">
        <v>-0.004054151419524767</v>
      </c>
      <c r="R208" s="116">
        <v>-1.5106694556390714E-05</v>
      </c>
      <c r="S208" s="116">
        <v>0.00044181517780332536</v>
      </c>
      <c r="T208" s="116">
        <v>-1.4778797410487325E-05</v>
      </c>
      <c r="U208" s="116">
        <v>-8.729785603028381E-05</v>
      </c>
      <c r="V208" s="116">
        <v>-1.1849263166612537E-06</v>
      </c>
      <c r="W208" s="116">
        <v>2.756365794583758E-05</v>
      </c>
      <c r="X208" s="116">
        <v>67.5</v>
      </c>
    </row>
    <row r="209" spans="1:24" s="116" customFormat="1" ht="12.75">
      <c r="A209" s="116">
        <v>3056</v>
      </c>
      <c r="B209" s="116">
        <v>141.05999755859375</v>
      </c>
      <c r="C209" s="116">
        <v>121.55999755859375</v>
      </c>
      <c r="D209" s="116">
        <v>9.38886547088623</v>
      </c>
      <c r="E209" s="116">
        <v>10.14461612701416</v>
      </c>
      <c r="F209" s="116">
        <v>31.64323469492958</v>
      </c>
      <c r="G209" s="116" t="s">
        <v>58</v>
      </c>
      <c r="H209" s="116">
        <v>6.717231681992132</v>
      </c>
      <c r="I209" s="116">
        <v>80.27722924058588</v>
      </c>
      <c r="J209" s="116" t="s">
        <v>61</v>
      </c>
      <c r="K209" s="116">
        <v>0.09640221431130452</v>
      </c>
      <c r="L209" s="116">
        <v>-0.33294274552920966</v>
      </c>
      <c r="M209" s="116">
        <v>0.025063972082580176</v>
      </c>
      <c r="N209" s="116">
        <v>-0.01821464976182181</v>
      </c>
      <c r="O209" s="116">
        <v>0.00351025090644078</v>
      </c>
      <c r="P209" s="116">
        <v>-0.00954900195759679</v>
      </c>
      <c r="Q209" s="116">
        <v>0.0006241870703928491</v>
      </c>
      <c r="R209" s="116">
        <v>-0.0002800104165078498</v>
      </c>
      <c r="S209" s="116">
        <v>1.6249682645778392E-05</v>
      </c>
      <c r="T209" s="116">
        <v>-0.0001397394095285537</v>
      </c>
      <c r="U209" s="116">
        <v>2.063933552707151E-05</v>
      </c>
      <c r="V209" s="116">
        <v>-1.0351637968375791E-05</v>
      </c>
      <c r="W209" s="116">
        <v>9.684056436701818E-08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3054</v>
      </c>
      <c r="B211" s="116">
        <v>128.94</v>
      </c>
      <c r="C211" s="116">
        <v>131.34</v>
      </c>
      <c r="D211" s="116">
        <v>9.344883563244505</v>
      </c>
      <c r="E211" s="116">
        <v>9.303479538514058</v>
      </c>
      <c r="F211" s="116">
        <v>25.480482670209714</v>
      </c>
      <c r="G211" s="116" t="s">
        <v>59</v>
      </c>
      <c r="H211" s="116">
        <v>3.473844885843519</v>
      </c>
      <c r="I211" s="116">
        <v>64.91384488584352</v>
      </c>
      <c r="J211" s="116" t="s">
        <v>73</v>
      </c>
      <c r="K211" s="116">
        <v>0.4099485585118272</v>
      </c>
      <c r="M211" s="116" t="s">
        <v>68</v>
      </c>
      <c r="N211" s="116">
        <v>0.2975102054962934</v>
      </c>
      <c r="X211" s="116">
        <v>67.5</v>
      </c>
    </row>
    <row r="212" spans="1:24" s="116" customFormat="1" ht="12.75">
      <c r="A212" s="116">
        <v>3053</v>
      </c>
      <c r="B212" s="116">
        <v>111.66000366210938</v>
      </c>
      <c r="C212" s="116">
        <v>130.75999450683594</v>
      </c>
      <c r="D212" s="116">
        <v>9.741392135620117</v>
      </c>
      <c r="E212" s="116">
        <v>10.082054138183594</v>
      </c>
      <c r="F212" s="116">
        <v>21.59435270173771</v>
      </c>
      <c r="G212" s="116" t="s">
        <v>56</v>
      </c>
      <c r="H212" s="116">
        <v>8.576022320772374</v>
      </c>
      <c r="I212" s="116">
        <v>52.73602598288175</v>
      </c>
      <c r="J212" s="116" t="s">
        <v>62</v>
      </c>
      <c r="K212" s="116">
        <v>0.4498075898050644</v>
      </c>
      <c r="L212" s="116">
        <v>0.4395514975060823</v>
      </c>
      <c r="M212" s="116">
        <v>0.10648578366905193</v>
      </c>
      <c r="N212" s="116">
        <v>0.05085333151778205</v>
      </c>
      <c r="O212" s="116">
        <v>0.018065139800853728</v>
      </c>
      <c r="P212" s="116">
        <v>0.012609401224504345</v>
      </c>
      <c r="Q212" s="116">
        <v>0.0021989172775207116</v>
      </c>
      <c r="R212" s="116">
        <v>0.0007827983080002796</v>
      </c>
      <c r="S212" s="116">
        <v>0.00023700743446759175</v>
      </c>
      <c r="T212" s="116">
        <v>0.00018553296064878724</v>
      </c>
      <c r="U212" s="116">
        <v>4.808593118617193E-05</v>
      </c>
      <c r="V212" s="116">
        <v>2.9059503195000276E-05</v>
      </c>
      <c r="W212" s="116">
        <v>1.4775412571620974E-05</v>
      </c>
      <c r="X212" s="116">
        <v>67.5</v>
      </c>
    </row>
    <row r="213" spans="1:24" s="116" customFormat="1" ht="12.75">
      <c r="A213" s="116">
        <v>3055</v>
      </c>
      <c r="B213" s="116">
        <v>152.05999755859375</v>
      </c>
      <c r="C213" s="116">
        <v>151.66000366210938</v>
      </c>
      <c r="D213" s="116">
        <v>9.445043563842773</v>
      </c>
      <c r="E213" s="116">
        <v>9.731643676757812</v>
      </c>
      <c r="F213" s="116">
        <v>30.262941034533892</v>
      </c>
      <c r="G213" s="116" t="s">
        <v>57</v>
      </c>
      <c r="H213" s="116">
        <v>-8.205908169713354</v>
      </c>
      <c r="I213" s="116">
        <v>76.3540893888804</v>
      </c>
      <c r="J213" s="116" t="s">
        <v>60</v>
      </c>
      <c r="K213" s="116">
        <v>0.4493135633816241</v>
      </c>
      <c r="L213" s="116">
        <v>-0.0023909672785835654</v>
      </c>
      <c r="M213" s="116">
        <v>-0.106305226406299</v>
      </c>
      <c r="N213" s="116">
        <v>-0.0005255740533758653</v>
      </c>
      <c r="O213" s="116">
        <v>0.018053382098088547</v>
      </c>
      <c r="P213" s="116">
        <v>-0.00027368132715039625</v>
      </c>
      <c r="Q213" s="116">
        <v>-0.0021910758808164066</v>
      </c>
      <c r="R213" s="116">
        <v>-4.225697737524411E-05</v>
      </c>
      <c r="S213" s="116">
        <v>0.00023688937573067303</v>
      </c>
      <c r="T213" s="116">
        <v>-1.949752948920634E-05</v>
      </c>
      <c r="U213" s="116">
        <v>-4.7441804662245786E-05</v>
      </c>
      <c r="V213" s="116">
        <v>-3.3308709556977357E-06</v>
      </c>
      <c r="W213" s="116">
        <v>1.4744424799858692E-05</v>
      </c>
      <c r="X213" s="116">
        <v>67.5</v>
      </c>
    </row>
    <row r="214" spans="1:24" s="116" customFormat="1" ht="12.75">
      <c r="A214" s="116">
        <v>3056</v>
      </c>
      <c r="B214" s="116">
        <v>135.75999450683594</v>
      </c>
      <c r="C214" s="116">
        <v>131.4600067138672</v>
      </c>
      <c r="D214" s="116">
        <v>9.418827056884766</v>
      </c>
      <c r="E214" s="116">
        <v>10.03000545501709</v>
      </c>
      <c r="F214" s="116">
        <v>30.624919381553518</v>
      </c>
      <c r="G214" s="116" t="s">
        <v>58</v>
      </c>
      <c r="H214" s="116">
        <v>9.169442895388443</v>
      </c>
      <c r="I214" s="116">
        <v>77.42943740222438</v>
      </c>
      <c r="J214" s="116" t="s">
        <v>61</v>
      </c>
      <c r="K214" s="116">
        <v>0.021075806213484437</v>
      </c>
      <c r="L214" s="116">
        <v>-0.4395449945515387</v>
      </c>
      <c r="M214" s="116">
        <v>0.0061984645128965775</v>
      </c>
      <c r="N214" s="116">
        <v>-0.050850615516155384</v>
      </c>
      <c r="O214" s="116">
        <v>0.0006516677411115384</v>
      </c>
      <c r="P214" s="116">
        <v>-0.012606430810173866</v>
      </c>
      <c r="Q214" s="116">
        <v>0.00018553619022634475</v>
      </c>
      <c r="R214" s="116">
        <v>-0.0007816569189044568</v>
      </c>
      <c r="S214" s="116">
        <v>-7.479816765256719E-06</v>
      </c>
      <c r="T214" s="116">
        <v>-0.00018450562547229276</v>
      </c>
      <c r="U214" s="116">
        <v>7.844230263740145E-06</v>
      </c>
      <c r="V214" s="116">
        <v>-2.8867975762368938E-05</v>
      </c>
      <c r="W214" s="116">
        <v>-9.564277196564032E-07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3054</v>
      </c>
      <c r="B216" s="116">
        <v>120.56</v>
      </c>
      <c r="C216" s="116">
        <v>147.06</v>
      </c>
      <c r="D216" s="116">
        <v>9.366008548349303</v>
      </c>
      <c r="E216" s="116">
        <v>9.006252765517404</v>
      </c>
      <c r="F216" s="116">
        <v>23.661371202005615</v>
      </c>
      <c r="G216" s="116" t="s">
        <v>59</v>
      </c>
      <c r="H216" s="116">
        <v>7.06236261864683</v>
      </c>
      <c r="I216" s="116">
        <v>60.12236261864683</v>
      </c>
      <c r="J216" s="116" t="s">
        <v>73</v>
      </c>
      <c r="K216" s="116">
        <v>0.33718451287355616</v>
      </c>
      <c r="M216" s="116" t="s">
        <v>68</v>
      </c>
      <c r="N216" s="116">
        <v>0.26561888510471365</v>
      </c>
      <c r="X216" s="116">
        <v>67.5</v>
      </c>
    </row>
    <row r="217" spans="1:24" s="116" customFormat="1" ht="12.75">
      <c r="A217" s="116">
        <v>3053</v>
      </c>
      <c r="B217" s="116">
        <v>113.73999786376953</v>
      </c>
      <c r="C217" s="116">
        <v>136.0399932861328</v>
      </c>
      <c r="D217" s="116">
        <v>9.426822662353516</v>
      </c>
      <c r="E217" s="116">
        <v>9.90216064453125</v>
      </c>
      <c r="F217" s="116">
        <v>24.3363340539381</v>
      </c>
      <c r="G217" s="116" t="s">
        <v>56</v>
      </c>
      <c r="H217" s="116">
        <v>15.180880946726532</v>
      </c>
      <c r="I217" s="116">
        <v>61.42087881049606</v>
      </c>
      <c r="J217" s="116" t="s">
        <v>62</v>
      </c>
      <c r="K217" s="116">
        <v>0.379446689882337</v>
      </c>
      <c r="L217" s="116">
        <v>0.4119505704335514</v>
      </c>
      <c r="M217" s="116">
        <v>0.08982844418322472</v>
      </c>
      <c r="N217" s="116">
        <v>0.12269197789840561</v>
      </c>
      <c r="O217" s="116">
        <v>0.015239317032094326</v>
      </c>
      <c r="P217" s="116">
        <v>0.011817685509876637</v>
      </c>
      <c r="Q217" s="116">
        <v>0.0018549739958759997</v>
      </c>
      <c r="R217" s="116">
        <v>0.0018885882201842633</v>
      </c>
      <c r="S217" s="116">
        <v>0.00019995660931626148</v>
      </c>
      <c r="T217" s="116">
        <v>0.00017389487380990766</v>
      </c>
      <c r="U217" s="116">
        <v>4.057417201753369E-05</v>
      </c>
      <c r="V217" s="116">
        <v>7.009441393520586E-05</v>
      </c>
      <c r="W217" s="116">
        <v>1.2465749148873065E-05</v>
      </c>
      <c r="X217" s="116">
        <v>67.5</v>
      </c>
    </row>
    <row r="218" spans="1:24" s="116" customFormat="1" ht="12.75">
      <c r="A218" s="116">
        <v>3055</v>
      </c>
      <c r="B218" s="116">
        <v>145.05999755859375</v>
      </c>
      <c r="C218" s="116">
        <v>145.16000366210938</v>
      </c>
      <c r="D218" s="116">
        <v>9.221688270568848</v>
      </c>
      <c r="E218" s="116">
        <v>9.607627868652344</v>
      </c>
      <c r="F218" s="116">
        <v>29.288494220754245</v>
      </c>
      <c r="G218" s="116" t="s">
        <v>57</v>
      </c>
      <c r="H218" s="116">
        <v>-1.896893950328348</v>
      </c>
      <c r="I218" s="116">
        <v>75.6631036082654</v>
      </c>
      <c r="J218" s="116" t="s">
        <v>60</v>
      </c>
      <c r="K218" s="116">
        <v>0.3439716980777721</v>
      </c>
      <c r="L218" s="116">
        <v>-0.002239986990216198</v>
      </c>
      <c r="M218" s="116">
        <v>-0.08185611076182936</v>
      </c>
      <c r="N218" s="116">
        <v>-0.0012685195079206507</v>
      </c>
      <c r="O218" s="116">
        <v>0.013744377512714545</v>
      </c>
      <c r="P218" s="116">
        <v>-0.00025644317227109216</v>
      </c>
      <c r="Q218" s="116">
        <v>-0.0017097736329493255</v>
      </c>
      <c r="R218" s="116">
        <v>-0.00010198207914698889</v>
      </c>
      <c r="S218" s="116">
        <v>0.00017409062492650029</v>
      </c>
      <c r="T218" s="116">
        <v>-1.8273612013857788E-05</v>
      </c>
      <c r="U218" s="116">
        <v>-3.852595196222322E-05</v>
      </c>
      <c r="V218" s="116">
        <v>-8.04448125150127E-06</v>
      </c>
      <c r="W218" s="116">
        <v>1.0644818138262538E-05</v>
      </c>
      <c r="X218" s="116">
        <v>67.5</v>
      </c>
    </row>
    <row r="219" spans="1:24" s="116" customFormat="1" ht="12.75">
      <c r="A219" s="116">
        <v>3056</v>
      </c>
      <c r="B219" s="116">
        <v>124.55999755859375</v>
      </c>
      <c r="C219" s="116">
        <v>130.86000061035156</v>
      </c>
      <c r="D219" s="116">
        <v>9.38772964477539</v>
      </c>
      <c r="E219" s="116">
        <v>10.006641387939453</v>
      </c>
      <c r="F219" s="116">
        <v>26.862842721375873</v>
      </c>
      <c r="G219" s="116" t="s">
        <v>58</v>
      </c>
      <c r="H219" s="116">
        <v>11.050658561161569</v>
      </c>
      <c r="I219" s="116">
        <v>68.11065611975532</v>
      </c>
      <c r="J219" s="116" t="s">
        <v>61</v>
      </c>
      <c r="K219" s="116">
        <v>-0.16019756984472766</v>
      </c>
      <c r="L219" s="116">
        <v>-0.4119444804082366</v>
      </c>
      <c r="M219" s="116">
        <v>-0.036996304076567475</v>
      </c>
      <c r="N219" s="116">
        <v>-0.12268542007459922</v>
      </c>
      <c r="O219" s="116">
        <v>-0.006582466892637359</v>
      </c>
      <c r="P219" s="116">
        <v>-0.011814902780376306</v>
      </c>
      <c r="Q219" s="116">
        <v>-0.0007194460712572129</v>
      </c>
      <c r="R219" s="116">
        <v>-0.0018858327393890533</v>
      </c>
      <c r="S219" s="116">
        <v>-9.836208579506955E-05</v>
      </c>
      <c r="T219" s="116">
        <v>-0.00017293207406762548</v>
      </c>
      <c r="U219" s="116">
        <v>-1.2728490103420857E-05</v>
      </c>
      <c r="V219" s="116">
        <v>-6.963126586752697E-05</v>
      </c>
      <c r="W219" s="116">
        <v>-6.487121753593533E-06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3054</v>
      </c>
      <c r="B221" s="116">
        <v>127.26</v>
      </c>
      <c r="C221" s="116">
        <v>147.26</v>
      </c>
      <c r="D221" s="116">
        <v>9.269500410363966</v>
      </c>
      <c r="E221" s="116">
        <v>9.228183262935035</v>
      </c>
      <c r="F221" s="116">
        <v>26.844845252116322</v>
      </c>
      <c r="G221" s="116" t="s">
        <v>59</v>
      </c>
      <c r="H221" s="116">
        <v>9.180988467069113</v>
      </c>
      <c r="I221" s="116">
        <v>68.94098846706912</v>
      </c>
      <c r="J221" s="116" t="s">
        <v>73</v>
      </c>
      <c r="K221" s="116">
        <v>0.47538763155045954</v>
      </c>
      <c r="M221" s="116" t="s">
        <v>68</v>
      </c>
      <c r="N221" s="116">
        <v>0.3325242296078103</v>
      </c>
      <c r="X221" s="116">
        <v>67.5</v>
      </c>
    </row>
    <row r="222" spans="1:24" s="116" customFormat="1" ht="12.75">
      <c r="A222" s="116">
        <v>3053</v>
      </c>
      <c r="B222" s="116">
        <v>122.41999816894531</v>
      </c>
      <c r="C222" s="116">
        <v>134.72000122070312</v>
      </c>
      <c r="D222" s="116">
        <v>9.416803359985352</v>
      </c>
      <c r="E222" s="116">
        <v>9.92033576965332</v>
      </c>
      <c r="F222" s="116">
        <v>26.360112084115926</v>
      </c>
      <c r="G222" s="116" t="s">
        <v>56</v>
      </c>
      <c r="H222" s="116">
        <v>11.70364414546141</v>
      </c>
      <c r="I222" s="116">
        <v>66.62364231440672</v>
      </c>
      <c r="J222" s="116" t="s">
        <v>62</v>
      </c>
      <c r="K222" s="116">
        <v>0.531278994833035</v>
      </c>
      <c r="L222" s="116">
        <v>0.4036832440598896</v>
      </c>
      <c r="M222" s="116">
        <v>0.12577288396113298</v>
      </c>
      <c r="N222" s="116">
        <v>0.11726798432841619</v>
      </c>
      <c r="O222" s="116">
        <v>0.02133715409802525</v>
      </c>
      <c r="P222" s="116">
        <v>0.011580498378038775</v>
      </c>
      <c r="Q222" s="116">
        <v>0.002597172851747096</v>
      </c>
      <c r="R222" s="116">
        <v>0.0018050919729291467</v>
      </c>
      <c r="S222" s="116">
        <v>0.00027994675236792235</v>
      </c>
      <c r="T222" s="116">
        <v>0.0001703964994476985</v>
      </c>
      <c r="U222" s="116">
        <v>5.6801610840973344E-05</v>
      </c>
      <c r="V222" s="116">
        <v>6.699852326190791E-05</v>
      </c>
      <c r="W222" s="116">
        <v>1.745500778806307E-05</v>
      </c>
      <c r="X222" s="116">
        <v>67.5</v>
      </c>
    </row>
    <row r="223" spans="1:24" s="116" customFormat="1" ht="12.75">
      <c r="A223" s="116">
        <v>3055</v>
      </c>
      <c r="B223" s="116">
        <v>149.75999450683594</v>
      </c>
      <c r="C223" s="116">
        <v>151.36000061035156</v>
      </c>
      <c r="D223" s="116">
        <v>9.155094146728516</v>
      </c>
      <c r="E223" s="116">
        <v>9.586997985839844</v>
      </c>
      <c r="F223" s="116">
        <v>29.877640374846084</v>
      </c>
      <c r="G223" s="116" t="s">
        <v>57</v>
      </c>
      <c r="H223" s="116">
        <v>-4.49812415966791</v>
      </c>
      <c r="I223" s="116">
        <v>77.76187034716803</v>
      </c>
      <c r="J223" s="116" t="s">
        <v>60</v>
      </c>
      <c r="K223" s="116">
        <v>0.5264110178442247</v>
      </c>
      <c r="L223" s="116">
        <v>-0.002195109756118706</v>
      </c>
      <c r="M223" s="116">
        <v>-0.12441925793325748</v>
      </c>
      <c r="N223" s="116">
        <v>-0.001212396869149485</v>
      </c>
      <c r="O223" s="116">
        <v>0.02117150046428505</v>
      </c>
      <c r="P223" s="116">
        <v>-0.0002513395865951404</v>
      </c>
      <c r="Q223" s="116">
        <v>-0.002558375662262044</v>
      </c>
      <c r="R223" s="116">
        <v>-9.746812657724785E-05</v>
      </c>
      <c r="S223" s="116">
        <v>0.0002794912636797002</v>
      </c>
      <c r="T223" s="116">
        <v>-1.7911134671925726E-05</v>
      </c>
      <c r="U223" s="116">
        <v>-5.5002974360471294E-05</v>
      </c>
      <c r="V223" s="116">
        <v>-7.686381259353351E-06</v>
      </c>
      <c r="W223" s="116">
        <v>1.7449967064601282E-05</v>
      </c>
      <c r="X223" s="116">
        <v>67.5</v>
      </c>
    </row>
    <row r="224" spans="1:24" s="116" customFormat="1" ht="12.75">
      <c r="A224" s="116">
        <v>3056</v>
      </c>
      <c r="B224" s="116">
        <v>125.33999633789062</v>
      </c>
      <c r="C224" s="116">
        <v>141.44000244140625</v>
      </c>
      <c r="D224" s="116">
        <v>9.412368774414062</v>
      </c>
      <c r="E224" s="116">
        <v>9.873979568481445</v>
      </c>
      <c r="F224" s="116">
        <v>28.25785951185735</v>
      </c>
      <c r="G224" s="116" t="s">
        <v>58</v>
      </c>
      <c r="H224" s="116">
        <v>13.622507273094783</v>
      </c>
      <c r="I224" s="116">
        <v>71.46250361098541</v>
      </c>
      <c r="J224" s="116" t="s">
        <v>61</v>
      </c>
      <c r="K224" s="116">
        <v>0.07175521335071994</v>
      </c>
      <c r="L224" s="116">
        <v>-0.40367727583785906</v>
      </c>
      <c r="M224" s="116">
        <v>0.01840289638177014</v>
      </c>
      <c r="N224" s="116">
        <v>-0.1172617168656563</v>
      </c>
      <c r="O224" s="116">
        <v>0.002653622635879813</v>
      </c>
      <c r="P224" s="116">
        <v>-0.011577770558098346</v>
      </c>
      <c r="Q224" s="116">
        <v>0.0004472368417263844</v>
      </c>
      <c r="R224" s="116">
        <v>-0.0018024585973150011</v>
      </c>
      <c r="S224" s="116">
        <v>1.5963009994081056E-05</v>
      </c>
      <c r="T224" s="116">
        <v>-0.00016945252514729206</v>
      </c>
      <c r="U224" s="116">
        <v>1.418082528031135E-05</v>
      </c>
      <c r="V224" s="116">
        <v>-6.65561542038922E-05</v>
      </c>
      <c r="W224" s="116">
        <v>4.1945956381154537E-07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15.765944722526196</v>
      </c>
      <c r="G225" s="117"/>
      <c r="H225" s="117"/>
      <c r="I225" s="118"/>
      <c r="J225" s="118" t="s">
        <v>158</v>
      </c>
      <c r="K225" s="117">
        <f>AVERAGE(K223,K218,K213,K208,K203,K198)</f>
        <v>0.49971318429824757</v>
      </c>
      <c r="L225" s="117">
        <f>AVERAGE(L223,L218,L213,L208,L203,L198)</f>
        <v>-0.0021435389900922373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31.64323469492958</v>
      </c>
      <c r="G226" s="117"/>
      <c r="H226" s="117"/>
      <c r="I226" s="118"/>
      <c r="J226" s="118" t="s">
        <v>159</v>
      </c>
      <c r="K226" s="117">
        <f>AVERAGE(K224,K219,K214,K209,K204,K199)</f>
        <v>-0.03803976881347877</v>
      </c>
      <c r="L226" s="117">
        <f>AVERAGE(L224,L219,L214,L209,L204,L199)</f>
        <v>-0.3941291968352756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0.3123207401864047</v>
      </c>
      <c r="L227" s="117">
        <f>ABS(L225/$H$33)</f>
        <v>0.005954274972478437</v>
      </c>
      <c r="M227" s="118" t="s">
        <v>111</v>
      </c>
      <c r="N227" s="117">
        <f>K227+L227+L228+K228</f>
        <v>0.5862192681885887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0.021613505007658393</v>
      </c>
      <c r="L228" s="117">
        <f>ABS(L226/$H$34)</f>
        <v>0.24633074802204724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3054</v>
      </c>
      <c r="B231" s="101">
        <v>114.06</v>
      </c>
      <c r="C231" s="101">
        <v>120.66</v>
      </c>
      <c r="D231" s="101">
        <v>9.568812922331533</v>
      </c>
      <c r="E231" s="101">
        <v>9.401105323959337</v>
      </c>
      <c r="F231" s="101">
        <v>24.19481746654134</v>
      </c>
      <c r="G231" s="101" t="s">
        <v>59</v>
      </c>
      <c r="H231" s="101">
        <v>13.598407686032829</v>
      </c>
      <c r="I231" s="101">
        <v>60.15840768603283</v>
      </c>
      <c r="J231" s="101" t="s">
        <v>73</v>
      </c>
      <c r="K231" s="101">
        <v>0.5152623031841347</v>
      </c>
      <c r="M231" s="101" t="s">
        <v>68</v>
      </c>
      <c r="N231" s="101">
        <v>0.2770126026128129</v>
      </c>
      <c r="X231" s="101">
        <v>67.5</v>
      </c>
    </row>
    <row r="232" spans="1:24" s="101" customFormat="1" ht="12.75" hidden="1">
      <c r="A232" s="101">
        <v>3053</v>
      </c>
      <c r="B232" s="101">
        <v>98.31999969482422</v>
      </c>
      <c r="C232" s="101">
        <v>118.22000122070312</v>
      </c>
      <c r="D232" s="101">
        <v>9.689754486083984</v>
      </c>
      <c r="E232" s="101">
        <v>10.143596649169922</v>
      </c>
      <c r="F232" s="101">
        <v>16.845750713110696</v>
      </c>
      <c r="G232" s="101" t="s">
        <v>56</v>
      </c>
      <c r="H232" s="101">
        <v>10.515408768334616</v>
      </c>
      <c r="I232" s="101">
        <v>41.335408463158835</v>
      </c>
      <c r="J232" s="101" t="s">
        <v>62</v>
      </c>
      <c r="K232" s="101">
        <v>0.6918546010569743</v>
      </c>
      <c r="L232" s="101">
        <v>0.027180877150541127</v>
      </c>
      <c r="M232" s="101">
        <v>0.1637866326652991</v>
      </c>
      <c r="N232" s="101">
        <v>0.09082093860936433</v>
      </c>
      <c r="O232" s="101">
        <v>0.027786091335015417</v>
      </c>
      <c r="P232" s="101">
        <v>0.0007796053261113664</v>
      </c>
      <c r="Q232" s="101">
        <v>0.0033822157544195998</v>
      </c>
      <c r="R232" s="101">
        <v>0.0013980014187266788</v>
      </c>
      <c r="S232" s="101">
        <v>0.0003645629667687949</v>
      </c>
      <c r="T232" s="101">
        <v>1.1475564225737378E-05</v>
      </c>
      <c r="U232" s="101">
        <v>7.398528784798597E-05</v>
      </c>
      <c r="V232" s="101">
        <v>5.188600893449035E-05</v>
      </c>
      <c r="W232" s="101">
        <v>2.273078726367944E-05</v>
      </c>
      <c r="X232" s="101">
        <v>67.5</v>
      </c>
    </row>
    <row r="233" spans="1:24" s="101" customFormat="1" ht="12.75" hidden="1">
      <c r="A233" s="101">
        <v>3056</v>
      </c>
      <c r="B233" s="101">
        <v>123.4800033569336</v>
      </c>
      <c r="C233" s="101">
        <v>131.27999877929688</v>
      </c>
      <c r="D233" s="101">
        <v>9.64604377746582</v>
      </c>
      <c r="E233" s="101">
        <v>10.25284194946289</v>
      </c>
      <c r="F233" s="101">
        <v>22.16718554877974</v>
      </c>
      <c r="G233" s="101" t="s">
        <v>57</v>
      </c>
      <c r="H233" s="101">
        <v>-1.2827786975824864</v>
      </c>
      <c r="I233" s="101">
        <v>54.69722465935111</v>
      </c>
      <c r="J233" s="101" t="s">
        <v>60</v>
      </c>
      <c r="K233" s="101">
        <v>0.5708455121210207</v>
      </c>
      <c r="L233" s="101">
        <v>0.00014908856186672008</v>
      </c>
      <c r="M233" s="101">
        <v>-0.13618266952042649</v>
      </c>
      <c r="N233" s="101">
        <v>-0.000938942856652024</v>
      </c>
      <c r="O233" s="101">
        <v>0.022755455378141397</v>
      </c>
      <c r="P233" s="101">
        <v>1.6894982492016978E-05</v>
      </c>
      <c r="Q233" s="101">
        <v>-0.002860490127474463</v>
      </c>
      <c r="R233" s="101">
        <v>-7.547101673044155E-05</v>
      </c>
      <c r="S233" s="101">
        <v>0.00028375351537078433</v>
      </c>
      <c r="T233" s="101">
        <v>1.1906310468780245E-06</v>
      </c>
      <c r="U233" s="101">
        <v>-6.550202812112107E-05</v>
      </c>
      <c r="V233" s="101">
        <v>-5.950219045384008E-06</v>
      </c>
      <c r="W233" s="101">
        <v>1.7210352560434876E-05</v>
      </c>
      <c r="X233" s="101">
        <v>67.5</v>
      </c>
    </row>
    <row r="234" spans="1:24" s="101" customFormat="1" ht="12.75" hidden="1">
      <c r="A234" s="101">
        <v>3055</v>
      </c>
      <c r="B234" s="101">
        <v>133.97999572753906</v>
      </c>
      <c r="C234" s="101">
        <v>139.27999877929688</v>
      </c>
      <c r="D234" s="101">
        <v>9.71434497833252</v>
      </c>
      <c r="E234" s="101">
        <v>9.904417037963867</v>
      </c>
      <c r="F234" s="101">
        <v>27.288546638270702</v>
      </c>
      <c r="G234" s="101" t="s">
        <v>58</v>
      </c>
      <c r="H234" s="101">
        <v>0.4101886453982502</v>
      </c>
      <c r="I234" s="101">
        <v>66.89018437293731</v>
      </c>
      <c r="J234" s="101" t="s">
        <v>61</v>
      </c>
      <c r="K234" s="101">
        <v>-0.39089409089291005</v>
      </c>
      <c r="L234" s="101">
        <v>0.027180468268106224</v>
      </c>
      <c r="M234" s="101">
        <v>-0.0909963821375769</v>
      </c>
      <c r="N234" s="101">
        <v>-0.09081608489798415</v>
      </c>
      <c r="O234" s="101">
        <v>-0.015945410694341945</v>
      </c>
      <c r="P234" s="101">
        <v>0.0007794222373449479</v>
      </c>
      <c r="Q234" s="101">
        <v>-0.0018047104033792436</v>
      </c>
      <c r="R234" s="101">
        <v>-0.0013959627833131799</v>
      </c>
      <c r="S234" s="101">
        <v>-0.00022888883601868295</v>
      </c>
      <c r="T234" s="101">
        <v>1.1413630973937858E-05</v>
      </c>
      <c r="U234" s="101">
        <v>-3.43992315316666E-05</v>
      </c>
      <c r="V234" s="101">
        <v>-5.154369812559012E-05</v>
      </c>
      <c r="W234" s="101">
        <v>-1.4848988328239206E-05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3054</v>
      </c>
      <c r="B236" s="101">
        <v>115.36</v>
      </c>
      <c r="C236" s="101">
        <v>119.86</v>
      </c>
      <c r="D236" s="101">
        <v>9.75907068720406</v>
      </c>
      <c r="E236" s="101">
        <v>9.525913686084472</v>
      </c>
      <c r="F236" s="101">
        <v>24.098568025684386</v>
      </c>
      <c r="G236" s="101" t="s">
        <v>59</v>
      </c>
      <c r="H236" s="101">
        <v>10.89415015401132</v>
      </c>
      <c r="I236" s="101">
        <v>58.75415015401132</v>
      </c>
      <c r="J236" s="101" t="s">
        <v>73</v>
      </c>
      <c r="K236" s="101">
        <v>0.7431949249480706</v>
      </c>
      <c r="M236" s="101" t="s">
        <v>68</v>
      </c>
      <c r="N236" s="101">
        <v>0.3911480578829717</v>
      </c>
      <c r="X236" s="101">
        <v>67.5</v>
      </c>
    </row>
    <row r="237" spans="1:24" s="101" customFormat="1" ht="12.75" hidden="1">
      <c r="A237" s="101">
        <v>3053</v>
      </c>
      <c r="B237" s="101">
        <v>93.36000061035156</v>
      </c>
      <c r="C237" s="101">
        <v>117.86000061035156</v>
      </c>
      <c r="D237" s="101">
        <v>9.650979995727539</v>
      </c>
      <c r="E237" s="101">
        <v>10.103657722473145</v>
      </c>
      <c r="F237" s="101">
        <v>15.765944722526196</v>
      </c>
      <c r="G237" s="101" t="s">
        <v>56</v>
      </c>
      <c r="H237" s="101">
        <v>12.973148760469456</v>
      </c>
      <c r="I237" s="101">
        <v>38.83314937082102</v>
      </c>
      <c r="J237" s="101" t="s">
        <v>62</v>
      </c>
      <c r="K237" s="101">
        <v>0.834230701428398</v>
      </c>
      <c r="L237" s="101">
        <v>0.04776306123913161</v>
      </c>
      <c r="M237" s="101">
        <v>0.19749232433787556</v>
      </c>
      <c r="N237" s="101">
        <v>0.06947762602444092</v>
      </c>
      <c r="O237" s="101">
        <v>0.03350426894895573</v>
      </c>
      <c r="P237" s="101">
        <v>0.00137002805391595</v>
      </c>
      <c r="Q237" s="101">
        <v>0.004078271815501573</v>
      </c>
      <c r="R237" s="101">
        <v>0.0010694818555489437</v>
      </c>
      <c r="S237" s="101">
        <v>0.0004395843337436512</v>
      </c>
      <c r="T237" s="101">
        <v>2.0158373913091007E-05</v>
      </c>
      <c r="U237" s="101">
        <v>8.921056729744889E-05</v>
      </c>
      <c r="V237" s="101">
        <v>3.96916989745103E-05</v>
      </c>
      <c r="W237" s="101">
        <v>2.740869030477526E-05</v>
      </c>
      <c r="X237" s="101">
        <v>67.5</v>
      </c>
    </row>
    <row r="238" spans="1:24" s="101" customFormat="1" ht="12.75" hidden="1">
      <c r="A238" s="101">
        <v>3056</v>
      </c>
      <c r="B238" s="101">
        <v>123.31999969482422</v>
      </c>
      <c r="C238" s="101">
        <v>114.72000122070312</v>
      </c>
      <c r="D238" s="101">
        <v>9.391013145446777</v>
      </c>
      <c r="E238" s="101">
        <v>10.243853569030762</v>
      </c>
      <c r="F238" s="101">
        <v>21.715250345962357</v>
      </c>
      <c r="G238" s="101" t="s">
        <v>57</v>
      </c>
      <c r="H238" s="101">
        <v>-0.783166676617995</v>
      </c>
      <c r="I238" s="101">
        <v>55.036833018206224</v>
      </c>
      <c r="J238" s="101" t="s">
        <v>60</v>
      </c>
      <c r="K238" s="101">
        <v>0.4463959530858244</v>
      </c>
      <c r="L238" s="101">
        <v>0.00026093503770775256</v>
      </c>
      <c r="M238" s="101">
        <v>-0.10756736737766984</v>
      </c>
      <c r="N238" s="101">
        <v>-0.0007182214598517966</v>
      </c>
      <c r="O238" s="101">
        <v>0.017621685036504933</v>
      </c>
      <c r="P238" s="101">
        <v>2.9736096980065313E-05</v>
      </c>
      <c r="Q238" s="101">
        <v>-0.0023102367875762393</v>
      </c>
      <c r="R238" s="101">
        <v>-5.772781111468696E-05</v>
      </c>
      <c r="S238" s="101">
        <v>0.00020543184182673712</v>
      </c>
      <c r="T238" s="101">
        <v>2.106819395417326E-06</v>
      </c>
      <c r="U238" s="101">
        <v>-5.6202779528021094E-05</v>
      </c>
      <c r="V238" s="101">
        <v>-4.551699612469589E-06</v>
      </c>
      <c r="W238" s="101">
        <v>1.1997927438257853E-05</v>
      </c>
      <c r="X238" s="101">
        <v>67.5</v>
      </c>
    </row>
    <row r="239" spans="1:24" s="101" customFormat="1" ht="12.75" hidden="1">
      <c r="A239" s="101">
        <v>3055</v>
      </c>
      <c r="B239" s="101">
        <v>128.44000244140625</v>
      </c>
      <c r="C239" s="101">
        <v>135.83999633789062</v>
      </c>
      <c r="D239" s="101">
        <v>9.676691055297852</v>
      </c>
      <c r="E239" s="101">
        <v>9.989920616149902</v>
      </c>
      <c r="F239" s="101">
        <v>22.614285251428768</v>
      </c>
      <c r="G239" s="101" t="s">
        <v>58</v>
      </c>
      <c r="H239" s="101">
        <v>-5.3047008739880255</v>
      </c>
      <c r="I239" s="101">
        <v>55.635301567418225</v>
      </c>
      <c r="J239" s="101" t="s">
        <v>61</v>
      </c>
      <c r="K239" s="101">
        <v>-0.7047492577323621</v>
      </c>
      <c r="L239" s="101">
        <v>0.04776234847491414</v>
      </c>
      <c r="M239" s="101">
        <v>-0.16562753287969378</v>
      </c>
      <c r="N239" s="101">
        <v>-0.06947391363617483</v>
      </c>
      <c r="O239" s="101">
        <v>-0.028495828717168013</v>
      </c>
      <c r="P239" s="101">
        <v>0.0013697053088358522</v>
      </c>
      <c r="Q239" s="101">
        <v>-0.0033608193921191177</v>
      </c>
      <c r="R239" s="101">
        <v>-0.001067922721535748</v>
      </c>
      <c r="S239" s="101">
        <v>-0.00038862854351748814</v>
      </c>
      <c r="T239" s="101">
        <v>2.0047976228414712E-05</v>
      </c>
      <c r="U239" s="101">
        <v>-6.9280393264309E-05</v>
      </c>
      <c r="V239" s="101">
        <v>-3.942984907555425E-05</v>
      </c>
      <c r="W239" s="101">
        <v>-2.464317433711373E-05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3054</v>
      </c>
      <c r="B241" s="101">
        <v>109</v>
      </c>
      <c r="C241" s="101">
        <v>116.6</v>
      </c>
      <c r="D241" s="101">
        <v>9.53817873751705</v>
      </c>
      <c r="E241" s="101">
        <v>9.40786593954336</v>
      </c>
      <c r="F241" s="101">
        <v>25.415705919413945</v>
      </c>
      <c r="G241" s="101" t="s">
        <v>59</v>
      </c>
      <c r="H241" s="101">
        <v>21.883525654340765</v>
      </c>
      <c r="I241" s="101">
        <v>63.383525654340765</v>
      </c>
      <c r="J241" s="101" t="s">
        <v>73</v>
      </c>
      <c r="K241" s="101">
        <v>2.0635320913054525</v>
      </c>
      <c r="M241" s="101" t="s">
        <v>68</v>
      </c>
      <c r="N241" s="101">
        <v>1.1753136304094458</v>
      </c>
      <c r="X241" s="101">
        <v>67.5</v>
      </c>
    </row>
    <row r="242" spans="1:24" s="101" customFormat="1" ht="12.75" hidden="1">
      <c r="A242" s="101">
        <v>3053</v>
      </c>
      <c r="B242" s="101">
        <v>108.44000244140625</v>
      </c>
      <c r="C242" s="101">
        <v>124.63999938964844</v>
      </c>
      <c r="D242" s="101">
        <v>9.385233879089355</v>
      </c>
      <c r="E242" s="101">
        <v>9.879020690917969</v>
      </c>
      <c r="F242" s="101">
        <v>17.781543329844975</v>
      </c>
      <c r="G242" s="101" t="s">
        <v>56</v>
      </c>
      <c r="H242" s="101">
        <v>4.126494463752309</v>
      </c>
      <c r="I242" s="101">
        <v>45.06649690515856</v>
      </c>
      <c r="J242" s="101" t="s">
        <v>62</v>
      </c>
      <c r="K242" s="101">
        <v>1.3076960484534383</v>
      </c>
      <c r="L242" s="101">
        <v>0.5042259520717697</v>
      </c>
      <c r="M242" s="101">
        <v>0.30957856380532767</v>
      </c>
      <c r="N242" s="101">
        <v>0.019272713044826372</v>
      </c>
      <c r="O242" s="101">
        <v>0.05251933790277087</v>
      </c>
      <c r="P242" s="101">
        <v>0.01446452606746476</v>
      </c>
      <c r="Q242" s="101">
        <v>0.00639279151580512</v>
      </c>
      <c r="R242" s="101">
        <v>0.0002966873260834056</v>
      </c>
      <c r="S242" s="101">
        <v>0.0006890434643408977</v>
      </c>
      <c r="T242" s="101">
        <v>0.00021286104873654551</v>
      </c>
      <c r="U242" s="101">
        <v>0.00013983294764469982</v>
      </c>
      <c r="V242" s="101">
        <v>1.1015499467668886E-05</v>
      </c>
      <c r="W242" s="101">
        <v>4.296513016488182E-05</v>
      </c>
      <c r="X242" s="101">
        <v>67.5</v>
      </c>
    </row>
    <row r="243" spans="1:24" s="101" customFormat="1" ht="12.75" hidden="1">
      <c r="A243" s="101">
        <v>3056</v>
      </c>
      <c r="B243" s="101">
        <v>141.05999755859375</v>
      </c>
      <c r="C243" s="101">
        <v>121.55999755859375</v>
      </c>
      <c r="D243" s="101">
        <v>9.38886547088623</v>
      </c>
      <c r="E243" s="101">
        <v>10.14461612701416</v>
      </c>
      <c r="F243" s="101">
        <v>26.423467494681155</v>
      </c>
      <c r="G243" s="101" t="s">
        <v>57</v>
      </c>
      <c r="H243" s="101">
        <v>-6.525044341829712</v>
      </c>
      <c r="I243" s="101">
        <v>67.03495321676404</v>
      </c>
      <c r="J243" s="101" t="s">
        <v>60</v>
      </c>
      <c r="K243" s="101">
        <v>1.0898498073673784</v>
      </c>
      <c r="L243" s="101">
        <v>0.0027441167531226805</v>
      </c>
      <c r="M243" s="101">
        <v>-0.2599348414940072</v>
      </c>
      <c r="N243" s="101">
        <v>-0.0001989189726878279</v>
      </c>
      <c r="O243" s="101">
        <v>0.04345451119401282</v>
      </c>
      <c r="P243" s="101">
        <v>0.00031378114812825165</v>
      </c>
      <c r="Q243" s="101">
        <v>-0.005456896651306648</v>
      </c>
      <c r="R243" s="101">
        <v>-1.595887088812307E-05</v>
      </c>
      <c r="S243" s="101">
        <v>0.0005426930222176625</v>
      </c>
      <c r="T243" s="101">
        <v>2.233081657773702E-05</v>
      </c>
      <c r="U243" s="101">
        <v>-0.0001247564749960452</v>
      </c>
      <c r="V243" s="101">
        <v>-1.2495234355323702E-06</v>
      </c>
      <c r="W243" s="101">
        <v>3.294220022524827E-05</v>
      </c>
      <c r="X243" s="101">
        <v>67.5</v>
      </c>
    </row>
    <row r="244" spans="1:24" s="101" customFormat="1" ht="12.75" hidden="1">
      <c r="A244" s="101">
        <v>3055</v>
      </c>
      <c r="B244" s="101">
        <v>156.77999877929688</v>
      </c>
      <c r="C244" s="101">
        <v>151.27999877929688</v>
      </c>
      <c r="D244" s="101">
        <v>9.328380584716797</v>
      </c>
      <c r="E244" s="101">
        <v>9.784692764282227</v>
      </c>
      <c r="F244" s="101">
        <v>29.24642971949049</v>
      </c>
      <c r="G244" s="101" t="s">
        <v>58</v>
      </c>
      <c r="H244" s="101">
        <v>-14.552964243861567</v>
      </c>
      <c r="I244" s="101">
        <v>74.72703453543531</v>
      </c>
      <c r="J244" s="101" t="s">
        <v>61</v>
      </c>
      <c r="K244" s="101">
        <v>-0.7227007351054968</v>
      </c>
      <c r="L244" s="101">
        <v>0.5042184849506489</v>
      </c>
      <c r="M244" s="101">
        <v>-0.16814507231927636</v>
      </c>
      <c r="N244" s="101">
        <v>-0.019271686468768773</v>
      </c>
      <c r="O244" s="101">
        <v>-0.029495530350119824</v>
      </c>
      <c r="P244" s="101">
        <v>0.014461122216046958</v>
      </c>
      <c r="Q244" s="101">
        <v>-0.003330174515173074</v>
      </c>
      <c r="R244" s="101">
        <v>-0.0002962577997260111</v>
      </c>
      <c r="S244" s="101">
        <v>-0.0004245764706000154</v>
      </c>
      <c r="T244" s="101">
        <v>0.00021168646791940544</v>
      </c>
      <c r="U244" s="101">
        <v>-6.315912597215477E-05</v>
      </c>
      <c r="V244" s="101">
        <v>-1.0944401295012391E-05</v>
      </c>
      <c r="W244" s="101">
        <v>-2.758285435564801E-05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3054</v>
      </c>
      <c r="B246" s="101">
        <v>128.94</v>
      </c>
      <c r="C246" s="101">
        <v>131.34</v>
      </c>
      <c r="D246" s="101">
        <v>9.344883563244505</v>
      </c>
      <c r="E246" s="101">
        <v>9.303479538514058</v>
      </c>
      <c r="F246" s="101">
        <v>29.141748152788015</v>
      </c>
      <c r="G246" s="101" t="s">
        <v>59</v>
      </c>
      <c r="H246" s="101">
        <v>12.801251383517396</v>
      </c>
      <c r="I246" s="101">
        <v>74.2412513835174</v>
      </c>
      <c r="J246" s="101" t="s">
        <v>73</v>
      </c>
      <c r="K246" s="101">
        <v>0.7564274488693492</v>
      </c>
      <c r="M246" s="101" t="s">
        <v>68</v>
      </c>
      <c r="N246" s="101">
        <v>0.41772451276935424</v>
      </c>
      <c r="X246" s="101">
        <v>67.5</v>
      </c>
    </row>
    <row r="247" spans="1:24" s="101" customFormat="1" ht="12.75" hidden="1">
      <c r="A247" s="101">
        <v>3053</v>
      </c>
      <c r="B247" s="101">
        <v>111.66000366210938</v>
      </c>
      <c r="C247" s="101">
        <v>130.75999450683594</v>
      </c>
      <c r="D247" s="101">
        <v>9.741392135620117</v>
      </c>
      <c r="E247" s="101">
        <v>10.082054138183594</v>
      </c>
      <c r="F247" s="101">
        <v>21.59435270173771</v>
      </c>
      <c r="G247" s="101" t="s">
        <v>56</v>
      </c>
      <c r="H247" s="101">
        <v>8.576022320772374</v>
      </c>
      <c r="I247" s="101">
        <v>52.73602598288175</v>
      </c>
      <c r="J247" s="101" t="s">
        <v>62</v>
      </c>
      <c r="K247" s="101">
        <v>0.8127396649810835</v>
      </c>
      <c r="L247" s="101">
        <v>0.23477836466828494</v>
      </c>
      <c r="M247" s="101">
        <v>0.19240458107041344</v>
      </c>
      <c r="N247" s="101">
        <v>0.05112606513726366</v>
      </c>
      <c r="O247" s="101">
        <v>0.032641090112366246</v>
      </c>
      <c r="P247" s="101">
        <v>0.006734928023223919</v>
      </c>
      <c r="Q247" s="101">
        <v>0.003973191291241582</v>
      </c>
      <c r="R247" s="101">
        <v>0.000786991664125174</v>
      </c>
      <c r="S247" s="101">
        <v>0.00042825259541631267</v>
      </c>
      <c r="T247" s="101">
        <v>9.910433583377669E-05</v>
      </c>
      <c r="U247" s="101">
        <v>8.691373438373713E-05</v>
      </c>
      <c r="V247" s="101">
        <v>2.9207314566783303E-05</v>
      </c>
      <c r="W247" s="101">
        <v>2.6702684232988095E-05</v>
      </c>
      <c r="X247" s="101">
        <v>67.5</v>
      </c>
    </row>
    <row r="248" spans="1:24" s="101" customFormat="1" ht="12.75" hidden="1">
      <c r="A248" s="101">
        <v>3056</v>
      </c>
      <c r="B248" s="101">
        <v>135.75999450683594</v>
      </c>
      <c r="C248" s="101">
        <v>131.4600067138672</v>
      </c>
      <c r="D248" s="101">
        <v>9.418827056884766</v>
      </c>
      <c r="E248" s="101">
        <v>10.03000545501709</v>
      </c>
      <c r="F248" s="101">
        <v>26.896727774668022</v>
      </c>
      <c r="G248" s="101" t="s">
        <v>57</v>
      </c>
      <c r="H248" s="101">
        <v>-0.25659918009587557</v>
      </c>
      <c r="I248" s="101">
        <v>68.00339532674006</v>
      </c>
      <c r="J248" s="101" t="s">
        <v>60</v>
      </c>
      <c r="K248" s="101">
        <v>0.49974269690669937</v>
      </c>
      <c r="L248" s="101">
        <v>0.0012782695017894033</v>
      </c>
      <c r="M248" s="101">
        <v>-0.12002399657046584</v>
      </c>
      <c r="N248" s="101">
        <v>-0.0005284918302457804</v>
      </c>
      <c r="O248" s="101">
        <v>0.0197916545656155</v>
      </c>
      <c r="P248" s="101">
        <v>0.0001461392684159308</v>
      </c>
      <c r="Q248" s="101">
        <v>-0.002559113979016714</v>
      </c>
      <c r="R248" s="101">
        <v>-4.246950963056881E-05</v>
      </c>
      <c r="S248" s="101">
        <v>0.00023608727053410882</v>
      </c>
      <c r="T248" s="101">
        <v>1.0397004540409155E-05</v>
      </c>
      <c r="U248" s="101">
        <v>-6.107341049651856E-05</v>
      </c>
      <c r="V248" s="101">
        <v>-3.3469116709992146E-06</v>
      </c>
      <c r="W248" s="101">
        <v>1.397416464552113E-05</v>
      </c>
      <c r="X248" s="101">
        <v>67.5</v>
      </c>
    </row>
    <row r="249" spans="1:24" s="101" customFormat="1" ht="12.75" hidden="1">
      <c r="A249" s="101">
        <v>3055</v>
      </c>
      <c r="B249" s="101">
        <v>152.05999755859375</v>
      </c>
      <c r="C249" s="101">
        <v>151.66000366210938</v>
      </c>
      <c r="D249" s="101">
        <v>9.445043563842773</v>
      </c>
      <c r="E249" s="101">
        <v>9.731643676757812</v>
      </c>
      <c r="F249" s="101">
        <v>30.329727342368674</v>
      </c>
      <c r="G249" s="101" t="s">
        <v>58</v>
      </c>
      <c r="H249" s="101">
        <v>-8.037404794164004</v>
      </c>
      <c r="I249" s="101">
        <v>76.52259276442975</v>
      </c>
      <c r="J249" s="101" t="s">
        <v>61</v>
      </c>
      <c r="K249" s="101">
        <v>-0.640939154617646</v>
      </c>
      <c r="L249" s="101">
        <v>0.23477488482245068</v>
      </c>
      <c r="M249" s="101">
        <v>-0.15037873208713426</v>
      </c>
      <c r="N249" s="101">
        <v>-0.0511233335455063</v>
      </c>
      <c r="O249" s="101">
        <v>-0.02595633204593755</v>
      </c>
      <c r="P249" s="101">
        <v>0.006733342319549311</v>
      </c>
      <c r="Q249" s="101">
        <v>-0.0030392737091613177</v>
      </c>
      <c r="R249" s="101">
        <v>-0.0007858449084611097</v>
      </c>
      <c r="S249" s="101">
        <v>-0.0003572997147669761</v>
      </c>
      <c r="T249" s="101">
        <v>9.855745368890526E-05</v>
      </c>
      <c r="U249" s="101">
        <v>-6.183878843291277E-05</v>
      </c>
      <c r="V249" s="101">
        <v>-2.9014916964719396E-05</v>
      </c>
      <c r="W249" s="101">
        <v>-2.275425383761327E-05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3054</v>
      </c>
      <c r="B251" s="101">
        <v>120.56</v>
      </c>
      <c r="C251" s="101">
        <v>147.06</v>
      </c>
      <c r="D251" s="101">
        <v>9.366008548349303</v>
      </c>
      <c r="E251" s="101">
        <v>9.006252765517404</v>
      </c>
      <c r="F251" s="101">
        <v>26.03694199858775</v>
      </c>
      <c r="G251" s="101" t="s">
        <v>59</v>
      </c>
      <c r="H251" s="101">
        <v>13.098569381096524</v>
      </c>
      <c r="I251" s="101">
        <v>66.15856938109653</v>
      </c>
      <c r="J251" s="101" t="s">
        <v>73</v>
      </c>
      <c r="K251" s="101">
        <v>0.6885173578085085</v>
      </c>
      <c r="M251" s="101" t="s">
        <v>68</v>
      </c>
      <c r="N251" s="101">
        <v>0.38969831709294017</v>
      </c>
      <c r="X251" s="101">
        <v>67.5</v>
      </c>
    </row>
    <row r="252" spans="1:24" s="101" customFormat="1" ht="12.75" hidden="1">
      <c r="A252" s="101">
        <v>3053</v>
      </c>
      <c r="B252" s="101">
        <v>113.73999786376953</v>
      </c>
      <c r="C252" s="101">
        <v>136.0399932861328</v>
      </c>
      <c r="D252" s="101">
        <v>9.426822662353516</v>
      </c>
      <c r="E252" s="101">
        <v>9.90216064453125</v>
      </c>
      <c r="F252" s="101">
        <v>24.3363340539381</v>
      </c>
      <c r="G252" s="101" t="s">
        <v>56</v>
      </c>
      <c r="H252" s="101">
        <v>15.180880946726532</v>
      </c>
      <c r="I252" s="101">
        <v>61.42087881049606</v>
      </c>
      <c r="J252" s="101" t="s">
        <v>62</v>
      </c>
      <c r="K252" s="101">
        <v>0.7770888990320116</v>
      </c>
      <c r="L252" s="101">
        <v>0.18616347779589723</v>
      </c>
      <c r="M252" s="101">
        <v>0.1839649289827196</v>
      </c>
      <c r="N252" s="101">
        <v>0.12300213769552598</v>
      </c>
      <c r="O252" s="101">
        <v>0.031209252709976845</v>
      </c>
      <c r="P252" s="101">
        <v>0.005340266101779854</v>
      </c>
      <c r="Q252" s="101">
        <v>0.003798992752570137</v>
      </c>
      <c r="R252" s="101">
        <v>0.0018933543781129666</v>
      </c>
      <c r="S252" s="101">
        <v>0.00040947418340603835</v>
      </c>
      <c r="T252" s="101">
        <v>7.856650760060561E-05</v>
      </c>
      <c r="U252" s="101">
        <v>8.311176740312493E-05</v>
      </c>
      <c r="V252" s="101">
        <v>7.026244543336464E-05</v>
      </c>
      <c r="W252" s="101">
        <v>2.5528543654884616E-05</v>
      </c>
      <c r="X252" s="101">
        <v>67.5</v>
      </c>
    </row>
    <row r="253" spans="1:24" s="101" customFormat="1" ht="12.75" hidden="1">
      <c r="A253" s="101">
        <v>3056</v>
      </c>
      <c r="B253" s="101">
        <v>124.55999755859375</v>
      </c>
      <c r="C253" s="101">
        <v>130.86000061035156</v>
      </c>
      <c r="D253" s="101">
        <v>9.38772964477539</v>
      </c>
      <c r="E253" s="101">
        <v>10.006641387939453</v>
      </c>
      <c r="F253" s="101">
        <v>25.42288294836593</v>
      </c>
      <c r="G253" s="101" t="s">
        <v>57</v>
      </c>
      <c r="H253" s="101">
        <v>7.399644930808989</v>
      </c>
      <c r="I253" s="101">
        <v>64.45964248940274</v>
      </c>
      <c r="J253" s="101" t="s">
        <v>60</v>
      </c>
      <c r="K253" s="101">
        <v>0.21629077697603794</v>
      </c>
      <c r="L253" s="101">
        <v>0.001014505718560154</v>
      </c>
      <c r="M253" s="101">
        <v>-0.053208450628847936</v>
      </c>
      <c r="N253" s="101">
        <v>-0.0012718830148926343</v>
      </c>
      <c r="O253" s="101">
        <v>0.008362727415134231</v>
      </c>
      <c r="P253" s="101">
        <v>0.0001159532735260441</v>
      </c>
      <c r="Q253" s="101">
        <v>-0.0011937824814447868</v>
      </c>
      <c r="R253" s="101">
        <v>-0.0001022354031813301</v>
      </c>
      <c r="S253" s="101">
        <v>8.285508756589901E-05</v>
      </c>
      <c r="T253" s="101">
        <v>8.245768352177406E-06</v>
      </c>
      <c r="U253" s="101">
        <v>-3.229713034120406E-05</v>
      </c>
      <c r="V253" s="101">
        <v>-8.06536488773479E-06</v>
      </c>
      <c r="W253" s="101">
        <v>4.336387697781772E-06</v>
      </c>
      <c r="X253" s="101">
        <v>67.5</v>
      </c>
    </row>
    <row r="254" spans="1:24" s="101" customFormat="1" ht="12.75" hidden="1">
      <c r="A254" s="101">
        <v>3055</v>
      </c>
      <c r="B254" s="101">
        <v>145.05999755859375</v>
      </c>
      <c r="C254" s="101">
        <v>145.16000366210938</v>
      </c>
      <c r="D254" s="101">
        <v>9.221688270568848</v>
      </c>
      <c r="E254" s="101">
        <v>9.607627868652344</v>
      </c>
      <c r="F254" s="101">
        <v>28.395954093887728</v>
      </c>
      <c r="G254" s="101" t="s">
        <v>58</v>
      </c>
      <c r="H254" s="101">
        <v>-4.2026579675778635</v>
      </c>
      <c r="I254" s="101">
        <v>73.35733959101589</v>
      </c>
      <c r="J254" s="101" t="s">
        <v>61</v>
      </c>
      <c r="K254" s="101">
        <v>-0.7463815758671203</v>
      </c>
      <c r="L254" s="101">
        <v>0.1861607134795377</v>
      </c>
      <c r="M254" s="101">
        <v>-0.17610211775357648</v>
      </c>
      <c r="N254" s="101">
        <v>-0.12299556167303584</v>
      </c>
      <c r="O254" s="101">
        <v>-0.03006796043790399</v>
      </c>
      <c r="P254" s="101">
        <v>0.005339007105836964</v>
      </c>
      <c r="Q254" s="101">
        <v>-0.0036065536625809343</v>
      </c>
      <c r="R254" s="101">
        <v>-0.0018905921621163802</v>
      </c>
      <c r="S254" s="101">
        <v>-0.00040100391686427345</v>
      </c>
      <c r="T254" s="101">
        <v>7.813260152355256E-05</v>
      </c>
      <c r="U254" s="101">
        <v>-7.657977051803182E-05</v>
      </c>
      <c r="V254" s="101">
        <v>-6.979800231743197E-05</v>
      </c>
      <c r="W254" s="101">
        <v>-2.5157549222328407E-05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3054</v>
      </c>
      <c r="B256" s="101">
        <v>127.26</v>
      </c>
      <c r="C256" s="101">
        <v>147.26</v>
      </c>
      <c r="D256" s="101">
        <v>9.269500410363966</v>
      </c>
      <c r="E256" s="101">
        <v>9.228183262935035</v>
      </c>
      <c r="F256" s="101">
        <v>28.418675310142874</v>
      </c>
      <c r="G256" s="101" t="s">
        <v>59</v>
      </c>
      <c r="H256" s="101">
        <v>13.222784903611483</v>
      </c>
      <c r="I256" s="101">
        <v>72.98278490361149</v>
      </c>
      <c r="J256" s="101" t="s">
        <v>73</v>
      </c>
      <c r="K256" s="101">
        <v>0.379938584090381</v>
      </c>
      <c r="M256" s="101" t="s">
        <v>68</v>
      </c>
      <c r="N256" s="101">
        <v>0.22706944156304518</v>
      </c>
      <c r="X256" s="101">
        <v>67.5</v>
      </c>
    </row>
    <row r="257" spans="1:24" s="101" customFormat="1" ht="12.75" hidden="1">
      <c r="A257" s="101">
        <v>3053</v>
      </c>
      <c r="B257" s="101">
        <v>122.41999816894531</v>
      </c>
      <c r="C257" s="101">
        <v>134.72000122070312</v>
      </c>
      <c r="D257" s="101">
        <v>9.416803359985352</v>
      </c>
      <c r="E257" s="101">
        <v>9.92033576965332</v>
      </c>
      <c r="F257" s="101">
        <v>26.360112084115926</v>
      </c>
      <c r="G257" s="101" t="s">
        <v>56</v>
      </c>
      <c r="H257" s="101">
        <v>11.70364414546141</v>
      </c>
      <c r="I257" s="101">
        <v>66.62364231440672</v>
      </c>
      <c r="J257" s="101" t="s">
        <v>62</v>
      </c>
      <c r="K257" s="101">
        <v>0.56270322964911</v>
      </c>
      <c r="L257" s="101">
        <v>0.1766931510535201</v>
      </c>
      <c r="M257" s="101">
        <v>0.133211927039886</v>
      </c>
      <c r="N257" s="101">
        <v>0.11743264248824485</v>
      </c>
      <c r="O257" s="101">
        <v>0.022599090747999616</v>
      </c>
      <c r="P257" s="101">
        <v>0.005068622406768307</v>
      </c>
      <c r="Q257" s="101">
        <v>0.0027509129670609607</v>
      </c>
      <c r="R257" s="101">
        <v>0.001807615678490815</v>
      </c>
      <c r="S257" s="101">
        <v>0.00029651020255770704</v>
      </c>
      <c r="T257" s="101">
        <v>7.457393820790146E-05</v>
      </c>
      <c r="U257" s="101">
        <v>6.018761130807609E-05</v>
      </c>
      <c r="V257" s="101">
        <v>6.708204693225673E-05</v>
      </c>
      <c r="W257" s="101">
        <v>1.848549950622424E-05</v>
      </c>
      <c r="X257" s="101">
        <v>67.5</v>
      </c>
    </row>
    <row r="258" spans="1:24" s="101" customFormat="1" ht="12.75" hidden="1">
      <c r="A258" s="101">
        <v>3056</v>
      </c>
      <c r="B258" s="101">
        <v>125.33999633789062</v>
      </c>
      <c r="C258" s="101">
        <v>141.44000244140625</v>
      </c>
      <c r="D258" s="101">
        <v>9.412368774414062</v>
      </c>
      <c r="E258" s="101">
        <v>9.873979568481445</v>
      </c>
      <c r="F258" s="101">
        <v>25.37055074867238</v>
      </c>
      <c r="G258" s="101" t="s">
        <v>57</v>
      </c>
      <c r="H258" s="101">
        <v>6.320669254240045</v>
      </c>
      <c r="I258" s="101">
        <v>64.16066559213067</v>
      </c>
      <c r="J258" s="101" t="s">
        <v>60</v>
      </c>
      <c r="K258" s="101">
        <v>0.26353788561612723</v>
      </c>
      <c r="L258" s="101">
        <v>0.000962841667146245</v>
      </c>
      <c r="M258" s="101">
        <v>-0.06372232694857927</v>
      </c>
      <c r="N258" s="101">
        <v>-0.0012143070364378477</v>
      </c>
      <c r="O258" s="101">
        <v>0.01036809364510998</v>
      </c>
      <c r="P258" s="101">
        <v>0.00011003391422886647</v>
      </c>
      <c r="Q258" s="101">
        <v>-0.0013787815935543985</v>
      </c>
      <c r="R258" s="101">
        <v>-9.760711293496383E-05</v>
      </c>
      <c r="S258" s="101">
        <v>0.00011795172088815875</v>
      </c>
      <c r="T258" s="101">
        <v>7.824746682190458E-06</v>
      </c>
      <c r="U258" s="101">
        <v>-3.4203211759293854E-05</v>
      </c>
      <c r="V258" s="101">
        <v>-7.699460899056724E-06</v>
      </c>
      <c r="W258" s="101">
        <v>6.790709739815516E-06</v>
      </c>
      <c r="X258" s="101">
        <v>67.5</v>
      </c>
    </row>
    <row r="259" spans="1:24" s="101" customFormat="1" ht="12.75" hidden="1">
      <c r="A259" s="101">
        <v>3055</v>
      </c>
      <c r="B259" s="101">
        <v>149.75999450683594</v>
      </c>
      <c r="C259" s="101">
        <v>151.36000061035156</v>
      </c>
      <c r="D259" s="101">
        <v>9.155094146728516</v>
      </c>
      <c r="E259" s="101">
        <v>9.586997985839844</v>
      </c>
      <c r="F259" s="101">
        <v>31.146421605584464</v>
      </c>
      <c r="G259" s="101" t="s">
        <v>58</v>
      </c>
      <c r="H259" s="101">
        <v>-1.1958954586804538</v>
      </c>
      <c r="I259" s="101">
        <v>81.06409904815548</v>
      </c>
      <c r="J259" s="101" t="s">
        <v>61</v>
      </c>
      <c r="K259" s="101">
        <v>-0.49717472532553386</v>
      </c>
      <c r="L259" s="101">
        <v>0.1766905276610664</v>
      </c>
      <c r="M259" s="101">
        <v>-0.11698240275331276</v>
      </c>
      <c r="N259" s="101">
        <v>-0.11742636407635718</v>
      </c>
      <c r="O259" s="101">
        <v>-0.020080376908876783</v>
      </c>
      <c r="P259" s="101">
        <v>0.005067427911683916</v>
      </c>
      <c r="Q259" s="101">
        <v>-0.0023804376634601735</v>
      </c>
      <c r="R259" s="101">
        <v>-0.0018049784742844748</v>
      </c>
      <c r="S259" s="101">
        <v>-0.00027203987163710826</v>
      </c>
      <c r="T259" s="101">
        <v>7.416229230003246E-05</v>
      </c>
      <c r="U259" s="101">
        <v>-4.952462882567573E-05</v>
      </c>
      <c r="V259" s="101">
        <v>-6.663872239535651E-05</v>
      </c>
      <c r="W259" s="101">
        <v>-1.719302047995614E-05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15.765944722526196</v>
      </c>
      <c r="G260" s="102"/>
      <c r="H260" s="102"/>
      <c r="I260" s="115"/>
      <c r="J260" s="115" t="s">
        <v>158</v>
      </c>
      <c r="K260" s="102">
        <f>AVERAGE(K258,K253,K248,K243,K238,K233)</f>
        <v>0.5144437720121813</v>
      </c>
      <c r="L260" s="102">
        <f>AVERAGE(L258,L253,L248,L243,L238,L233)</f>
        <v>0.0010682928733654925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31.146421605584464</v>
      </c>
      <c r="G261" s="102"/>
      <c r="H261" s="102"/>
      <c r="I261" s="115"/>
      <c r="J261" s="115" t="s">
        <v>159</v>
      </c>
      <c r="K261" s="102">
        <f>AVERAGE(K259,K254,K249,K244,K239,K234)</f>
        <v>-0.6171399232568449</v>
      </c>
      <c r="L261" s="102">
        <f>AVERAGE(L259,L254,L249,L244,L239,L234)</f>
        <v>0.19613123794278733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0.3215273575076133</v>
      </c>
      <c r="L262" s="102">
        <f>ABS(L260/$H$33)</f>
        <v>0.0029674802037930347</v>
      </c>
      <c r="M262" s="115" t="s">
        <v>111</v>
      </c>
      <c r="N262" s="102">
        <f>K262+L262+L263+K263</f>
        <v>0.7977245450943102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0.35064768366866184</v>
      </c>
      <c r="L263" s="102">
        <f>ABS(L261/$H$34)</f>
        <v>0.12258202371424208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2006-01-18T07:01:36Z</dcterms:modified>
  <cp:category/>
  <cp:version/>
  <cp:contentType/>
  <cp:contentStatus/>
</cp:coreProperties>
</file>