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<sst xmlns="http://schemas.openxmlformats.org/spreadsheetml/2006/main" count="710" uniqueCount="165">
  <si>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</si>
  <si>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</si>
  <si>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</si>
  <si>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</si>
  <si>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</si>
  <si>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</si>
  <si>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</si>
  <si>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</si>
  <si>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</si>
  <si>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</si>
  <si>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</si>
  <si>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</si>
  <si>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</si>
  <si>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</si>
  <si>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</si>
  <si>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</si>
  <si>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</si>
  <si>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</si>
  <si>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</si>
  <si>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</si>
  <si>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</si>
  <si>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</si>
  <si>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</si>
  <si>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</si>
  <si>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</si>
  <si>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</si>
  <si>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</si>
  <si>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</si>
  <si>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</si>
  <si>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</si>
  <si>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</si>
  <si>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</si>
  <si>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</si>
  <si>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</si>
  <si>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</si>
  <si>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</si>
  <si>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</si>
  <si>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</si>
  <si>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</si>
  <si>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</si>
  <si>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</si>
  <si>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</si>
  <si>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</si>
  <si>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</si>
  <si>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</si>
  <si>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</si>
  <si>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</si>
  <si>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</si>
  <si>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</si>
  <si>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</si>
  <si>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</si>
  <si>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</si>
  <si>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</si>
  <si>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</si>
  <si>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</si>
  <si>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</si>
  <si>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</si>
  <si>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</si>
  <si>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</si>
  <si>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</si>
  <si>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</si>
  <si>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</si>
  <si>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</si>
  <si>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</si>
  <si>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</si>
  <si>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</si>
  <si>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</si>
  <si>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</si>
  <si>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</si>
  <si>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</si>
  <si>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</si>
  <si>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</si>
  <si>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</si>
  <si>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</si>
  <si>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</si>
  <si>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</si>
  <si>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</si>
  <si>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</si>
  <si>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</si>
  <si>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</si>
  <si>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</si>
  <si>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</si>
  <si>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</si>
  <si>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</si>
  <si>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</si>
  <si>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</si>
  <si>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</si>
  <si>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</si>
  <si>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</si>
  <si>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</si>
  <si>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</si>
  <si>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</si>
  <si>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</si>
  <si>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</si>
  <si>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</si>
  <si>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</si>
  <si>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</si>
  <si>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</si>
  <si>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</si>
  <si>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</si>
  <si>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</si>
  <si>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</si>
  <si>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</si>
  <si>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</si>
  <si>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</si>
  <si>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</si>
  <si>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</si>
  <si>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</si>
  <si>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</si>
  <si>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</si>
  <si>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</si>
  <si>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</si>
  <si>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</si>
  <si>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</si>
  <si>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</si>
  <si>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</si>
  <si>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</si>
  <si>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</si>
  <si>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</si>
  <si>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</si>
  <si>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</si>
  <si>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</si>
  <si>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</si>
  <si>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</si>
  <si>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</si>
  <si>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</si>
  <si>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</si>
  <si>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</si>
  <si>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</si>
  <si>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</si>
  <si>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</si>
  <si>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</si>
  <si>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</si>
  <si>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</si>
  <si>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</si>
  <si>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</si>
  <si>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</si>
  <si>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</si>
  <si>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</si>
  <si>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</si>
  <si>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</si>
  <si>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</si>
  <si>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</si>
  <si>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</si>
  <si>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</si>
  <si>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</si>
  <si>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</si>
  <si>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</si>
  <si>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</si>
  <si>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</si>
  <si>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</si>
  <si>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</si>
  <si>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</si>
  <si>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</si>
  <si>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</si>
  <si>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</si>
  <si>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</si>
  <si>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</si>
  <si>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</si>
  <si>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</si>
  <si>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</si>
  <si>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</si>
  <si>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</si>
  <si>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6</t>
  </si>
  <si>
    <t>AP 818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</si>
</sst>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8"/>
            <a:ext cx="1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0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1" y="25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8" y="27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4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4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285750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159.7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57150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138.7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19050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142.0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135.8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295275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158.8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0.8866142630142377</v>
      </c>
      <c r="C41" s="2">
        <f aca="true" t="shared" si="0" ref="C41:C55">($B$41*H41+$B$42*J41+$B$43*L41+$B$44*N41+$B$45*P41+$B$46*R41+$B$47*T41+$B$48*V41)/100</f>
        <v>5.447974844644317E-09</v>
      </c>
      <c r="D41" s="2">
        <f aca="true" t="shared" si="1" ref="D41:D55">($B$41*I41+$B$42*K41+$B$43*M41+$B$44*O41+$B$45*Q41+$B$46*S41+$B$47*U41+$B$48*W41)/100</f>
        <v>-9.149762131072338E-09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8.099109622777178</v>
      </c>
      <c r="C42" s="2">
        <f t="shared" si="0"/>
        <v>-7.799420408699022E-11</v>
      </c>
      <c r="D42" s="2">
        <f t="shared" si="1"/>
        <v>-2.907053761916508E-08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-1.9769170199246844</v>
      </c>
      <c r="C43" s="2">
        <f t="shared" si="0"/>
        <v>-0.06621163062714759</v>
      </c>
      <c r="D43" s="2">
        <f t="shared" si="1"/>
        <v>-0.10988132544755345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6.388760107533727</v>
      </c>
      <c r="C44" s="2">
        <f t="shared" si="0"/>
        <v>0.0016580726550782098</v>
      </c>
      <c r="D44" s="2">
        <f t="shared" si="1"/>
        <v>0.3046281323642712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0.8866142630142377</v>
      </c>
      <c r="C45" s="2">
        <f t="shared" si="0"/>
        <v>0.01537824773068229</v>
      </c>
      <c r="D45" s="2">
        <f t="shared" si="1"/>
        <v>-0.026189420080249846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8.099109622777178</v>
      </c>
      <c r="C46" s="2">
        <f t="shared" si="0"/>
        <v>-0.000541538989911763</v>
      </c>
      <c r="D46" s="2">
        <f t="shared" si="1"/>
        <v>-0.05235146878238031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-1.9769170199246844</v>
      </c>
      <c r="C47" s="2">
        <f t="shared" si="0"/>
        <v>-0.002706698957332044</v>
      </c>
      <c r="D47" s="2">
        <f t="shared" si="1"/>
        <v>-0.0043839698602879664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6.388760107533727</v>
      </c>
      <c r="C48" s="2">
        <f t="shared" si="0"/>
        <v>0.00018968036657647473</v>
      </c>
      <c r="D48" s="2">
        <f t="shared" si="1"/>
        <v>0.008736847182857565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0.0003032693482269026</v>
      </c>
      <c r="D49" s="2">
        <f t="shared" si="1"/>
        <v>-0.0005490113795524404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-4.3525698695125066E-05</v>
      </c>
      <c r="D50" s="2">
        <f t="shared" si="1"/>
        <v>-0.0008046810528680791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-3.929661110788969E-05</v>
      </c>
      <c r="D51" s="2">
        <f t="shared" si="1"/>
        <v>-5.4980311371497425E-05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1.3505077830369337E-05</v>
      </c>
      <c r="D52" s="2">
        <f t="shared" si="1"/>
        <v>0.00012786983893354573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5.647505909867703E-06</v>
      </c>
      <c r="D53" s="2">
        <f t="shared" si="1"/>
        <v>-1.2504302123867344E-05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-3.4345372098975437E-06</v>
      </c>
      <c r="D54" s="2">
        <f t="shared" si="1"/>
        <v>-2.9704370797017787E-05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-2.5589759710012373E-06</v>
      </c>
      <c r="D55" s="2">
        <f t="shared" si="1"/>
        <v>-3.3416386571306115E-06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3.140625" style="39" bestFit="1" customWidth="1"/>
    <col min="15" max="15" width="12.7109375" style="39" bestFit="1" customWidth="1"/>
    <col min="16" max="16" width="13.421875" style="39" bestFit="1" customWidth="1"/>
    <col min="17" max="17" width="13.28125" style="39" bestFit="1" customWidth="1"/>
    <col min="18" max="18" width="14.00390625" style="39" bestFit="1" customWidth="1"/>
    <col min="19" max="19" width="13.8515625" style="39" bestFit="1" customWidth="1"/>
    <col min="20" max="20" width="15.14062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3373</v>
      </c>
      <c r="B3" s="31">
        <v>138.71</v>
      </c>
      <c r="C3" s="31">
        <v>159.72666666666666</v>
      </c>
      <c r="D3" s="31">
        <v>9.308280713013438</v>
      </c>
      <c r="E3" s="31">
        <v>9.73545529184866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3374</v>
      </c>
      <c r="B4" s="36">
        <v>158.88333333333333</v>
      </c>
      <c r="C4" s="36">
        <v>142.01666666666668</v>
      </c>
      <c r="D4" s="36">
        <v>9.637000563941712</v>
      </c>
      <c r="E4" s="36">
        <v>10.212779035005397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3376</v>
      </c>
      <c r="B5" s="41">
        <v>127.02333333333333</v>
      </c>
      <c r="C5" s="41">
        <v>128.09</v>
      </c>
      <c r="D5" s="41">
        <v>10.02449554690315</v>
      </c>
      <c r="E5" s="41">
        <v>10.270032253277538</v>
      </c>
      <c r="F5" s="37" t="s">
        <v>71</v>
      </c>
      <c r="I5" s="42"/>
    </row>
    <row r="6" spans="1:6" s="33" customFormat="1" ht="13.5" thickBot="1">
      <c r="A6" s="43">
        <v>3375</v>
      </c>
      <c r="B6" s="44">
        <v>135.89333333333332</v>
      </c>
      <c r="C6" s="44">
        <v>144.47666666666666</v>
      </c>
      <c r="D6" s="44">
        <v>9.67795186562087</v>
      </c>
      <c r="E6" s="44">
        <v>10.235265050767202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/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/>
      <c r="K15" s="42"/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0.8866142630142377</v>
      </c>
      <c r="C19" s="62">
        <v>92.26994759634756</v>
      </c>
      <c r="D19" s="63">
        <v>37.30376679645089</v>
      </c>
      <c r="K19" s="64" t="s">
        <v>93</v>
      </c>
    </row>
    <row r="20" spans="1:11" ht="12.75">
      <c r="A20" s="61" t="s">
        <v>57</v>
      </c>
      <c r="B20" s="62">
        <v>8.099109622777178</v>
      </c>
      <c r="C20" s="62">
        <v>67.6224429561105</v>
      </c>
      <c r="D20" s="63">
        <v>28.476379493189967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-1.9769170199246844</v>
      </c>
      <c r="C21" s="62">
        <v>66.41641631340863</v>
      </c>
      <c r="D21" s="63">
        <v>26.991591470198017</v>
      </c>
      <c r="F21" s="39" t="s">
        <v>96</v>
      </c>
    </row>
    <row r="22" spans="1:11" ht="16.5" thickBot="1">
      <c r="A22" s="67" t="s">
        <v>59</v>
      </c>
      <c r="B22" s="68">
        <v>6.388760107533727</v>
      </c>
      <c r="C22" s="68">
        <v>77.59876010753374</v>
      </c>
      <c r="D22" s="69">
        <v>30.32791019677835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23.08943752472111</v>
      </c>
      <c r="I23" s="42"/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-0.06621163062714759</v>
      </c>
      <c r="C27" s="78">
        <v>0.0016580726550782098</v>
      </c>
      <c r="D27" s="78">
        <v>0.01537824773068229</v>
      </c>
      <c r="E27" s="78">
        <v>-0.000541538989911763</v>
      </c>
      <c r="F27" s="78">
        <v>-0.002706698957332044</v>
      </c>
      <c r="G27" s="78">
        <v>0.00018968036657647473</v>
      </c>
      <c r="H27" s="78">
        <v>0.0003032693482269026</v>
      </c>
      <c r="I27" s="79">
        <v>-4.3525698695125066E-05</v>
      </c>
    </row>
    <row r="28" spans="1:9" ht="13.5" thickBot="1">
      <c r="A28" s="80" t="s">
        <v>61</v>
      </c>
      <c r="B28" s="81">
        <v>-0.10988132544755345</v>
      </c>
      <c r="C28" s="81">
        <v>0.3046281323642712</v>
      </c>
      <c r="D28" s="81">
        <v>-0.026189420080249846</v>
      </c>
      <c r="E28" s="81">
        <v>-0.05235146878238031</v>
      </c>
      <c r="F28" s="81">
        <v>-0.0043839698602879664</v>
      </c>
      <c r="G28" s="81">
        <v>0.008736847182857565</v>
      </c>
      <c r="H28" s="81">
        <v>-0.0005490113795524404</v>
      </c>
      <c r="I28" s="82">
        <v>-0.0008046810528680791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3373</v>
      </c>
      <c r="B39" s="89">
        <v>138.71</v>
      </c>
      <c r="C39" s="89">
        <v>159.72666666666666</v>
      </c>
      <c r="D39" s="89">
        <v>9.308280713013438</v>
      </c>
      <c r="E39" s="89">
        <v>9.73545529184866</v>
      </c>
      <c r="F39" s="90">
        <f>I39*D39/(23678+B39)*1000</f>
        <v>30.32791019677835</v>
      </c>
      <c r="G39" s="91" t="s">
        <v>59</v>
      </c>
      <c r="H39" s="92">
        <f>I39-B39+X39</f>
        <v>6.388760107533727</v>
      </c>
      <c r="I39" s="92">
        <f>(B39+C42-2*X39)*(23678+B39)*E42/((23678+C42)*D39+E42*(23678+B39))</f>
        <v>77.59876010753374</v>
      </c>
      <c r="J39" s="39" t="s">
        <v>73</v>
      </c>
      <c r="K39" s="39">
        <f>(K40*K40+L40*L40+M40*M40+N40*N40+O40*O40+P40*P40+Q40*Q40+R40*R40+S40*S40+T40*T40+U40*U40+V40*V40+W40*W40)</f>
        <v>0.11302625860109557</v>
      </c>
      <c r="M39" s="39" t="s">
        <v>68</v>
      </c>
      <c r="N39" s="39">
        <f>(K44*K44+L44*L44+M44*M44+N44*N44+O44*O44+P44*P44+Q44*Q44+R44*R44+S44*S44+T44*T44+U44*U44+V44*V44+W44*W44)</f>
        <v>0.10144261890040869</v>
      </c>
      <c r="X39" s="28">
        <f>(1-$H$2)*1000</f>
        <v>67.5</v>
      </c>
    </row>
    <row r="40" spans="1:24" ht="12.75">
      <c r="A40" s="86">
        <v>3374</v>
      </c>
      <c r="B40" s="89">
        <v>158.88333333333333</v>
      </c>
      <c r="C40" s="89">
        <v>142.01666666666668</v>
      </c>
      <c r="D40" s="89">
        <v>9.637000563941712</v>
      </c>
      <c r="E40" s="89">
        <v>10.212779035005397</v>
      </c>
      <c r="F40" s="90">
        <f>I40*D40/(23678+B40)*1000</f>
        <v>37.30376679645089</v>
      </c>
      <c r="G40" s="91" t="s">
        <v>56</v>
      </c>
      <c r="H40" s="92">
        <f>I40-B40+X40</f>
        <v>0.8866142630142377</v>
      </c>
      <c r="I40" s="92">
        <f>(B40+C39-2*X40)*(23678+B40)*E39/((23678+C39)*D40+E39*(23678+B40))</f>
        <v>92.26994759634756</v>
      </c>
      <c r="J40" s="39" t="s">
        <v>62</v>
      </c>
      <c r="K40" s="73">
        <f aca="true" t="shared" si="0" ref="K40:W40">SQRT(K41*K41+K42*K42)</f>
        <v>0.12828829140812886</v>
      </c>
      <c r="L40" s="73">
        <f t="shared" si="0"/>
        <v>0.3046326447258623</v>
      </c>
      <c r="M40" s="73">
        <f t="shared" si="0"/>
        <v>0.030370647464386214</v>
      </c>
      <c r="N40" s="73">
        <f t="shared" si="0"/>
        <v>0.05235426962674711</v>
      </c>
      <c r="O40" s="73">
        <f t="shared" si="0"/>
        <v>0.00515222388697693</v>
      </c>
      <c r="P40" s="73">
        <f t="shared" si="0"/>
        <v>0.008738905957731252</v>
      </c>
      <c r="Q40" s="73">
        <f t="shared" si="0"/>
        <v>0.0006272047452403754</v>
      </c>
      <c r="R40" s="73">
        <f t="shared" si="0"/>
        <v>0.0008058573591472496</v>
      </c>
      <c r="S40" s="73">
        <f t="shared" si="0"/>
        <v>6.758001393216436E-05</v>
      </c>
      <c r="T40" s="73">
        <f t="shared" si="0"/>
        <v>0.00012858103606712485</v>
      </c>
      <c r="U40" s="73">
        <f t="shared" si="0"/>
        <v>1.3720491777153761E-05</v>
      </c>
      <c r="V40" s="73">
        <f t="shared" si="0"/>
        <v>2.9902268982351386E-05</v>
      </c>
      <c r="W40" s="73">
        <f t="shared" si="0"/>
        <v>4.208908045442595E-06</v>
      </c>
      <c r="X40" s="28">
        <f>(1-$H$2)*1000</f>
        <v>67.5</v>
      </c>
    </row>
    <row r="41" spans="1:24" ht="12.75">
      <c r="A41" s="86">
        <v>3376</v>
      </c>
      <c r="B41" s="89">
        <v>127.02333333333333</v>
      </c>
      <c r="C41" s="89">
        <v>128.09</v>
      </c>
      <c r="D41" s="89">
        <v>10.02449554690315</v>
      </c>
      <c r="E41" s="89">
        <v>10.270032253277538</v>
      </c>
      <c r="F41" s="90">
        <f>I41*D41/(23678+B41)*1000</f>
        <v>28.476379493189967</v>
      </c>
      <c r="G41" s="91" t="s">
        <v>57</v>
      </c>
      <c r="H41" s="92">
        <f>I41-B41+X41</f>
        <v>8.099109622777178</v>
      </c>
      <c r="I41" s="92">
        <f>(B41+C40-2*X41)*(23678+B41)*E40/((23678+C40)*D41+E40*(23678+B41))</f>
        <v>67.6224429561105</v>
      </c>
      <c r="J41" s="39" t="s">
        <v>60</v>
      </c>
      <c r="K41" s="73">
        <f>'calcul config'!C43</f>
        <v>-0.06621163062714759</v>
      </c>
      <c r="L41" s="73">
        <f>'calcul config'!C44</f>
        <v>0.0016580726550782098</v>
      </c>
      <c r="M41" s="73">
        <f>'calcul config'!C45</f>
        <v>0.01537824773068229</v>
      </c>
      <c r="N41" s="73">
        <f>'calcul config'!C46</f>
        <v>-0.000541538989911763</v>
      </c>
      <c r="O41" s="73">
        <f>'calcul config'!C47</f>
        <v>-0.002706698957332044</v>
      </c>
      <c r="P41" s="73">
        <f>'calcul config'!C48</f>
        <v>0.00018968036657647473</v>
      </c>
      <c r="Q41" s="73">
        <f>'calcul config'!C49</f>
        <v>0.0003032693482269026</v>
      </c>
      <c r="R41" s="73">
        <f>'calcul config'!C50</f>
        <v>-4.3525698695125066E-05</v>
      </c>
      <c r="S41" s="73">
        <f>'calcul config'!C51</f>
        <v>-3.929661110788969E-05</v>
      </c>
      <c r="T41" s="73">
        <f>'calcul config'!C52</f>
        <v>1.3505077830369337E-05</v>
      </c>
      <c r="U41" s="73">
        <f>'calcul config'!C53</f>
        <v>5.647505909867703E-06</v>
      </c>
      <c r="V41" s="73">
        <f>'calcul config'!C54</f>
        <v>-3.4345372098975437E-06</v>
      </c>
      <c r="W41" s="73">
        <f>'calcul config'!C55</f>
        <v>-2.5589759710012373E-06</v>
      </c>
      <c r="X41" s="28">
        <f>(1-$H$2)*1000</f>
        <v>67.5</v>
      </c>
    </row>
    <row r="42" spans="1:24" ht="12.75">
      <c r="A42" s="86">
        <v>3375</v>
      </c>
      <c r="B42" s="89">
        <v>135.89333333333332</v>
      </c>
      <c r="C42" s="89">
        <v>144.47666666666666</v>
      </c>
      <c r="D42" s="89">
        <v>9.67795186562087</v>
      </c>
      <c r="E42" s="89">
        <v>10.235265050767202</v>
      </c>
      <c r="F42" s="90">
        <f>I42*D42/(23678+B42)*1000</f>
        <v>26.991591470198017</v>
      </c>
      <c r="G42" s="91" t="s">
        <v>58</v>
      </c>
      <c r="H42" s="92">
        <f>I42-B42+X42</f>
        <v>-1.9769170199246844</v>
      </c>
      <c r="I42" s="92">
        <f>(B42+C41-2*X42)*(23678+B42)*E41/((23678+C41)*D42+E41*(23678+B42))</f>
        <v>66.41641631340863</v>
      </c>
      <c r="J42" s="39" t="s">
        <v>61</v>
      </c>
      <c r="K42" s="73">
        <f>'calcul config'!D43</f>
        <v>-0.10988132544755345</v>
      </c>
      <c r="L42" s="73">
        <f>'calcul config'!D44</f>
        <v>0.3046281323642712</v>
      </c>
      <c r="M42" s="73">
        <f>'calcul config'!D45</f>
        <v>-0.026189420080249846</v>
      </c>
      <c r="N42" s="73">
        <f>'calcul config'!D46</f>
        <v>-0.05235146878238031</v>
      </c>
      <c r="O42" s="73">
        <f>'calcul config'!D47</f>
        <v>-0.0043839698602879664</v>
      </c>
      <c r="P42" s="73">
        <f>'calcul config'!D48</f>
        <v>0.008736847182857565</v>
      </c>
      <c r="Q42" s="73">
        <f>'calcul config'!D49</f>
        <v>-0.0005490113795524404</v>
      </c>
      <c r="R42" s="73">
        <f>'calcul config'!D50</f>
        <v>-0.0008046810528680791</v>
      </c>
      <c r="S42" s="73">
        <f>'calcul config'!D51</f>
        <v>-5.4980311371497425E-05</v>
      </c>
      <c r="T42" s="73">
        <f>'calcul config'!D52</f>
        <v>0.00012786983893354573</v>
      </c>
      <c r="U42" s="73">
        <f>'calcul config'!D53</f>
        <v>-1.2504302123867344E-05</v>
      </c>
      <c r="V42" s="73">
        <f>'calcul config'!D54</f>
        <v>-2.9704370797017787E-05</v>
      </c>
      <c r="W42" s="73">
        <f>'calcul config'!D55</f>
        <v>-3.3416386571306115E-06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270</v>
      </c>
      <c r="J44" s="39" t="s">
        <v>67</v>
      </c>
      <c r="K44" s="73">
        <f>K40/(K43*1.5)</f>
        <v>0.08552552760541925</v>
      </c>
      <c r="L44" s="73">
        <f>L40/(L43*1.5)</f>
        <v>0.2901263283103451</v>
      </c>
      <c r="M44" s="73">
        <f aca="true" t="shared" si="1" ref="M44:W44">M40/(M43*1.5)</f>
        <v>0.03374516384931802</v>
      </c>
      <c r="N44" s="73">
        <f t="shared" si="1"/>
        <v>0.0698056928356628</v>
      </c>
      <c r="O44" s="73">
        <f t="shared" si="1"/>
        <v>0.022898772831008583</v>
      </c>
      <c r="P44" s="73">
        <f t="shared" si="1"/>
        <v>0.05825937305154167</v>
      </c>
      <c r="Q44" s="73">
        <f t="shared" si="1"/>
        <v>0.004181364968269169</v>
      </c>
      <c r="R44" s="73">
        <f t="shared" si="1"/>
        <v>0.0017907941314383325</v>
      </c>
      <c r="S44" s="73">
        <f t="shared" si="1"/>
        <v>0.0009010668524288579</v>
      </c>
      <c r="T44" s="73">
        <f t="shared" si="1"/>
        <v>0.0017144138142283312</v>
      </c>
      <c r="U44" s="73">
        <f t="shared" si="1"/>
        <v>0.00018293989036205014</v>
      </c>
      <c r="V44" s="73">
        <f t="shared" si="1"/>
        <v>0.0003986969197646851</v>
      </c>
      <c r="W44" s="73">
        <f t="shared" si="1"/>
        <v>5.611877393923459E-05</v>
      </c>
      <c r="X44" s="73"/>
      <c r="Y44" s="73"/>
    </row>
    <row r="45" s="101" customFormat="1" ht="12.75"/>
    <row r="46" spans="1:24" s="101" customFormat="1" ht="12.75">
      <c r="A46" s="101">
        <v>3375</v>
      </c>
      <c r="B46" s="101">
        <v>156.06</v>
      </c>
      <c r="C46" s="101">
        <v>171.56</v>
      </c>
      <c r="D46" s="101">
        <v>9.501760686086005</v>
      </c>
      <c r="E46" s="101">
        <v>10.045849557411353</v>
      </c>
      <c r="F46" s="101">
        <v>29.266962092281794</v>
      </c>
      <c r="G46" s="101" t="s">
        <v>59</v>
      </c>
      <c r="H46" s="101">
        <v>-15.147234348405064</v>
      </c>
      <c r="I46" s="101">
        <v>73.41276565159494</v>
      </c>
      <c r="J46" s="101" t="s">
        <v>73</v>
      </c>
      <c r="K46" s="101">
        <v>0.9494023838229945</v>
      </c>
      <c r="M46" s="101" t="s">
        <v>68</v>
      </c>
      <c r="N46" s="101">
        <v>0.7047439227588833</v>
      </c>
      <c r="X46" s="101">
        <v>67.5</v>
      </c>
    </row>
    <row r="47" spans="1:24" s="101" customFormat="1" ht="12.75">
      <c r="A47" s="101">
        <v>3373</v>
      </c>
      <c r="B47" s="101">
        <v>155.97999572753906</v>
      </c>
      <c r="C47" s="101">
        <v>176.67999267578125</v>
      </c>
      <c r="D47" s="101">
        <v>8.966227531433105</v>
      </c>
      <c r="E47" s="101">
        <v>9.450085639953613</v>
      </c>
      <c r="F47" s="101">
        <v>38.2610937567049</v>
      </c>
      <c r="G47" s="101" t="s">
        <v>56</v>
      </c>
      <c r="H47" s="101">
        <v>13.22544728236032</v>
      </c>
      <c r="I47" s="101">
        <v>101.70544300989938</v>
      </c>
      <c r="J47" s="101" t="s">
        <v>62</v>
      </c>
      <c r="K47" s="101">
        <v>0.6515426759295267</v>
      </c>
      <c r="L47" s="101">
        <v>0.7063525638196685</v>
      </c>
      <c r="M47" s="101">
        <v>0.15424400557574228</v>
      </c>
      <c r="N47" s="101">
        <v>0.03261071490782906</v>
      </c>
      <c r="O47" s="101">
        <v>0.026166924440194656</v>
      </c>
      <c r="P47" s="101">
        <v>0.02026305531422214</v>
      </c>
      <c r="Q47" s="101">
        <v>0.003185134639670669</v>
      </c>
      <c r="R47" s="101">
        <v>0.0005019947664490294</v>
      </c>
      <c r="S47" s="101">
        <v>0.00034331917030761325</v>
      </c>
      <c r="T47" s="101">
        <v>0.00029818461752544414</v>
      </c>
      <c r="U47" s="101">
        <v>6.96692939447974E-05</v>
      </c>
      <c r="V47" s="101">
        <v>1.862838374795647E-05</v>
      </c>
      <c r="W47" s="101">
        <v>2.141092521391017E-05</v>
      </c>
      <c r="X47" s="101">
        <v>67.5</v>
      </c>
    </row>
    <row r="48" spans="1:24" s="101" customFormat="1" ht="12.75">
      <c r="A48" s="101">
        <v>3374</v>
      </c>
      <c r="B48" s="101">
        <v>174.72000122070312</v>
      </c>
      <c r="C48" s="101">
        <v>151.22000122070312</v>
      </c>
      <c r="D48" s="101">
        <v>9.400675773620605</v>
      </c>
      <c r="E48" s="101">
        <v>9.745203018188477</v>
      </c>
      <c r="F48" s="101">
        <v>42.75308515018238</v>
      </c>
      <c r="G48" s="101" t="s">
        <v>57</v>
      </c>
      <c r="H48" s="101">
        <v>1.2591543031222443</v>
      </c>
      <c r="I48" s="101">
        <v>108.47915552382537</v>
      </c>
      <c r="J48" s="101" t="s">
        <v>60</v>
      </c>
      <c r="K48" s="101">
        <v>-0.6316501086599807</v>
      </c>
      <c r="L48" s="101">
        <v>-0.0038429427217790387</v>
      </c>
      <c r="M48" s="101">
        <v>0.14909499751325161</v>
      </c>
      <c r="N48" s="101">
        <v>-0.00033722805299465816</v>
      </c>
      <c r="O48" s="101">
        <v>-0.025435713156897837</v>
      </c>
      <c r="P48" s="101">
        <v>-0.00043960726417817034</v>
      </c>
      <c r="Q48" s="101">
        <v>0.003056320138698833</v>
      </c>
      <c r="R48" s="101">
        <v>-2.7138818510717063E-05</v>
      </c>
      <c r="S48" s="101">
        <v>-0.0003384001167023242</v>
      </c>
      <c r="T48" s="101">
        <v>-3.130169003886748E-05</v>
      </c>
      <c r="U48" s="101">
        <v>6.508967428970411E-05</v>
      </c>
      <c r="V48" s="101">
        <v>-2.1483412804256384E-06</v>
      </c>
      <c r="W48" s="101">
        <v>-2.1212358680795652E-05</v>
      </c>
      <c r="X48" s="101">
        <v>67.5</v>
      </c>
    </row>
    <row r="49" spans="1:24" s="101" customFormat="1" ht="12.75">
      <c r="A49" s="101">
        <v>3376</v>
      </c>
      <c r="B49" s="101">
        <v>134.33999633789062</v>
      </c>
      <c r="C49" s="101">
        <v>121.44000244140625</v>
      </c>
      <c r="D49" s="101">
        <v>9.59253978729248</v>
      </c>
      <c r="E49" s="101">
        <v>10.08199691772461</v>
      </c>
      <c r="F49" s="101">
        <v>30.554385672238055</v>
      </c>
      <c r="G49" s="101" t="s">
        <v>58</v>
      </c>
      <c r="H49" s="101">
        <v>9.007634856759509</v>
      </c>
      <c r="I49" s="101">
        <v>75.84763119465013</v>
      </c>
      <c r="J49" s="101" t="s">
        <v>61</v>
      </c>
      <c r="K49" s="101">
        <v>-0.15976857884841678</v>
      </c>
      <c r="L49" s="101">
        <v>-0.7063421098914151</v>
      </c>
      <c r="M49" s="101">
        <v>-0.039520816952248176</v>
      </c>
      <c r="N49" s="101">
        <v>-0.03260897122020224</v>
      </c>
      <c r="O49" s="101">
        <v>-0.006142672940900464</v>
      </c>
      <c r="P49" s="101">
        <v>-0.020258286110145348</v>
      </c>
      <c r="Q49" s="101">
        <v>-0.0008966548291365781</v>
      </c>
      <c r="R49" s="101">
        <v>-0.0005012606408566884</v>
      </c>
      <c r="S49" s="101">
        <v>-5.790866702455927E-05</v>
      </c>
      <c r="T49" s="101">
        <v>-0.00029653713145153687</v>
      </c>
      <c r="U49" s="101">
        <v>-2.4842399635035575E-05</v>
      </c>
      <c r="V49" s="101">
        <v>-1.850408902929155E-05</v>
      </c>
      <c r="W49" s="101">
        <v>-2.909219433615747E-06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3375</v>
      </c>
      <c r="B56" s="101">
        <v>123.94</v>
      </c>
      <c r="C56" s="101">
        <v>135.64</v>
      </c>
      <c r="D56" s="101">
        <v>9.819584371125714</v>
      </c>
      <c r="E56" s="101">
        <v>10.174809470521996</v>
      </c>
      <c r="F56" s="101">
        <v>25.88451204489295</v>
      </c>
      <c r="G56" s="101" t="s">
        <v>59</v>
      </c>
      <c r="H56" s="101">
        <v>6.302126279137973</v>
      </c>
      <c r="I56" s="101">
        <v>62.74212627913797</v>
      </c>
      <c r="J56" s="101" t="s">
        <v>73</v>
      </c>
      <c r="K56" s="101">
        <v>1.1972000301115904</v>
      </c>
      <c r="M56" s="101" t="s">
        <v>68</v>
      </c>
      <c r="N56" s="101">
        <v>0.8009347459103902</v>
      </c>
      <c r="X56" s="101">
        <v>67.5</v>
      </c>
    </row>
    <row r="57" spans="1:24" s="101" customFormat="1" ht="12.75" hidden="1">
      <c r="A57" s="101">
        <v>3376</v>
      </c>
      <c r="B57" s="101">
        <v>114.76000213623047</v>
      </c>
      <c r="C57" s="101">
        <v>120.86000061035156</v>
      </c>
      <c r="D57" s="101">
        <v>10.144207954406738</v>
      </c>
      <c r="E57" s="101">
        <v>10.207550048828125</v>
      </c>
      <c r="F57" s="101">
        <v>24.62705523315394</v>
      </c>
      <c r="G57" s="101" t="s">
        <v>56</v>
      </c>
      <c r="H57" s="101">
        <v>10.501591213918125</v>
      </c>
      <c r="I57" s="101">
        <v>57.761593350148594</v>
      </c>
      <c r="J57" s="101" t="s">
        <v>62</v>
      </c>
      <c r="K57" s="101">
        <v>0.8562378834632064</v>
      </c>
      <c r="L57" s="101">
        <v>0.6468419494961604</v>
      </c>
      <c r="M57" s="101">
        <v>0.20270272830374117</v>
      </c>
      <c r="N57" s="101">
        <v>0.0549401903263841</v>
      </c>
      <c r="O57" s="101">
        <v>0.03438811243536655</v>
      </c>
      <c r="P57" s="101">
        <v>0.018555921584511064</v>
      </c>
      <c r="Q57" s="101">
        <v>0.004185791003726293</v>
      </c>
      <c r="R57" s="101">
        <v>0.000845722129709104</v>
      </c>
      <c r="S57" s="101">
        <v>0.0004511538155634536</v>
      </c>
      <c r="T57" s="101">
        <v>0.0002730211849928819</v>
      </c>
      <c r="U57" s="101">
        <v>9.153552386740751E-05</v>
      </c>
      <c r="V57" s="101">
        <v>3.140128807639416E-05</v>
      </c>
      <c r="W57" s="101">
        <v>2.812605047244759E-05</v>
      </c>
      <c r="X57" s="101">
        <v>67.5</v>
      </c>
    </row>
    <row r="58" spans="1:24" s="101" customFormat="1" ht="12.75" hidden="1">
      <c r="A58" s="101">
        <v>3374</v>
      </c>
      <c r="B58" s="101">
        <v>154.66000366210938</v>
      </c>
      <c r="C58" s="101">
        <v>150.05999755859375</v>
      </c>
      <c r="D58" s="101">
        <v>9.910127639770508</v>
      </c>
      <c r="E58" s="101">
        <v>10.222962379455566</v>
      </c>
      <c r="F58" s="101">
        <v>29.668259786565947</v>
      </c>
      <c r="G58" s="101" t="s">
        <v>57</v>
      </c>
      <c r="H58" s="101">
        <v>-15.81142228198891</v>
      </c>
      <c r="I58" s="101">
        <v>71.34858138012046</v>
      </c>
      <c r="J58" s="101" t="s">
        <v>60</v>
      </c>
      <c r="K58" s="101">
        <v>0.8509113908185966</v>
      </c>
      <c r="L58" s="101">
        <v>-0.0035187355995108444</v>
      </c>
      <c r="M58" s="101">
        <v>-0.20117206687786066</v>
      </c>
      <c r="N58" s="101">
        <v>-0.0005676179099427553</v>
      </c>
      <c r="O58" s="101">
        <v>0.034213527860712474</v>
      </c>
      <c r="P58" s="101">
        <v>-0.0004027885617790612</v>
      </c>
      <c r="Q58" s="101">
        <v>-0.004139280497161045</v>
      </c>
      <c r="R58" s="101">
        <v>-4.563734110574821E-05</v>
      </c>
      <c r="S58" s="101">
        <v>0.0004509053950432256</v>
      </c>
      <c r="T58" s="101">
        <v>-2.8695989724591967E-05</v>
      </c>
      <c r="U58" s="101">
        <v>-8.915368215452611E-05</v>
      </c>
      <c r="V58" s="101">
        <v>-3.594243390062636E-06</v>
      </c>
      <c r="W58" s="101">
        <v>2.8126050440211332E-05</v>
      </c>
      <c r="X58" s="101">
        <v>67.5</v>
      </c>
    </row>
    <row r="59" spans="1:24" s="101" customFormat="1" ht="12.75" hidden="1">
      <c r="A59" s="101">
        <v>3373</v>
      </c>
      <c r="B59" s="101">
        <v>130.86000061035156</v>
      </c>
      <c r="C59" s="101">
        <v>136.4600067138672</v>
      </c>
      <c r="D59" s="101">
        <v>9.287989616394043</v>
      </c>
      <c r="E59" s="101">
        <v>9.837959289550781</v>
      </c>
      <c r="F59" s="101">
        <v>29.814638551713347</v>
      </c>
      <c r="G59" s="101" t="s">
        <v>58</v>
      </c>
      <c r="H59" s="101">
        <v>13.066931865283081</v>
      </c>
      <c r="I59" s="101">
        <v>76.42693247563464</v>
      </c>
      <c r="J59" s="101" t="s">
        <v>61</v>
      </c>
      <c r="K59" s="101">
        <v>0.09535784211439077</v>
      </c>
      <c r="L59" s="101">
        <v>-0.646832378694646</v>
      </c>
      <c r="M59" s="101">
        <v>0.024863538965116484</v>
      </c>
      <c r="N59" s="101">
        <v>-0.05493725805869475</v>
      </c>
      <c r="O59" s="101">
        <v>0.0034607496574676844</v>
      </c>
      <c r="P59" s="101">
        <v>-0.01855154945617814</v>
      </c>
      <c r="Q59" s="101">
        <v>0.0006222566132217279</v>
      </c>
      <c r="R59" s="101">
        <v>-0.0008444898778413511</v>
      </c>
      <c r="S59" s="101">
        <v>1.4969636547872655E-05</v>
      </c>
      <c r="T59" s="101">
        <v>-0.0002715089457617254</v>
      </c>
      <c r="U59" s="101">
        <v>2.0745435352637545E-05</v>
      </c>
      <c r="V59" s="101">
        <v>-3.119490835552631E-05</v>
      </c>
      <c r="W59" s="101">
        <v>-1.3466094745448716E-09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3375</v>
      </c>
      <c r="B61" s="101">
        <v>122.12</v>
      </c>
      <c r="C61" s="101">
        <v>128.42</v>
      </c>
      <c r="D61" s="101">
        <v>9.879881697333916</v>
      </c>
      <c r="E61" s="101">
        <v>10.367524193354164</v>
      </c>
      <c r="F61" s="101">
        <v>28.09982673594588</v>
      </c>
      <c r="G61" s="101" t="s">
        <v>59</v>
      </c>
      <c r="H61" s="101">
        <v>13.071017846417135</v>
      </c>
      <c r="I61" s="101">
        <v>67.69101784641714</v>
      </c>
      <c r="J61" s="101" t="s">
        <v>73</v>
      </c>
      <c r="K61" s="101">
        <v>0.558055052627871</v>
      </c>
      <c r="M61" s="101" t="s">
        <v>68</v>
      </c>
      <c r="N61" s="101">
        <v>0.29700631402238536</v>
      </c>
      <c r="X61" s="101">
        <v>67.5</v>
      </c>
    </row>
    <row r="62" spans="1:24" s="101" customFormat="1" ht="12.75" hidden="1">
      <c r="A62" s="101">
        <v>3376</v>
      </c>
      <c r="B62" s="101">
        <v>118.80000305175781</v>
      </c>
      <c r="C62" s="101">
        <v>127.80000305175781</v>
      </c>
      <c r="D62" s="101">
        <v>10.228428840637207</v>
      </c>
      <c r="E62" s="101">
        <v>10.34501838684082</v>
      </c>
      <c r="F62" s="101">
        <v>24.27541297368021</v>
      </c>
      <c r="G62" s="101" t="s">
        <v>56</v>
      </c>
      <c r="H62" s="101">
        <v>5.177600354061852</v>
      </c>
      <c r="I62" s="101">
        <v>56.477603405819664</v>
      </c>
      <c r="J62" s="101" t="s">
        <v>62</v>
      </c>
      <c r="K62" s="101">
        <v>0.7198255701655902</v>
      </c>
      <c r="L62" s="101">
        <v>0.06948138888212546</v>
      </c>
      <c r="M62" s="101">
        <v>0.17040874264841802</v>
      </c>
      <c r="N62" s="101">
        <v>0.07201323025076489</v>
      </c>
      <c r="O62" s="101">
        <v>0.028909432813299444</v>
      </c>
      <c r="P62" s="101">
        <v>0.0019932769276586417</v>
      </c>
      <c r="Q62" s="101">
        <v>0.0035189132035889303</v>
      </c>
      <c r="R62" s="101">
        <v>0.0011084913446739576</v>
      </c>
      <c r="S62" s="101">
        <v>0.0003792936155158056</v>
      </c>
      <c r="T62" s="101">
        <v>2.931568237358205E-05</v>
      </c>
      <c r="U62" s="101">
        <v>7.696382479766964E-05</v>
      </c>
      <c r="V62" s="101">
        <v>4.1145929736266985E-05</v>
      </c>
      <c r="W62" s="101">
        <v>2.3650240963184284E-05</v>
      </c>
      <c r="X62" s="101">
        <v>67.5</v>
      </c>
    </row>
    <row r="63" spans="1:24" s="101" customFormat="1" ht="12.75" hidden="1">
      <c r="A63" s="101">
        <v>3374</v>
      </c>
      <c r="B63" s="101">
        <v>144.66000366210938</v>
      </c>
      <c r="C63" s="101">
        <v>130.4600067138672</v>
      </c>
      <c r="D63" s="101">
        <v>9.542811393737793</v>
      </c>
      <c r="E63" s="101">
        <v>10.412374496459961</v>
      </c>
      <c r="F63" s="101">
        <v>28.651926535436512</v>
      </c>
      <c r="G63" s="101" t="s">
        <v>57</v>
      </c>
      <c r="H63" s="101">
        <v>-5.633377373390829</v>
      </c>
      <c r="I63" s="101">
        <v>71.52662628871855</v>
      </c>
      <c r="J63" s="101" t="s">
        <v>60</v>
      </c>
      <c r="K63" s="101">
        <v>0.719500183267026</v>
      </c>
      <c r="L63" s="101">
        <v>-0.0003771611954360361</v>
      </c>
      <c r="M63" s="101">
        <v>-0.17026245093401088</v>
      </c>
      <c r="N63" s="101">
        <v>-0.0007444203707842483</v>
      </c>
      <c r="O63" s="101">
        <v>0.028904058578318417</v>
      </c>
      <c r="P63" s="101">
        <v>-4.333398778101466E-05</v>
      </c>
      <c r="Q63" s="101">
        <v>-0.003510858627500723</v>
      </c>
      <c r="R63" s="101">
        <v>-5.983518785564144E-05</v>
      </c>
      <c r="S63" s="101">
        <v>0.000378851352997304</v>
      </c>
      <c r="T63" s="101">
        <v>-3.097801585465416E-06</v>
      </c>
      <c r="U63" s="101">
        <v>-7.613442614815646E-05</v>
      </c>
      <c r="V63" s="101">
        <v>-4.7148190562552795E-06</v>
      </c>
      <c r="W63" s="101">
        <v>2.357191246073826E-05</v>
      </c>
      <c r="X63" s="101">
        <v>67.5</v>
      </c>
    </row>
    <row r="64" spans="1:24" s="101" customFormat="1" ht="12.75" hidden="1">
      <c r="A64" s="101">
        <v>3373</v>
      </c>
      <c r="B64" s="101">
        <v>124.5999984741211</v>
      </c>
      <c r="C64" s="101">
        <v>148.60000610351562</v>
      </c>
      <c r="D64" s="101">
        <v>9.455727577209473</v>
      </c>
      <c r="E64" s="101">
        <v>9.84173583984375</v>
      </c>
      <c r="F64" s="101">
        <v>24.992599244199912</v>
      </c>
      <c r="G64" s="101" t="s">
        <v>58</v>
      </c>
      <c r="H64" s="101">
        <v>5.813070655078356</v>
      </c>
      <c r="I64" s="101">
        <v>62.91306912919945</v>
      </c>
      <c r="J64" s="101" t="s">
        <v>61</v>
      </c>
      <c r="K64" s="101">
        <v>0.021641112331234114</v>
      </c>
      <c r="L64" s="101">
        <v>-0.06948036521508652</v>
      </c>
      <c r="M64" s="101">
        <v>0.007059558977606208</v>
      </c>
      <c r="N64" s="101">
        <v>-0.07200938250992882</v>
      </c>
      <c r="O64" s="101">
        <v>0.0005574076495817223</v>
      </c>
      <c r="P64" s="101">
        <v>-0.0019928058299391012</v>
      </c>
      <c r="Q64" s="101">
        <v>0.00023795342421626054</v>
      </c>
      <c r="R64" s="101">
        <v>-0.0011068752465889543</v>
      </c>
      <c r="S64" s="101">
        <v>-1.8311174270481375E-05</v>
      </c>
      <c r="T64" s="101">
        <v>-2.915154984500545E-05</v>
      </c>
      <c r="U64" s="101">
        <v>1.126851731938586E-05</v>
      </c>
      <c r="V64" s="101">
        <v>-4.0874906912781976E-05</v>
      </c>
      <c r="W64" s="101">
        <v>-1.923237000468831E-06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3375</v>
      </c>
      <c r="B66" s="101">
        <v>142.7</v>
      </c>
      <c r="C66" s="101">
        <v>145.9</v>
      </c>
      <c r="D66" s="101">
        <v>9.695585042922113</v>
      </c>
      <c r="E66" s="101">
        <v>10.384125557758958</v>
      </c>
      <c r="F66" s="101">
        <v>34.24651444402333</v>
      </c>
      <c r="G66" s="101" t="s">
        <v>59</v>
      </c>
      <c r="H66" s="101">
        <v>8.938908895680541</v>
      </c>
      <c r="I66" s="101">
        <v>84.13890889568053</v>
      </c>
      <c r="J66" s="101" t="s">
        <v>73</v>
      </c>
      <c r="K66" s="101">
        <v>0.6100139385502918</v>
      </c>
      <c r="M66" s="101" t="s">
        <v>68</v>
      </c>
      <c r="N66" s="101">
        <v>0.3289835342134914</v>
      </c>
      <c r="X66" s="101">
        <v>67.5</v>
      </c>
    </row>
    <row r="67" spans="1:24" s="101" customFormat="1" ht="12.75" hidden="1">
      <c r="A67" s="101">
        <v>3376</v>
      </c>
      <c r="B67" s="101">
        <v>133.9600067138672</v>
      </c>
      <c r="C67" s="101">
        <v>141.05999755859375</v>
      </c>
      <c r="D67" s="101">
        <v>10.211409568786621</v>
      </c>
      <c r="E67" s="101">
        <v>10.43001651763916</v>
      </c>
      <c r="F67" s="101">
        <v>31.313235555580693</v>
      </c>
      <c r="G67" s="101" t="s">
        <v>56</v>
      </c>
      <c r="H67" s="101">
        <v>6.559247651316227</v>
      </c>
      <c r="I67" s="101">
        <v>73.01925436518341</v>
      </c>
      <c r="J67" s="101" t="s">
        <v>62</v>
      </c>
      <c r="K67" s="101">
        <v>0.7401599224741182</v>
      </c>
      <c r="L67" s="101">
        <v>0.1723792735106509</v>
      </c>
      <c r="M67" s="101">
        <v>0.1752225700409132</v>
      </c>
      <c r="N67" s="101">
        <v>0.028950130850362684</v>
      </c>
      <c r="O67" s="101">
        <v>0.029726171880719226</v>
      </c>
      <c r="P67" s="101">
        <v>0.004945087135694803</v>
      </c>
      <c r="Q67" s="101">
        <v>0.0036183341111571472</v>
      </c>
      <c r="R67" s="101">
        <v>0.00044565191847500686</v>
      </c>
      <c r="S67" s="101">
        <v>0.00039000117277464665</v>
      </c>
      <c r="T67" s="101">
        <v>7.274869125753652E-05</v>
      </c>
      <c r="U67" s="101">
        <v>7.91336424919515E-05</v>
      </c>
      <c r="V67" s="101">
        <v>1.6547461223109715E-05</v>
      </c>
      <c r="W67" s="101">
        <v>2.431605620004278E-05</v>
      </c>
      <c r="X67" s="101">
        <v>67.5</v>
      </c>
    </row>
    <row r="68" spans="1:24" s="101" customFormat="1" ht="12.75" hidden="1">
      <c r="A68" s="101">
        <v>3374</v>
      </c>
      <c r="B68" s="101">
        <v>166.13999938964844</v>
      </c>
      <c r="C68" s="101">
        <v>131.33999633789062</v>
      </c>
      <c r="D68" s="101">
        <v>9.761075973510742</v>
      </c>
      <c r="E68" s="101">
        <v>10.279853820800781</v>
      </c>
      <c r="F68" s="101">
        <v>36.43302557157746</v>
      </c>
      <c r="G68" s="101" t="s">
        <v>57</v>
      </c>
      <c r="H68" s="101">
        <v>-9.642212190007612</v>
      </c>
      <c r="I68" s="101">
        <v>88.99778719964083</v>
      </c>
      <c r="J68" s="101" t="s">
        <v>60</v>
      </c>
      <c r="K68" s="101">
        <v>0.7139145252622263</v>
      </c>
      <c r="L68" s="101">
        <v>-0.0009374062945223037</v>
      </c>
      <c r="M68" s="101">
        <v>-0.1695242096294759</v>
      </c>
      <c r="N68" s="101">
        <v>-0.00029900829318756897</v>
      </c>
      <c r="O68" s="101">
        <v>0.028585779798438203</v>
      </c>
      <c r="P68" s="101">
        <v>-0.00010739514282459592</v>
      </c>
      <c r="Q68" s="101">
        <v>-0.0035234718888966228</v>
      </c>
      <c r="R68" s="101">
        <v>-2.4031405145925588E-05</v>
      </c>
      <c r="S68" s="101">
        <v>0.0003669565504963968</v>
      </c>
      <c r="T68" s="101">
        <v>-7.657787050022006E-06</v>
      </c>
      <c r="U68" s="101">
        <v>-7.824294896978437E-05</v>
      </c>
      <c r="V68" s="101">
        <v>-1.8902841332731654E-06</v>
      </c>
      <c r="W68" s="101">
        <v>2.2592707918941813E-05</v>
      </c>
      <c r="X68" s="101">
        <v>67.5</v>
      </c>
    </row>
    <row r="69" spans="1:24" s="101" customFormat="1" ht="12.75" hidden="1">
      <c r="A69" s="101">
        <v>3373</v>
      </c>
      <c r="B69" s="101">
        <v>133.83999633789062</v>
      </c>
      <c r="C69" s="101">
        <v>160.83999633789062</v>
      </c>
      <c r="D69" s="101">
        <v>9.432188034057617</v>
      </c>
      <c r="E69" s="101">
        <v>9.67282772064209</v>
      </c>
      <c r="F69" s="101">
        <v>26.893100940506773</v>
      </c>
      <c r="G69" s="101" t="s">
        <v>58</v>
      </c>
      <c r="H69" s="101">
        <v>1.5524390427926988</v>
      </c>
      <c r="I69" s="101">
        <v>67.89243538068332</v>
      </c>
      <c r="J69" s="101" t="s">
        <v>61</v>
      </c>
      <c r="K69" s="101">
        <v>-0.19535291514718345</v>
      </c>
      <c r="L69" s="101">
        <v>-0.17237672466286968</v>
      </c>
      <c r="M69" s="101">
        <v>-0.044322583422497515</v>
      </c>
      <c r="N69" s="101">
        <v>-0.028948586671782895</v>
      </c>
      <c r="O69" s="101">
        <v>-0.00815466050778723</v>
      </c>
      <c r="P69" s="101">
        <v>-0.00494392081883518</v>
      </c>
      <c r="Q69" s="101">
        <v>-0.0008230963419422104</v>
      </c>
      <c r="R69" s="101">
        <v>-0.0004450035101065682</v>
      </c>
      <c r="S69" s="101">
        <v>-0.0001320749969274473</v>
      </c>
      <c r="T69" s="101">
        <v>-7.234452555087278E-05</v>
      </c>
      <c r="U69" s="101">
        <v>-1.1839523240220042E-05</v>
      </c>
      <c r="V69" s="101">
        <v>-1.643913923615879E-05</v>
      </c>
      <c r="W69" s="101">
        <v>-8.991114392166459E-06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3375</v>
      </c>
      <c r="B71" s="101">
        <v>116.38</v>
      </c>
      <c r="C71" s="101">
        <v>124.28</v>
      </c>
      <c r="D71" s="101">
        <v>9.780501404111188</v>
      </c>
      <c r="E71" s="101">
        <v>10.380743421952594</v>
      </c>
      <c r="F71" s="101">
        <v>30.15870776522073</v>
      </c>
      <c r="G71" s="101" t="s">
        <v>59</v>
      </c>
      <c r="H71" s="101">
        <v>24.49126423528449</v>
      </c>
      <c r="I71" s="101">
        <v>73.37126423528449</v>
      </c>
      <c r="J71" s="101" t="s">
        <v>73</v>
      </c>
      <c r="K71" s="101">
        <v>2.124819509196623</v>
      </c>
      <c r="M71" s="101" t="s">
        <v>68</v>
      </c>
      <c r="N71" s="101">
        <v>1.1138038215163508</v>
      </c>
      <c r="X71" s="101">
        <v>67.5</v>
      </c>
    </row>
    <row r="72" spans="1:24" s="101" customFormat="1" ht="12.75" hidden="1">
      <c r="A72" s="101">
        <v>3376</v>
      </c>
      <c r="B72" s="101">
        <v>124.4800033569336</v>
      </c>
      <c r="C72" s="101">
        <v>128.5800018310547</v>
      </c>
      <c r="D72" s="101">
        <v>10.085671424865723</v>
      </c>
      <c r="E72" s="101">
        <v>10.311836242675781</v>
      </c>
      <c r="F72" s="101">
        <v>24.44897660249629</v>
      </c>
      <c r="G72" s="101" t="s">
        <v>56</v>
      </c>
      <c r="H72" s="101">
        <v>0.7202976114976991</v>
      </c>
      <c r="I72" s="101">
        <v>57.70030096843129</v>
      </c>
      <c r="J72" s="101" t="s">
        <v>62</v>
      </c>
      <c r="K72" s="101">
        <v>1.4080123550725951</v>
      </c>
      <c r="L72" s="101">
        <v>0.15304651652993115</v>
      </c>
      <c r="M72" s="101">
        <v>0.33332768326217804</v>
      </c>
      <c r="N72" s="101">
        <v>0.0672617183910575</v>
      </c>
      <c r="O72" s="101">
        <v>0.056548136357500875</v>
      </c>
      <c r="P72" s="101">
        <v>0.004390340273820215</v>
      </c>
      <c r="Q72" s="101">
        <v>0.006883174588039622</v>
      </c>
      <c r="R72" s="101">
        <v>0.001035352086486228</v>
      </c>
      <c r="S72" s="101">
        <v>0.0007419090443510928</v>
      </c>
      <c r="T72" s="101">
        <v>6.463767329861936E-05</v>
      </c>
      <c r="U72" s="101">
        <v>0.00015054425065065799</v>
      </c>
      <c r="V72" s="101">
        <v>3.8437583949443655E-05</v>
      </c>
      <c r="W72" s="101">
        <v>4.626116682267312E-05</v>
      </c>
      <c r="X72" s="101">
        <v>67.5</v>
      </c>
    </row>
    <row r="73" spans="1:24" s="101" customFormat="1" ht="12.75" hidden="1">
      <c r="A73" s="101">
        <v>3374</v>
      </c>
      <c r="B73" s="101">
        <v>157.05999755859375</v>
      </c>
      <c r="C73" s="101">
        <v>140.75999450683594</v>
      </c>
      <c r="D73" s="101">
        <v>9.72053337097168</v>
      </c>
      <c r="E73" s="101">
        <v>10.351384162902832</v>
      </c>
      <c r="F73" s="101">
        <v>31.642421624072206</v>
      </c>
      <c r="G73" s="101" t="s">
        <v>57</v>
      </c>
      <c r="H73" s="101">
        <v>-11.971763549741667</v>
      </c>
      <c r="I73" s="101">
        <v>77.58823400885208</v>
      </c>
      <c r="J73" s="101" t="s">
        <v>60</v>
      </c>
      <c r="K73" s="101">
        <v>1.4029207861918465</v>
      </c>
      <c r="L73" s="101">
        <v>0.000833640173326747</v>
      </c>
      <c r="M73" s="101">
        <v>-0.3317788430569493</v>
      </c>
      <c r="N73" s="101">
        <v>-0.000695101076374121</v>
      </c>
      <c r="O73" s="101">
        <v>0.056392197434462846</v>
      </c>
      <c r="P73" s="101">
        <v>9.508572966526862E-05</v>
      </c>
      <c r="Q73" s="101">
        <v>-0.006831441299903591</v>
      </c>
      <c r="R73" s="101">
        <v>-5.585439450374127E-05</v>
      </c>
      <c r="S73" s="101">
        <v>0.0007418922725158383</v>
      </c>
      <c r="T73" s="101">
        <v>6.752887684059223E-06</v>
      </c>
      <c r="U73" s="101">
        <v>-0.0001474841202248074</v>
      </c>
      <c r="V73" s="101">
        <v>-4.394119278315231E-06</v>
      </c>
      <c r="W73" s="101">
        <v>4.624500677527492E-05</v>
      </c>
      <c r="X73" s="101">
        <v>67.5</v>
      </c>
    </row>
    <row r="74" spans="1:24" s="101" customFormat="1" ht="12.75" hidden="1">
      <c r="A74" s="101">
        <v>3373</v>
      </c>
      <c r="B74" s="101">
        <v>139.4199981689453</v>
      </c>
      <c r="C74" s="101">
        <v>166.1199951171875</v>
      </c>
      <c r="D74" s="101">
        <v>9.449919700622559</v>
      </c>
      <c r="E74" s="101">
        <v>9.700798034667969</v>
      </c>
      <c r="F74" s="101">
        <v>30.11155272149071</v>
      </c>
      <c r="G74" s="101" t="s">
        <v>58</v>
      </c>
      <c r="H74" s="101">
        <v>3.9726570794906877</v>
      </c>
      <c r="I74" s="101">
        <v>75.892655248436</v>
      </c>
      <c r="J74" s="101" t="s">
        <v>61</v>
      </c>
      <c r="K74" s="101">
        <v>0.11963302097634594</v>
      </c>
      <c r="L74" s="101">
        <v>0.15304424610552303</v>
      </c>
      <c r="M74" s="101">
        <v>0.03209585220434358</v>
      </c>
      <c r="N74" s="101">
        <v>-0.06725812661241426</v>
      </c>
      <c r="O74" s="101">
        <v>0.004196640801769209</v>
      </c>
      <c r="P74" s="101">
        <v>0.004389310472493577</v>
      </c>
      <c r="Q74" s="101">
        <v>0.0008423195209692981</v>
      </c>
      <c r="R74" s="101">
        <v>-0.0010338443933232922</v>
      </c>
      <c r="S74" s="101">
        <v>4.9885941142680686E-06</v>
      </c>
      <c r="T74" s="101">
        <v>6.428395847632231E-05</v>
      </c>
      <c r="U74" s="101">
        <v>3.01994318735087E-05</v>
      </c>
      <c r="V74" s="101">
        <v>-3.81855938233055E-05</v>
      </c>
      <c r="W74" s="101">
        <v>-1.2226627294425681E-06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3375</v>
      </c>
      <c r="B76" s="101">
        <v>154.16</v>
      </c>
      <c r="C76" s="101">
        <v>161.06</v>
      </c>
      <c r="D76" s="101">
        <v>9.39039799214629</v>
      </c>
      <c r="E76" s="101">
        <v>10.058538103604143</v>
      </c>
      <c r="F76" s="101">
        <v>38.1877609331243</v>
      </c>
      <c r="G76" s="101" t="s">
        <v>59</v>
      </c>
      <c r="H76" s="101">
        <v>10.25781214823185</v>
      </c>
      <c r="I76" s="101">
        <v>96.91781214823185</v>
      </c>
      <c r="J76" s="101" t="s">
        <v>73</v>
      </c>
      <c r="K76" s="101">
        <v>0.941072015049591</v>
      </c>
      <c r="M76" s="101" t="s">
        <v>68</v>
      </c>
      <c r="N76" s="101">
        <v>0.5464156151398819</v>
      </c>
      <c r="X76" s="101">
        <v>67.5</v>
      </c>
    </row>
    <row r="77" spans="1:24" s="101" customFormat="1" ht="12.75" hidden="1">
      <c r="A77" s="101">
        <v>3376</v>
      </c>
      <c r="B77" s="101">
        <v>135.8000030517578</v>
      </c>
      <c r="C77" s="101">
        <v>128.8000030517578</v>
      </c>
      <c r="D77" s="101">
        <v>9.884714126586914</v>
      </c>
      <c r="E77" s="101">
        <v>10.243775367736816</v>
      </c>
      <c r="F77" s="101">
        <v>33.86768974176376</v>
      </c>
      <c r="G77" s="101" t="s">
        <v>56</v>
      </c>
      <c r="H77" s="101">
        <v>13.292482046670827</v>
      </c>
      <c r="I77" s="101">
        <v>81.59248509842864</v>
      </c>
      <c r="J77" s="101" t="s">
        <v>62</v>
      </c>
      <c r="K77" s="101">
        <v>0.874621815395793</v>
      </c>
      <c r="L77" s="101">
        <v>0.35677698591198054</v>
      </c>
      <c r="M77" s="101">
        <v>0.2070544072411666</v>
      </c>
      <c r="N77" s="101">
        <v>0.06774298934540945</v>
      </c>
      <c r="O77" s="101">
        <v>0.03512646616388651</v>
      </c>
      <c r="P77" s="101">
        <v>0.010234925515037869</v>
      </c>
      <c r="Q77" s="101">
        <v>0.00427567087000471</v>
      </c>
      <c r="R77" s="101">
        <v>0.0010427940957550652</v>
      </c>
      <c r="S77" s="101">
        <v>0.00046085976255442156</v>
      </c>
      <c r="T77" s="101">
        <v>0.00015058872102555995</v>
      </c>
      <c r="U77" s="101">
        <v>9.351107272549233E-05</v>
      </c>
      <c r="V77" s="101">
        <v>3.87102014497149E-05</v>
      </c>
      <c r="W77" s="101">
        <v>2.8733571515711185E-05</v>
      </c>
      <c r="X77" s="101">
        <v>67.5</v>
      </c>
    </row>
    <row r="78" spans="1:24" s="101" customFormat="1" ht="12.75" hidden="1">
      <c r="A78" s="101">
        <v>3374</v>
      </c>
      <c r="B78" s="101">
        <v>156.05999755859375</v>
      </c>
      <c r="C78" s="101">
        <v>148.25999450683594</v>
      </c>
      <c r="D78" s="101">
        <v>9.486778259277344</v>
      </c>
      <c r="E78" s="101">
        <v>10.264897346496582</v>
      </c>
      <c r="F78" s="101">
        <v>30.986043306515036</v>
      </c>
      <c r="G78" s="101" t="s">
        <v>57</v>
      </c>
      <c r="H78" s="101">
        <v>-10.712366353320348</v>
      </c>
      <c r="I78" s="101">
        <v>77.8476312052734</v>
      </c>
      <c r="J78" s="101" t="s">
        <v>60</v>
      </c>
      <c r="K78" s="101">
        <v>0.8052353601526441</v>
      </c>
      <c r="L78" s="101">
        <v>-0.0019402278699183389</v>
      </c>
      <c r="M78" s="101">
        <v>-0.19153468148530148</v>
      </c>
      <c r="N78" s="101">
        <v>-0.0007000614266588888</v>
      </c>
      <c r="O78" s="101">
        <v>0.0321899401968913</v>
      </c>
      <c r="P78" s="101">
        <v>-0.0002221773808138471</v>
      </c>
      <c r="Q78" s="101">
        <v>-0.003996428711864715</v>
      </c>
      <c r="R78" s="101">
        <v>-5.627550186167334E-05</v>
      </c>
      <c r="S78" s="101">
        <v>0.00040890504212471825</v>
      </c>
      <c r="T78" s="101">
        <v>-1.58355129285182E-05</v>
      </c>
      <c r="U78" s="101">
        <v>-8.976206173116762E-05</v>
      </c>
      <c r="V78" s="101">
        <v>-4.434104749005892E-06</v>
      </c>
      <c r="W78" s="101">
        <v>2.5039449017337914E-05</v>
      </c>
      <c r="X78" s="101">
        <v>67.5</v>
      </c>
    </row>
    <row r="79" spans="1:24" s="101" customFormat="1" ht="12.75" hidden="1">
      <c r="A79" s="101">
        <v>3373</v>
      </c>
      <c r="B79" s="101">
        <v>147.55999755859375</v>
      </c>
      <c r="C79" s="101">
        <v>169.66000366210938</v>
      </c>
      <c r="D79" s="101">
        <v>9.257631301879883</v>
      </c>
      <c r="E79" s="101">
        <v>9.90932559967041</v>
      </c>
      <c r="F79" s="101">
        <v>32.85559154684688</v>
      </c>
      <c r="G79" s="101" t="s">
        <v>58</v>
      </c>
      <c r="H79" s="101">
        <v>4.497579010233423</v>
      </c>
      <c r="I79" s="101">
        <v>84.55757656882717</v>
      </c>
      <c r="J79" s="101" t="s">
        <v>61</v>
      </c>
      <c r="K79" s="101">
        <v>-0.34140787150573165</v>
      </c>
      <c r="L79" s="101">
        <v>-0.35677171019049475</v>
      </c>
      <c r="M79" s="101">
        <v>-0.07865108611020563</v>
      </c>
      <c r="N79" s="101">
        <v>-0.06773937200366684</v>
      </c>
      <c r="O79" s="101">
        <v>-0.014059743073158399</v>
      </c>
      <c r="P79" s="101">
        <v>-0.010232513743446811</v>
      </c>
      <c r="Q79" s="101">
        <v>-0.0015198417482060991</v>
      </c>
      <c r="R79" s="101">
        <v>-0.0010412745046489138</v>
      </c>
      <c r="S79" s="101">
        <v>-0.000212575603648914</v>
      </c>
      <c r="T79" s="101">
        <v>-0.00014975379604672683</v>
      </c>
      <c r="U79" s="101">
        <v>-2.621245879429032E-05</v>
      </c>
      <c r="V79" s="101">
        <v>-3.845540808979087E-05</v>
      </c>
      <c r="W79" s="101">
        <v>-1.4094116678835345E-05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3375</v>
      </c>
      <c r="B81" s="101">
        <v>156.06</v>
      </c>
      <c r="C81" s="101">
        <v>171.56</v>
      </c>
      <c r="D81" s="101">
        <v>9.501760686086005</v>
      </c>
      <c r="E81" s="101">
        <v>10.045849557411353</v>
      </c>
      <c r="F81" s="101">
        <v>39.29130518624158</v>
      </c>
      <c r="G81" s="101" t="s">
        <v>59</v>
      </c>
      <c r="H81" s="101">
        <v>9.997662755969415</v>
      </c>
      <c r="I81" s="101">
        <v>98.55766275596942</v>
      </c>
      <c r="J81" s="101" t="s">
        <v>73</v>
      </c>
      <c r="K81" s="101">
        <v>2.845400430932999</v>
      </c>
      <c r="M81" s="101" t="s">
        <v>68</v>
      </c>
      <c r="N81" s="101">
        <v>1.6768070036276297</v>
      </c>
      <c r="X81" s="101">
        <v>67.5</v>
      </c>
    </row>
    <row r="82" spans="1:24" s="101" customFormat="1" ht="12.75" hidden="1">
      <c r="A82" s="101">
        <v>3376</v>
      </c>
      <c r="B82" s="101">
        <v>134.33999633789062</v>
      </c>
      <c r="C82" s="101">
        <v>121.44000244140625</v>
      </c>
      <c r="D82" s="101">
        <v>9.59253978729248</v>
      </c>
      <c r="E82" s="101">
        <v>10.08199691772461</v>
      </c>
      <c r="F82" s="101">
        <v>35.19029761864736</v>
      </c>
      <c r="G82" s="101" t="s">
        <v>56</v>
      </c>
      <c r="H82" s="101">
        <v>20.515735308656744</v>
      </c>
      <c r="I82" s="101">
        <v>87.35573164654737</v>
      </c>
      <c r="J82" s="101" t="s">
        <v>62</v>
      </c>
      <c r="K82" s="101">
        <v>1.4947339873980923</v>
      </c>
      <c r="L82" s="101">
        <v>0.6934881519354361</v>
      </c>
      <c r="M82" s="101">
        <v>0.35385740177452835</v>
      </c>
      <c r="N82" s="101">
        <v>0.031240090527769663</v>
      </c>
      <c r="O82" s="101">
        <v>0.06003149028084365</v>
      </c>
      <c r="P82" s="101">
        <v>0.019894147181865805</v>
      </c>
      <c r="Q82" s="101">
        <v>0.007307148425814992</v>
      </c>
      <c r="R82" s="101">
        <v>0.00048096483490203977</v>
      </c>
      <c r="S82" s="101">
        <v>0.0007876050282359968</v>
      </c>
      <c r="T82" s="101">
        <v>0.00029270644464890976</v>
      </c>
      <c r="U82" s="101">
        <v>0.00015980075106651108</v>
      </c>
      <c r="V82" s="101">
        <v>1.7867341636263045E-05</v>
      </c>
      <c r="W82" s="101">
        <v>4.910581933795296E-05</v>
      </c>
      <c r="X82" s="101">
        <v>67.5</v>
      </c>
    </row>
    <row r="83" spans="1:24" s="101" customFormat="1" ht="12.75" hidden="1">
      <c r="A83" s="101">
        <v>3374</v>
      </c>
      <c r="B83" s="101">
        <v>174.72000122070312</v>
      </c>
      <c r="C83" s="101">
        <v>151.22000122070312</v>
      </c>
      <c r="D83" s="101">
        <v>9.400675773620605</v>
      </c>
      <c r="E83" s="101">
        <v>9.745203018188477</v>
      </c>
      <c r="F83" s="101">
        <v>32.90370418928686</v>
      </c>
      <c r="G83" s="101" t="s">
        <v>57</v>
      </c>
      <c r="H83" s="101">
        <v>-23.73208376349085</v>
      </c>
      <c r="I83" s="101">
        <v>83.48791745721228</v>
      </c>
      <c r="J83" s="101" t="s">
        <v>60</v>
      </c>
      <c r="K83" s="101">
        <v>1.2944192203152394</v>
      </c>
      <c r="L83" s="101">
        <v>-0.0037724172363123427</v>
      </c>
      <c r="M83" s="101">
        <v>-0.3084275631841408</v>
      </c>
      <c r="N83" s="101">
        <v>-0.0003221784921528582</v>
      </c>
      <c r="O83" s="101">
        <v>0.051659456309839626</v>
      </c>
      <c r="P83" s="101">
        <v>-0.0004318547358215901</v>
      </c>
      <c r="Q83" s="101">
        <v>-0.006460812256124926</v>
      </c>
      <c r="R83" s="101">
        <v>-2.5899634090080492E-05</v>
      </c>
      <c r="S83" s="101">
        <v>0.0006491057338694231</v>
      </c>
      <c r="T83" s="101">
        <v>-3.0771473423927726E-05</v>
      </c>
      <c r="U83" s="101">
        <v>-0.00014676194713945657</v>
      </c>
      <c r="V83" s="101">
        <v>-2.034037983563259E-06</v>
      </c>
      <c r="W83" s="101">
        <v>3.951978097381345E-05</v>
      </c>
      <c r="X83" s="101">
        <v>67.5</v>
      </c>
    </row>
    <row r="84" spans="1:24" s="101" customFormat="1" ht="12.75" hidden="1">
      <c r="A84" s="101">
        <v>3373</v>
      </c>
      <c r="B84" s="101">
        <v>155.97999572753906</v>
      </c>
      <c r="C84" s="101">
        <v>176.67999267578125</v>
      </c>
      <c r="D84" s="101">
        <v>8.966227531433105</v>
      </c>
      <c r="E84" s="101">
        <v>9.450085639953613</v>
      </c>
      <c r="F84" s="101">
        <v>33.74207508854783</v>
      </c>
      <c r="G84" s="101" t="s">
        <v>58</v>
      </c>
      <c r="H84" s="101">
        <v>1.2130150571477571</v>
      </c>
      <c r="I84" s="101">
        <v>89.69301078468682</v>
      </c>
      <c r="J84" s="101" t="s">
        <v>61</v>
      </c>
      <c r="K84" s="101">
        <v>-0.7474681097956541</v>
      </c>
      <c r="L84" s="101">
        <v>-0.6934778913152327</v>
      </c>
      <c r="M84" s="101">
        <v>-0.17345748487428506</v>
      </c>
      <c r="N84" s="101">
        <v>-0.031238429173094443</v>
      </c>
      <c r="O84" s="101">
        <v>-0.03057908434062073</v>
      </c>
      <c r="P84" s="101">
        <v>-0.019889459358687647</v>
      </c>
      <c r="Q84" s="101">
        <v>-0.0034135499275675563</v>
      </c>
      <c r="R84" s="101">
        <v>-0.00048026698966964856</v>
      </c>
      <c r="S84" s="101">
        <v>-0.00044607558413397046</v>
      </c>
      <c r="T84" s="101">
        <v>-0.00029108448801391974</v>
      </c>
      <c r="U84" s="101">
        <v>-6.322349969162098E-05</v>
      </c>
      <c r="V84" s="101">
        <v>-1.7751185499238098E-05</v>
      </c>
      <c r="W84" s="101">
        <v>-2.9147356734933742E-05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24.27541297368021</v>
      </c>
      <c r="G85" s="102"/>
      <c r="H85" s="102"/>
      <c r="I85" s="115"/>
      <c r="J85" s="115" t="s">
        <v>158</v>
      </c>
      <c r="K85" s="102">
        <f>AVERAGE(K83,K78,K73,K68,K63,K58)</f>
        <v>0.9644835776679299</v>
      </c>
      <c r="L85" s="102">
        <f>AVERAGE(L83,L78,L73,L68,L63,L58)</f>
        <v>-0.001618718003728853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39.29130518624158</v>
      </c>
      <c r="G86" s="102"/>
      <c r="H86" s="102"/>
      <c r="I86" s="115"/>
      <c r="J86" s="115" t="s">
        <v>159</v>
      </c>
      <c r="K86" s="102">
        <f>AVERAGE(K84,K79,K74,K69,K64,K59)</f>
        <v>-0.17459948683776638</v>
      </c>
      <c r="L86" s="102">
        <f>AVERAGE(L84,L79,L74,L69,L64,L59)</f>
        <v>-0.2976491373288011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0.6028022360424562</v>
      </c>
      <c r="L87" s="102">
        <f>ABS(L85/$H$33)</f>
        <v>0.004496438899246814</v>
      </c>
      <c r="M87" s="115" t="s">
        <v>111</v>
      </c>
      <c r="N87" s="102">
        <f>K87+L87+L88+K88</f>
        <v>0.8925336396572983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0.09920425388509453</v>
      </c>
      <c r="L88" s="102">
        <f>ABS(L86/$H$34)</f>
        <v>0.18603071083050068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3375</v>
      </c>
      <c r="B91" s="101">
        <v>123.94</v>
      </c>
      <c r="C91" s="101">
        <v>135.64</v>
      </c>
      <c r="D91" s="101">
        <v>9.819584371125714</v>
      </c>
      <c r="E91" s="101">
        <v>10.174809470521996</v>
      </c>
      <c r="F91" s="101">
        <v>29.233846580095705</v>
      </c>
      <c r="G91" s="101" t="s">
        <v>59</v>
      </c>
      <c r="H91" s="101">
        <v>14.420663340771753</v>
      </c>
      <c r="I91" s="101">
        <v>70.86066334077175</v>
      </c>
      <c r="J91" s="101" t="s">
        <v>73</v>
      </c>
      <c r="K91" s="101">
        <v>1.1003688810423093</v>
      </c>
      <c r="M91" s="101" t="s">
        <v>68</v>
      </c>
      <c r="N91" s="101">
        <v>0.5919676735036213</v>
      </c>
      <c r="X91" s="101">
        <v>67.5</v>
      </c>
    </row>
    <row r="92" spans="1:24" s="101" customFormat="1" ht="12.75" hidden="1">
      <c r="A92" s="101">
        <v>3376</v>
      </c>
      <c r="B92" s="101">
        <v>114.76000213623047</v>
      </c>
      <c r="C92" s="101">
        <v>120.86000061035156</v>
      </c>
      <c r="D92" s="101">
        <v>10.144207954406738</v>
      </c>
      <c r="E92" s="101">
        <v>10.207550048828125</v>
      </c>
      <c r="F92" s="101">
        <v>24.62705523315394</v>
      </c>
      <c r="G92" s="101" t="s">
        <v>56</v>
      </c>
      <c r="H92" s="101">
        <v>10.501591213918125</v>
      </c>
      <c r="I92" s="101">
        <v>57.761593350148594</v>
      </c>
      <c r="J92" s="101" t="s">
        <v>62</v>
      </c>
      <c r="K92" s="101">
        <v>0.9968428412087189</v>
      </c>
      <c r="L92" s="101">
        <v>0.2158767100138175</v>
      </c>
      <c r="M92" s="101">
        <v>0.23598841593460515</v>
      </c>
      <c r="N92" s="101">
        <v>0.05209705038011227</v>
      </c>
      <c r="O92" s="101">
        <v>0.04003503419393195</v>
      </c>
      <c r="P92" s="101">
        <v>0.006192679452046161</v>
      </c>
      <c r="Q92" s="101">
        <v>0.004873196783311627</v>
      </c>
      <c r="R92" s="101">
        <v>0.0008019472449467486</v>
      </c>
      <c r="S92" s="101">
        <v>0.0005252611374483155</v>
      </c>
      <c r="T92" s="101">
        <v>9.112798289760705E-05</v>
      </c>
      <c r="U92" s="101">
        <v>0.00010659795944543317</v>
      </c>
      <c r="V92" s="101">
        <v>2.9763621661070243E-05</v>
      </c>
      <c r="W92" s="101">
        <v>3.275161631079416E-05</v>
      </c>
      <c r="X92" s="101">
        <v>67.5</v>
      </c>
    </row>
    <row r="93" spans="1:24" s="101" customFormat="1" ht="12.75" hidden="1">
      <c r="A93" s="101">
        <v>3373</v>
      </c>
      <c r="B93" s="101">
        <v>130.86000061035156</v>
      </c>
      <c r="C93" s="101">
        <v>136.4600067138672</v>
      </c>
      <c r="D93" s="101">
        <v>9.287989616394043</v>
      </c>
      <c r="E93" s="101">
        <v>9.837959289550781</v>
      </c>
      <c r="F93" s="101">
        <v>23.845233025284394</v>
      </c>
      <c r="G93" s="101" t="s">
        <v>57</v>
      </c>
      <c r="H93" s="101">
        <v>-2.2350598827217993</v>
      </c>
      <c r="I93" s="101">
        <v>61.124940727629756</v>
      </c>
      <c r="J93" s="101" t="s">
        <v>60</v>
      </c>
      <c r="K93" s="101">
        <v>0.6376380584479534</v>
      </c>
      <c r="L93" s="101">
        <v>0.0011755044930750118</v>
      </c>
      <c r="M93" s="101">
        <v>-0.1530038628140127</v>
      </c>
      <c r="N93" s="101">
        <v>-0.0005384492190321212</v>
      </c>
      <c r="O93" s="101">
        <v>0.02527517752573742</v>
      </c>
      <c r="P93" s="101">
        <v>0.0001343593764342086</v>
      </c>
      <c r="Q93" s="101">
        <v>-0.003255782958250081</v>
      </c>
      <c r="R93" s="101">
        <v>-4.326825383273932E-05</v>
      </c>
      <c r="S93" s="101">
        <v>0.0003033540943130951</v>
      </c>
      <c r="T93" s="101">
        <v>9.556259518886056E-06</v>
      </c>
      <c r="U93" s="101">
        <v>-7.727895961440244E-05</v>
      </c>
      <c r="V93" s="101">
        <v>-3.4088878601079197E-06</v>
      </c>
      <c r="W93" s="101">
        <v>1.8017515394153764E-05</v>
      </c>
      <c r="X93" s="101">
        <v>67.5</v>
      </c>
    </row>
    <row r="94" spans="1:24" s="101" customFormat="1" ht="12.75" hidden="1">
      <c r="A94" s="101">
        <v>3374</v>
      </c>
      <c r="B94" s="101">
        <v>154.66000366210938</v>
      </c>
      <c r="C94" s="101">
        <v>150.05999755859375</v>
      </c>
      <c r="D94" s="101">
        <v>9.910127639770508</v>
      </c>
      <c r="E94" s="101">
        <v>10.222962379455566</v>
      </c>
      <c r="F94" s="101">
        <v>32.35279136374059</v>
      </c>
      <c r="G94" s="101" t="s">
        <v>58</v>
      </c>
      <c r="H94" s="101">
        <v>-9.355448083317583</v>
      </c>
      <c r="I94" s="101">
        <v>77.80455557879179</v>
      </c>
      <c r="J94" s="101" t="s">
        <v>61</v>
      </c>
      <c r="K94" s="101">
        <v>-0.7662332259095761</v>
      </c>
      <c r="L94" s="101">
        <v>0.21587350952716874</v>
      </c>
      <c r="M94" s="101">
        <v>-0.17966733264373624</v>
      </c>
      <c r="N94" s="101">
        <v>-0.05209426773404612</v>
      </c>
      <c r="O94" s="101">
        <v>-0.03104785602826318</v>
      </c>
      <c r="P94" s="101">
        <v>0.006191221717380097</v>
      </c>
      <c r="Q94" s="101">
        <v>-0.0036260066488696826</v>
      </c>
      <c r="R94" s="101">
        <v>-0.0008007791467614188</v>
      </c>
      <c r="S94" s="101">
        <v>-0.00042880713144370625</v>
      </c>
      <c r="T94" s="101">
        <v>9.062553266598912E-05</v>
      </c>
      <c r="U94" s="101">
        <v>-7.342402439832465E-05</v>
      </c>
      <c r="V94" s="101">
        <v>-2.956776383057296E-05</v>
      </c>
      <c r="W94" s="101">
        <v>-2.735027440430736E-05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3375</v>
      </c>
      <c r="B96" s="101">
        <v>122.12</v>
      </c>
      <c r="C96" s="101">
        <v>128.42</v>
      </c>
      <c r="D96" s="101">
        <v>9.879881697333916</v>
      </c>
      <c r="E96" s="101">
        <v>10.367524193354164</v>
      </c>
      <c r="F96" s="101">
        <v>25.040986372103106</v>
      </c>
      <c r="G96" s="101" t="s">
        <v>59</v>
      </c>
      <c r="H96" s="101">
        <v>5.702430858179525</v>
      </c>
      <c r="I96" s="101">
        <v>60.32243085817953</v>
      </c>
      <c r="J96" s="101" t="s">
        <v>73</v>
      </c>
      <c r="K96" s="101">
        <v>0.01566241867763127</v>
      </c>
      <c r="M96" s="101" t="s">
        <v>68</v>
      </c>
      <c r="N96" s="101">
        <v>0.014949542095752081</v>
      </c>
      <c r="X96" s="101">
        <v>67.5</v>
      </c>
    </row>
    <row r="97" spans="1:24" s="101" customFormat="1" ht="12.75" hidden="1">
      <c r="A97" s="101">
        <v>3376</v>
      </c>
      <c r="B97" s="101">
        <v>118.80000305175781</v>
      </c>
      <c r="C97" s="101">
        <v>127.80000305175781</v>
      </c>
      <c r="D97" s="101">
        <v>10.228428840637207</v>
      </c>
      <c r="E97" s="101">
        <v>10.34501838684082</v>
      </c>
      <c r="F97" s="101">
        <v>24.27541297368021</v>
      </c>
      <c r="G97" s="101" t="s">
        <v>56</v>
      </c>
      <c r="H97" s="101">
        <v>5.177600354061852</v>
      </c>
      <c r="I97" s="101">
        <v>56.477603405819664</v>
      </c>
      <c r="J97" s="101" t="s">
        <v>62</v>
      </c>
      <c r="K97" s="101">
        <v>0.09527966472868644</v>
      </c>
      <c r="L97" s="101">
        <v>0.030769915609299255</v>
      </c>
      <c r="M97" s="101">
        <v>0.02255597686729308</v>
      </c>
      <c r="N97" s="101">
        <v>0.07149678593473573</v>
      </c>
      <c r="O97" s="101">
        <v>0.0038265275924239325</v>
      </c>
      <c r="P97" s="101">
        <v>0.000882630359790261</v>
      </c>
      <c r="Q97" s="101">
        <v>0.00046582044203118497</v>
      </c>
      <c r="R97" s="101">
        <v>0.001100526523869991</v>
      </c>
      <c r="S97" s="101">
        <v>5.021284593521558E-05</v>
      </c>
      <c r="T97" s="101">
        <v>1.298169412900655E-05</v>
      </c>
      <c r="U97" s="101">
        <v>1.019846206137492E-05</v>
      </c>
      <c r="V97" s="101">
        <v>4.084170458996134E-05</v>
      </c>
      <c r="W97" s="101">
        <v>3.129278632691523E-06</v>
      </c>
      <c r="X97" s="101">
        <v>67.5</v>
      </c>
    </row>
    <row r="98" spans="1:24" s="101" customFormat="1" ht="12.75" hidden="1">
      <c r="A98" s="101">
        <v>3373</v>
      </c>
      <c r="B98" s="101">
        <v>124.5999984741211</v>
      </c>
      <c r="C98" s="101">
        <v>148.60000610351562</v>
      </c>
      <c r="D98" s="101">
        <v>9.455727577209473</v>
      </c>
      <c r="E98" s="101">
        <v>9.84173583984375</v>
      </c>
      <c r="F98" s="101">
        <v>24.36466752933206</v>
      </c>
      <c r="G98" s="101" t="s">
        <v>57</v>
      </c>
      <c r="H98" s="101">
        <v>4.232398272830402</v>
      </c>
      <c r="I98" s="101">
        <v>61.332396746951495</v>
      </c>
      <c r="J98" s="101" t="s">
        <v>60</v>
      </c>
      <c r="K98" s="101">
        <v>0.05624191960696596</v>
      </c>
      <c r="L98" s="101">
        <v>0.00016821179959357108</v>
      </c>
      <c r="M98" s="101">
        <v>-0.013520369742203662</v>
      </c>
      <c r="N98" s="101">
        <v>-0.0007393643558390233</v>
      </c>
      <c r="O98" s="101">
        <v>0.0022253060373549527</v>
      </c>
      <c r="P98" s="101">
        <v>1.9180481906946608E-05</v>
      </c>
      <c r="Q98" s="101">
        <v>-0.00028887079038903535</v>
      </c>
      <c r="R98" s="101">
        <v>-5.9435065374976424E-05</v>
      </c>
      <c r="S98" s="101">
        <v>2.6384644372346006E-05</v>
      </c>
      <c r="T98" s="101">
        <v>1.3608376326607334E-06</v>
      </c>
      <c r="U98" s="101">
        <v>-6.939305189431726E-06</v>
      </c>
      <c r="V98" s="101">
        <v>-4.689143891931623E-06</v>
      </c>
      <c r="W98" s="101">
        <v>1.557825489587739E-06</v>
      </c>
      <c r="X98" s="101">
        <v>67.5</v>
      </c>
    </row>
    <row r="99" spans="1:24" s="101" customFormat="1" ht="12.75" hidden="1">
      <c r="A99" s="101">
        <v>3374</v>
      </c>
      <c r="B99" s="101">
        <v>144.66000366210938</v>
      </c>
      <c r="C99" s="101">
        <v>130.4600067138672</v>
      </c>
      <c r="D99" s="101">
        <v>9.542811393737793</v>
      </c>
      <c r="E99" s="101">
        <v>10.412374496459961</v>
      </c>
      <c r="F99" s="101">
        <v>32.18384737456992</v>
      </c>
      <c r="G99" s="101" t="s">
        <v>58</v>
      </c>
      <c r="H99" s="101">
        <v>3.1837044947196915</v>
      </c>
      <c r="I99" s="101">
        <v>80.34370815682907</v>
      </c>
      <c r="J99" s="101" t="s">
        <v>61</v>
      </c>
      <c r="K99" s="101">
        <v>-0.07690943368491587</v>
      </c>
      <c r="L99" s="101">
        <v>0.030769455818942842</v>
      </c>
      <c r="M99" s="101">
        <v>-0.01805468621914998</v>
      </c>
      <c r="N99" s="101">
        <v>-0.07149296286591247</v>
      </c>
      <c r="O99" s="101">
        <v>-0.0031129289191520735</v>
      </c>
      <c r="P99" s="101">
        <v>0.0008824219292024099</v>
      </c>
      <c r="Q99" s="101">
        <v>-0.00036543446837174865</v>
      </c>
      <c r="R99" s="101">
        <v>-0.0010989204260296729</v>
      </c>
      <c r="S99" s="101">
        <v>-4.272213054446754E-05</v>
      </c>
      <c r="T99" s="101">
        <v>1.291017054095791E-05</v>
      </c>
      <c r="U99" s="101">
        <v>-7.473598323781491E-06</v>
      </c>
      <c r="V99" s="101">
        <v>-4.057162510147245E-05</v>
      </c>
      <c r="W99" s="101">
        <v>-2.7139573513617434E-06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3375</v>
      </c>
      <c r="B101" s="101">
        <v>142.7</v>
      </c>
      <c r="C101" s="101">
        <v>145.9</v>
      </c>
      <c r="D101" s="101">
        <v>9.695585042922113</v>
      </c>
      <c r="E101" s="101">
        <v>10.384125557758958</v>
      </c>
      <c r="F101" s="101">
        <v>29.13066486814502</v>
      </c>
      <c r="G101" s="101" t="s">
        <v>59</v>
      </c>
      <c r="H101" s="101">
        <v>-3.630019895376364</v>
      </c>
      <c r="I101" s="101">
        <v>71.56998010462362</v>
      </c>
      <c r="J101" s="101" t="s">
        <v>73</v>
      </c>
      <c r="K101" s="101">
        <v>0.3265781574512891</v>
      </c>
      <c r="M101" s="101" t="s">
        <v>68</v>
      </c>
      <c r="N101" s="101">
        <v>0.16971124285442837</v>
      </c>
      <c r="X101" s="101">
        <v>67.5</v>
      </c>
    </row>
    <row r="102" spans="1:24" s="101" customFormat="1" ht="12.75" hidden="1">
      <c r="A102" s="101">
        <v>3376</v>
      </c>
      <c r="B102" s="101">
        <v>133.9600067138672</v>
      </c>
      <c r="C102" s="101">
        <v>141.05999755859375</v>
      </c>
      <c r="D102" s="101">
        <v>10.211409568786621</v>
      </c>
      <c r="E102" s="101">
        <v>10.43001651763916</v>
      </c>
      <c r="F102" s="101">
        <v>31.313235555580693</v>
      </c>
      <c r="G102" s="101" t="s">
        <v>56</v>
      </c>
      <c r="H102" s="101">
        <v>6.559247651316227</v>
      </c>
      <c r="I102" s="101">
        <v>73.01925436518341</v>
      </c>
      <c r="J102" s="101" t="s">
        <v>62</v>
      </c>
      <c r="K102" s="101">
        <v>0.5550377088243181</v>
      </c>
      <c r="L102" s="101">
        <v>9.502844730707961E-06</v>
      </c>
      <c r="M102" s="101">
        <v>0.13139797814087859</v>
      </c>
      <c r="N102" s="101">
        <v>0.027227588948208883</v>
      </c>
      <c r="O102" s="101">
        <v>0.022291278059931887</v>
      </c>
      <c r="P102" s="101">
        <v>3.329616043823003E-07</v>
      </c>
      <c r="Q102" s="101">
        <v>0.00271339731905024</v>
      </c>
      <c r="R102" s="101">
        <v>0.0004191114600073418</v>
      </c>
      <c r="S102" s="101">
        <v>0.0002924576814162755</v>
      </c>
      <c r="T102" s="101">
        <v>2.5489934817524706E-08</v>
      </c>
      <c r="U102" s="101">
        <v>5.934459056986502E-05</v>
      </c>
      <c r="V102" s="101">
        <v>1.5547776668295583E-05</v>
      </c>
      <c r="W102" s="101">
        <v>1.8234588489507784E-05</v>
      </c>
      <c r="X102" s="101">
        <v>67.5</v>
      </c>
    </row>
    <row r="103" spans="1:24" s="101" customFormat="1" ht="12.75" hidden="1">
      <c r="A103" s="101">
        <v>3373</v>
      </c>
      <c r="B103" s="101">
        <v>133.83999633789062</v>
      </c>
      <c r="C103" s="101">
        <v>160.83999633789062</v>
      </c>
      <c r="D103" s="101">
        <v>9.432188034057617</v>
      </c>
      <c r="E103" s="101">
        <v>9.67282772064209</v>
      </c>
      <c r="F103" s="101">
        <v>29.0959275600169</v>
      </c>
      <c r="G103" s="101" t="s">
        <v>57</v>
      </c>
      <c r="H103" s="101">
        <v>7.113540540563022</v>
      </c>
      <c r="I103" s="101">
        <v>73.45353687845365</v>
      </c>
      <c r="J103" s="101" t="s">
        <v>60</v>
      </c>
      <c r="K103" s="101">
        <v>-0.4146583288326752</v>
      </c>
      <c r="L103" s="101">
        <v>2.9012420836702427E-07</v>
      </c>
      <c r="M103" s="101">
        <v>0.09716573697894415</v>
      </c>
      <c r="N103" s="101">
        <v>-0.0002816787328797696</v>
      </c>
      <c r="O103" s="101">
        <v>-0.0168122430770807</v>
      </c>
      <c r="P103" s="101">
        <v>8.891452791297288E-08</v>
      </c>
      <c r="Q103" s="101">
        <v>0.00195784305339285</v>
      </c>
      <c r="R103" s="101">
        <v>-2.2648993619768756E-05</v>
      </c>
      <c r="S103" s="101">
        <v>-0.00023303009459652062</v>
      </c>
      <c r="T103" s="101">
        <v>8.074133603223764E-09</v>
      </c>
      <c r="U103" s="101">
        <v>3.942290475504933E-05</v>
      </c>
      <c r="V103" s="101">
        <v>-1.7912440828841308E-06</v>
      </c>
      <c r="W103" s="101">
        <v>-1.4887197000596928E-05</v>
      </c>
      <c r="X103" s="101">
        <v>67.5</v>
      </c>
    </row>
    <row r="104" spans="1:24" s="101" customFormat="1" ht="12.75" hidden="1">
      <c r="A104" s="101">
        <v>3374</v>
      </c>
      <c r="B104" s="101">
        <v>166.13999938964844</v>
      </c>
      <c r="C104" s="101">
        <v>131.33999633789062</v>
      </c>
      <c r="D104" s="101">
        <v>9.761075973510742</v>
      </c>
      <c r="E104" s="101">
        <v>10.279853820800781</v>
      </c>
      <c r="F104" s="101">
        <v>39.12135629288985</v>
      </c>
      <c r="G104" s="101" t="s">
        <v>58</v>
      </c>
      <c r="H104" s="101">
        <v>-3.075217500325067</v>
      </c>
      <c r="I104" s="101">
        <v>95.56478188932337</v>
      </c>
      <c r="J104" s="101" t="s">
        <v>61</v>
      </c>
      <c r="K104" s="101">
        <v>-0.3689516615312114</v>
      </c>
      <c r="L104" s="101">
        <v>-9.498414916166986E-06</v>
      </c>
      <c r="M104" s="101">
        <v>-0.0884547806330978</v>
      </c>
      <c r="N104" s="101">
        <v>-0.027226131877739625</v>
      </c>
      <c r="O104" s="101">
        <v>-0.014637266147144857</v>
      </c>
      <c r="P104" s="101">
        <v>-3.20870124378772E-07</v>
      </c>
      <c r="Q104" s="101">
        <v>-0.0018786632453184347</v>
      </c>
      <c r="R104" s="101">
        <v>-0.0004184990310592097</v>
      </c>
      <c r="S104" s="101">
        <v>-0.0001767157899898035</v>
      </c>
      <c r="T104" s="101">
        <v>-2.4177368416743602E-08</v>
      </c>
      <c r="U104" s="101">
        <v>-4.435780664752509E-05</v>
      </c>
      <c r="V104" s="101">
        <v>-1.5444248248546418E-05</v>
      </c>
      <c r="W104" s="101">
        <v>-1.0529557580786932E-05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3375</v>
      </c>
      <c r="B106" s="101">
        <v>116.38</v>
      </c>
      <c r="C106" s="101">
        <v>124.28</v>
      </c>
      <c r="D106" s="101">
        <v>9.780501404111188</v>
      </c>
      <c r="E106" s="101">
        <v>10.380743421952594</v>
      </c>
      <c r="F106" s="101">
        <v>25.801352234017628</v>
      </c>
      <c r="G106" s="101" t="s">
        <v>59</v>
      </c>
      <c r="H106" s="101">
        <v>13.89052210349901</v>
      </c>
      <c r="I106" s="101">
        <v>62.770522103499005</v>
      </c>
      <c r="J106" s="101" t="s">
        <v>73</v>
      </c>
      <c r="K106" s="101">
        <v>0.46106669303280023</v>
      </c>
      <c r="M106" s="101" t="s">
        <v>68</v>
      </c>
      <c r="N106" s="101">
        <v>0.24990849816336738</v>
      </c>
      <c r="X106" s="101">
        <v>67.5</v>
      </c>
    </row>
    <row r="107" spans="1:24" s="101" customFormat="1" ht="12.75" hidden="1">
      <c r="A107" s="101">
        <v>3376</v>
      </c>
      <c r="B107" s="101">
        <v>124.4800033569336</v>
      </c>
      <c r="C107" s="101">
        <v>128.5800018310547</v>
      </c>
      <c r="D107" s="101">
        <v>10.085671424865723</v>
      </c>
      <c r="E107" s="101">
        <v>10.311836242675781</v>
      </c>
      <c r="F107" s="101">
        <v>24.44897660249629</v>
      </c>
      <c r="G107" s="101" t="s">
        <v>56</v>
      </c>
      <c r="H107" s="101">
        <v>0.7202976114976991</v>
      </c>
      <c r="I107" s="101">
        <v>57.70030096843129</v>
      </c>
      <c r="J107" s="101" t="s">
        <v>62</v>
      </c>
      <c r="K107" s="101">
        <v>0.6464122510602676</v>
      </c>
      <c r="L107" s="101">
        <v>0.12220340364253399</v>
      </c>
      <c r="M107" s="101">
        <v>0.15302925016358598</v>
      </c>
      <c r="N107" s="101">
        <v>0.0645670990715958</v>
      </c>
      <c r="O107" s="101">
        <v>0.025960995987289844</v>
      </c>
      <c r="P107" s="101">
        <v>0.003505579164676872</v>
      </c>
      <c r="Q107" s="101">
        <v>0.0031600219573504357</v>
      </c>
      <c r="R107" s="101">
        <v>0.0009938586304113674</v>
      </c>
      <c r="S107" s="101">
        <v>0.0003406156508412119</v>
      </c>
      <c r="T107" s="101">
        <v>5.159684125341789E-05</v>
      </c>
      <c r="U107" s="101">
        <v>6.911650891465593E-05</v>
      </c>
      <c r="V107" s="101">
        <v>3.6889458832181815E-05</v>
      </c>
      <c r="W107" s="101">
        <v>2.1240702437822847E-05</v>
      </c>
      <c r="X107" s="101">
        <v>67.5</v>
      </c>
    </row>
    <row r="108" spans="1:24" s="101" customFormat="1" ht="12.75" hidden="1">
      <c r="A108" s="101">
        <v>3373</v>
      </c>
      <c r="B108" s="101">
        <v>139.4199981689453</v>
      </c>
      <c r="C108" s="101">
        <v>166.1199951171875</v>
      </c>
      <c r="D108" s="101">
        <v>9.449919700622559</v>
      </c>
      <c r="E108" s="101">
        <v>9.700798034667969</v>
      </c>
      <c r="F108" s="101">
        <v>27.541656019918392</v>
      </c>
      <c r="G108" s="101" t="s">
        <v>57</v>
      </c>
      <c r="H108" s="101">
        <v>-2.504467703826208</v>
      </c>
      <c r="I108" s="101">
        <v>69.4155304651191</v>
      </c>
      <c r="J108" s="101" t="s">
        <v>60</v>
      </c>
      <c r="K108" s="101">
        <v>0.6311341444416836</v>
      </c>
      <c r="L108" s="101">
        <v>0.0006656513807138153</v>
      </c>
      <c r="M108" s="101">
        <v>-0.14902665256051023</v>
      </c>
      <c r="N108" s="101">
        <v>-0.0006675384044740767</v>
      </c>
      <c r="O108" s="101">
        <v>0.0254064305484922</v>
      </c>
      <c r="P108" s="101">
        <v>7.599869944344613E-05</v>
      </c>
      <c r="Q108" s="101">
        <v>-0.0030574741710209198</v>
      </c>
      <c r="R108" s="101">
        <v>-5.365064939384158E-05</v>
      </c>
      <c r="S108" s="101">
        <v>0.00033730639676586745</v>
      </c>
      <c r="T108" s="101">
        <v>5.401998998816318E-06</v>
      </c>
      <c r="U108" s="101">
        <v>-6.528150042841671E-05</v>
      </c>
      <c r="V108" s="101">
        <v>-4.227170879794279E-06</v>
      </c>
      <c r="W108" s="101">
        <v>2.1120510873563343E-05</v>
      </c>
      <c r="X108" s="101">
        <v>67.5</v>
      </c>
    </row>
    <row r="109" spans="1:24" s="101" customFormat="1" ht="12.75" hidden="1">
      <c r="A109" s="101">
        <v>3374</v>
      </c>
      <c r="B109" s="101">
        <v>157.05999755859375</v>
      </c>
      <c r="C109" s="101">
        <v>140.75999450683594</v>
      </c>
      <c r="D109" s="101">
        <v>9.72053337097168</v>
      </c>
      <c r="E109" s="101">
        <v>10.351384162902832</v>
      </c>
      <c r="F109" s="101">
        <v>38.325968721503145</v>
      </c>
      <c r="G109" s="101" t="s">
        <v>58</v>
      </c>
      <c r="H109" s="101">
        <v>4.4165085732160065</v>
      </c>
      <c r="I109" s="101">
        <v>93.97650613180976</v>
      </c>
      <c r="J109" s="101" t="s">
        <v>61</v>
      </c>
      <c r="K109" s="101">
        <v>0.1397085897168331</v>
      </c>
      <c r="L109" s="101">
        <v>0.1222015907018376</v>
      </c>
      <c r="M109" s="101">
        <v>0.034770795680259495</v>
      </c>
      <c r="N109" s="101">
        <v>-0.0645636482472902</v>
      </c>
      <c r="O109" s="101">
        <v>0.00533728390070471</v>
      </c>
      <c r="P109" s="101">
        <v>0.003504755266420111</v>
      </c>
      <c r="Q109" s="101">
        <v>0.0007984926201768056</v>
      </c>
      <c r="R109" s="101">
        <v>-0.000992409484569136</v>
      </c>
      <c r="S109" s="101">
        <v>4.7364715757719535E-05</v>
      </c>
      <c r="T109" s="101">
        <v>5.131327736704404E-05</v>
      </c>
      <c r="U109" s="101">
        <v>2.2702808336510737E-05</v>
      </c>
      <c r="V109" s="101">
        <v>-3.6646462302441366E-05</v>
      </c>
      <c r="W109" s="101">
        <v>2.256426487130924E-06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3375</v>
      </c>
      <c r="B111" s="101">
        <v>154.16</v>
      </c>
      <c r="C111" s="101">
        <v>161.06</v>
      </c>
      <c r="D111" s="101">
        <v>9.39039799214629</v>
      </c>
      <c r="E111" s="101">
        <v>10.058538103604143</v>
      </c>
      <c r="F111" s="101">
        <v>34.45516410523412</v>
      </c>
      <c r="G111" s="101" t="s">
        <v>59</v>
      </c>
      <c r="H111" s="101">
        <v>0.7847477592496119</v>
      </c>
      <c r="I111" s="101">
        <v>87.44474775924961</v>
      </c>
      <c r="J111" s="101" t="s">
        <v>73</v>
      </c>
      <c r="K111" s="101">
        <v>0.38458125712720936</v>
      </c>
      <c r="M111" s="101" t="s">
        <v>68</v>
      </c>
      <c r="N111" s="101">
        <v>0.3244925559950512</v>
      </c>
      <c r="X111" s="101">
        <v>67.5</v>
      </c>
    </row>
    <row r="112" spans="1:24" s="101" customFormat="1" ht="12.75" hidden="1">
      <c r="A112" s="101">
        <v>3376</v>
      </c>
      <c r="B112" s="101">
        <v>135.8000030517578</v>
      </c>
      <c r="C112" s="101">
        <v>128.8000030517578</v>
      </c>
      <c r="D112" s="101">
        <v>9.884714126586914</v>
      </c>
      <c r="E112" s="101">
        <v>10.243775367736816</v>
      </c>
      <c r="F112" s="101">
        <v>33.86768974176376</v>
      </c>
      <c r="G112" s="101" t="s">
        <v>56</v>
      </c>
      <c r="H112" s="101">
        <v>13.292482046670827</v>
      </c>
      <c r="I112" s="101">
        <v>81.59248509842864</v>
      </c>
      <c r="J112" s="101" t="s">
        <v>62</v>
      </c>
      <c r="K112" s="101">
        <v>0.3048097689423674</v>
      </c>
      <c r="L112" s="101">
        <v>0.5306497977653729</v>
      </c>
      <c r="M112" s="101">
        <v>0.07215936315405941</v>
      </c>
      <c r="N112" s="101">
        <v>0.06701583413255606</v>
      </c>
      <c r="O112" s="101">
        <v>0.012241851464560118</v>
      </c>
      <c r="P112" s="101">
        <v>0.0152227515851497</v>
      </c>
      <c r="Q112" s="101">
        <v>0.0014901091948995749</v>
      </c>
      <c r="R112" s="101">
        <v>0.001031590700383722</v>
      </c>
      <c r="S112" s="101">
        <v>0.00016062456507784107</v>
      </c>
      <c r="T112" s="101">
        <v>0.00022399650201033712</v>
      </c>
      <c r="U112" s="101">
        <v>3.258538990250249E-05</v>
      </c>
      <c r="V112" s="101">
        <v>3.829041315078496E-05</v>
      </c>
      <c r="W112" s="101">
        <v>1.001301971731436E-05</v>
      </c>
      <c r="X112" s="101">
        <v>67.5</v>
      </c>
    </row>
    <row r="113" spans="1:24" s="101" customFormat="1" ht="12.75" hidden="1">
      <c r="A113" s="101">
        <v>3373</v>
      </c>
      <c r="B113" s="101">
        <v>147.55999755859375</v>
      </c>
      <c r="C113" s="101">
        <v>169.66000366210938</v>
      </c>
      <c r="D113" s="101">
        <v>9.257631301879883</v>
      </c>
      <c r="E113" s="101">
        <v>9.90932559967041</v>
      </c>
      <c r="F113" s="101">
        <v>28.862887254246164</v>
      </c>
      <c r="G113" s="101" t="s">
        <v>57</v>
      </c>
      <c r="H113" s="101">
        <v>-5.778096545840086</v>
      </c>
      <c r="I113" s="101">
        <v>74.28190101275366</v>
      </c>
      <c r="J113" s="101" t="s">
        <v>60</v>
      </c>
      <c r="K113" s="101">
        <v>0.2517545834422677</v>
      </c>
      <c r="L113" s="101">
        <v>-0.002886426266793155</v>
      </c>
      <c r="M113" s="101">
        <v>-0.06005788215728122</v>
      </c>
      <c r="N113" s="101">
        <v>-0.0006927340891047676</v>
      </c>
      <c r="O113" s="101">
        <v>0.010035991639555795</v>
      </c>
      <c r="P113" s="101">
        <v>-0.00033034516098788476</v>
      </c>
      <c r="Q113" s="101">
        <v>-0.0012614350120652039</v>
      </c>
      <c r="R113" s="101">
        <v>-5.5699875877756686E-05</v>
      </c>
      <c r="S113" s="101">
        <v>0.00012515688590739244</v>
      </c>
      <c r="T113" s="101">
        <v>-2.3532167233224245E-05</v>
      </c>
      <c r="U113" s="101">
        <v>-2.8871315625401214E-05</v>
      </c>
      <c r="V113" s="101">
        <v>-4.393713216350794E-06</v>
      </c>
      <c r="W113" s="101">
        <v>7.588176867467928E-06</v>
      </c>
      <c r="X113" s="101">
        <v>67.5</v>
      </c>
    </row>
    <row r="114" spans="1:24" s="101" customFormat="1" ht="12.75" hidden="1">
      <c r="A114" s="101">
        <v>3374</v>
      </c>
      <c r="B114" s="101">
        <v>156.05999755859375</v>
      </c>
      <c r="C114" s="101">
        <v>148.25999450683594</v>
      </c>
      <c r="D114" s="101">
        <v>9.486778259277344</v>
      </c>
      <c r="E114" s="101">
        <v>10.264897346496582</v>
      </c>
      <c r="F114" s="101">
        <v>38.77263968882414</v>
      </c>
      <c r="G114" s="101" t="s">
        <v>58</v>
      </c>
      <c r="H114" s="101">
        <v>8.850250193686932</v>
      </c>
      <c r="I114" s="101">
        <v>97.41024775228068</v>
      </c>
      <c r="J114" s="101" t="s">
        <v>61</v>
      </c>
      <c r="K114" s="101">
        <v>-0.17183895064422872</v>
      </c>
      <c r="L114" s="101">
        <v>-0.5306419474672517</v>
      </c>
      <c r="M114" s="101">
        <v>-0.040000306018598754</v>
      </c>
      <c r="N114" s="101">
        <v>-0.06701225368515865</v>
      </c>
      <c r="O114" s="101">
        <v>-0.007010121189474465</v>
      </c>
      <c r="P114" s="101">
        <v>-0.015219166793809363</v>
      </c>
      <c r="Q114" s="101">
        <v>-0.0007932257705472749</v>
      </c>
      <c r="R114" s="101">
        <v>-0.0010300858687242438</v>
      </c>
      <c r="S114" s="101">
        <v>-0.00010067772750916436</v>
      </c>
      <c r="T114" s="101">
        <v>-0.0002227569752402257</v>
      </c>
      <c r="U114" s="101">
        <v>-1.510810276495944E-05</v>
      </c>
      <c r="V114" s="101">
        <v>-3.8037494967863884E-05</v>
      </c>
      <c r="W114" s="101">
        <v>-6.533003573192869E-06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3375</v>
      </c>
      <c r="B116" s="101">
        <v>156.06</v>
      </c>
      <c r="C116" s="101">
        <v>171.56</v>
      </c>
      <c r="D116" s="101">
        <v>9.501760686086005</v>
      </c>
      <c r="E116" s="101">
        <v>10.045849557411353</v>
      </c>
      <c r="F116" s="101">
        <v>34.77868284894696</v>
      </c>
      <c r="G116" s="101" t="s">
        <v>59</v>
      </c>
      <c r="H116" s="101">
        <v>-1.3217247867960253</v>
      </c>
      <c r="I116" s="101">
        <v>87.23827521320398</v>
      </c>
      <c r="J116" s="101" t="s">
        <v>73</v>
      </c>
      <c r="K116" s="101">
        <v>1.2961458982721674</v>
      </c>
      <c r="M116" s="101" t="s">
        <v>68</v>
      </c>
      <c r="N116" s="101">
        <v>0.8839260617957164</v>
      </c>
      <c r="X116" s="101">
        <v>67.5</v>
      </c>
    </row>
    <row r="117" spans="1:24" s="101" customFormat="1" ht="12.75" hidden="1">
      <c r="A117" s="101">
        <v>3376</v>
      </c>
      <c r="B117" s="101">
        <v>134.33999633789062</v>
      </c>
      <c r="C117" s="101">
        <v>121.44000244140625</v>
      </c>
      <c r="D117" s="101">
        <v>9.59253978729248</v>
      </c>
      <c r="E117" s="101">
        <v>10.08199691772461</v>
      </c>
      <c r="F117" s="101">
        <v>35.19029761864736</v>
      </c>
      <c r="G117" s="101" t="s">
        <v>56</v>
      </c>
      <c r="H117" s="101">
        <v>20.515735308656744</v>
      </c>
      <c r="I117" s="101">
        <v>87.35573164654737</v>
      </c>
      <c r="J117" s="101" t="s">
        <v>62</v>
      </c>
      <c r="K117" s="101">
        <v>0.8671547133086258</v>
      </c>
      <c r="L117" s="101">
        <v>0.7067997346434916</v>
      </c>
      <c r="M117" s="101">
        <v>0.2052868263467324</v>
      </c>
      <c r="N117" s="101">
        <v>0.02894050849487946</v>
      </c>
      <c r="O117" s="101">
        <v>0.03482685914899411</v>
      </c>
      <c r="P117" s="101">
        <v>0.020275983145877946</v>
      </c>
      <c r="Q117" s="101">
        <v>0.004239202950351911</v>
      </c>
      <c r="R117" s="101">
        <v>0.0004455501568425835</v>
      </c>
      <c r="S117" s="101">
        <v>0.00045695003125708494</v>
      </c>
      <c r="T117" s="101">
        <v>0.00029834931892532766</v>
      </c>
      <c r="U117" s="101">
        <v>9.270779448385733E-05</v>
      </c>
      <c r="V117" s="101">
        <v>1.6543760881297313E-05</v>
      </c>
      <c r="W117" s="101">
        <v>2.849290827156413E-05</v>
      </c>
      <c r="X117" s="101">
        <v>67.5</v>
      </c>
    </row>
    <row r="118" spans="1:24" s="101" customFormat="1" ht="12.75" hidden="1">
      <c r="A118" s="101">
        <v>3373</v>
      </c>
      <c r="B118" s="101">
        <v>155.97999572753906</v>
      </c>
      <c r="C118" s="101">
        <v>176.67999267578125</v>
      </c>
      <c r="D118" s="101">
        <v>8.966227531433105</v>
      </c>
      <c r="E118" s="101">
        <v>9.450085639953613</v>
      </c>
      <c r="F118" s="101">
        <v>28.377398384611666</v>
      </c>
      <c r="G118" s="101" t="s">
        <v>57</v>
      </c>
      <c r="H118" s="101">
        <v>-13.04734101756847</v>
      </c>
      <c r="I118" s="101">
        <v>75.43265470997059</v>
      </c>
      <c r="J118" s="101" t="s">
        <v>60</v>
      </c>
      <c r="K118" s="101">
        <v>0.44810744663773183</v>
      </c>
      <c r="L118" s="101">
        <v>-0.003845021715404789</v>
      </c>
      <c r="M118" s="101">
        <v>-0.10807407518609682</v>
      </c>
      <c r="N118" s="101">
        <v>-0.00029873461805163465</v>
      </c>
      <c r="O118" s="101">
        <v>0.017674301596601605</v>
      </c>
      <c r="P118" s="101">
        <v>-0.0004400156559062993</v>
      </c>
      <c r="Q118" s="101">
        <v>-0.002325538515981197</v>
      </c>
      <c r="R118" s="101">
        <v>-2.4027514338802935E-05</v>
      </c>
      <c r="S118" s="101">
        <v>0.00020475390268614652</v>
      </c>
      <c r="T118" s="101">
        <v>-3.134355322022047E-05</v>
      </c>
      <c r="U118" s="101">
        <v>-5.6833687490040987E-05</v>
      </c>
      <c r="V118" s="101">
        <v>-1.8939129084281133E-06</v>
      </c>
      <c r="W118" s="101">
        <v>1.1907413791241107E-05</v>
      </c>
      <c r="X118" s="101">
        <v>67.5</v>
      </c>
    </row>
    <row r="119" spans="1:24" s="101" customFormat="1" ht="12.75" hidden="1">
      <c r="A119" s="101">
        <v>3374</v>
      </c>
      <c r="B119" s="101">
        <v>174.72000122070312</v>
      </c>
      <c r="C119" s="101">
        <v>151.22000122070312</v>
      </c>
      <c r="D119" s="101">
        <v>9.400675773620605</v>
      </c>
      <c r="E119" s="101">
        <v>9.745203018188477</v>
      </c>
      <c r="F119" s="101">
        <v>42.75308515018238</v>
      </c>
      <c r="G119" s="101" t="s">
        <v>58</v>
      </c>
      <c r="H119" s="101">
        <v>1.2591543031222443</v>
      </c>
      <c r="I119" s="101">
        <v>108.47915552382537</v>
      </c>
      <c r="J119" s="101" t="s">
        <v>61</v>
      </c>
      <c r="K119" s="101">
        <v>-0.7423994969564415</v>
      </c>
      <c r="L119" s="101">
        <v>-0.7067892760222938</v>
      </c>
      <c r="M119" s="101">
        <v>-0.17453559907418129</v>
      </c>
      <c r="N119" s="101">
        <v>-0.028938966629272853</v>
      </c>
      <c r="O119" s="101">
        <v>-0.03000881839153686</v>
      </c>
      <c r="P119" s="101">
        <v>-0.020271208122716412</v>
      </c>
      <c r="Q119" s="101">
        <v>-0.0035443916635948002</v>
      </c>
      <c r="R119" s="101">
        <v>-0.00044490181031003835</v>
      </c>
      <c r="S119" s="101">
        <v>-0.0004085084704148042</v>
      </c>
      <c r="T119" s="101">
        <v>-0.0002966983278933976</v>
      </c>
      <c r="U119" s="101">
        <v>-7.324388796579198E-05</v>
      </c>
      <c r="V119" s="101">
        <v>-1.643499674453368E-05</v>
      </c>
      <c r="W119" s="101">
        <v>-2.588550402398858E-05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23.845233025284394</v>
      </c>
      <c r="G120" s="102"/>
      <c r="H120" s="102"/>
      <c r="I120" s="115"/>
      <c r="J120" s="115" t="s">
        <v>158</v>
      </c>
      <c r="K120" s="102">
        <f>AVERAGE(K118,K113,K108,K103,K98,K93)</f>
        <v>0.26836963729065455</v>
      </c>
      <c r="L120" s="102">
        <f>AVERAGE(L118,L113,L108,L103,L98,L93)</f>
        <v>-0.0007869650307678633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42.75308515018238</v>
      </c>
      <c r="G121" s="102"/>
      <c r="H121" s="102"/>
      <c r="I121" s="115"/>
      <c r="J121" s="115" t="s">
        <v>159</v>
      </c>
      <c r="K121" s="102">
        <f>AVERAGE(K119,K114,K109,K104,K99,K94)</f>
        <v>-0.33110402983492343</v>
      </c>
      <c r="L121" s="102">
        <f>AVERAGE(L119,L114,L109,L104,L99,L94)</f>
        <v>-0.14476602764275207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0.1677310233066591</v>
      </c>
      <c r="L122" s="102">
        <f>ABS(L120/$H$33)</f>
        <v>0.002186013974355176</v>
      </c>
      <c r="M122" s="115" t="s">
        <v>111</v>
      </c>
      <c r="N122" s="102">
        <f>K122+L122+L123+K123</f>
        <v>0.4485230942366681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0.18812728967893377</v>
      </c>
      <c r="L123" s="102">
        <f>ABS(L121/$H$34)</f>
        <v>0.09047876727672004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3375</v>
      </c>
      <c r="B126" s="101">
        <v>123.94</v>
      </c>
      <c r="C126" s="101">
        <v>135.64</v>
      </c>
      <c r="D126" s="101">
        <v>9.819584371125714</v>
      </c>
      <c r="E126" s="101">
        <v>10.174809470521996</v>
      </c>
      <c r="F126" s="101">
        <v>25.88451204489295</v>
      </c>
      <c r="G126" s="101" t="s">
        <v>59</v>
      </c>
      <c r="H126" s="101">
        <v>6.302126279137973</v>
      </c>
      <c r="I126" s="101">
        <v>62.74212627913797</v>
      </c>
      <c r="J126" s="101" t="s">
        <v>73</v>
      </c>
      <c r="K126" s="101">
        <v>0.7367801327742244</v>
      </c>
      <c r="M126" s="101" t="s">
        <v>68</v>
      </c>
      <c r="N126" s="101">
        <v>0.5822548398924419</v>
      </c>
      <c r="X126" s="101">
        <v>67.5</v>
      </c>
    </row>
    <row r="127" spans="1:24" s="101" customFormat="1" ht="12.75" hidden="1">
      <c r="A127" s="101">
        <v>3374</v>
      </c>
      <c r="B127" s="101">
        <v>154.66000366210938</v>
      </c>
      <c r="C127" s="101">
        <v>150.05999755859375</v>
      </c>
      <c r="D127" s="101">
        <v>9.910127639770508</v>
      </c>
      <c r="E127" s="101">
        <v>10.222962379455566</v>
      </c>
      <c r="F127" s="101">
        <v>32.72691386977903</v>
      </c>
      <c r="G127" s="101" t="s">
        <v>56</v>
      </c>
      <c r="H127" s="101">
        <v>-8.455728643746497</v>
      </c>
      <c r="I127" s="101">
        <v>78.70427501836288</v>
      </c>
      <c r="J127" s="101" t="s">
        <v>62</v>
      </c>
      <c r="K127" s="101">
        <v>0.5045968584811416</v>
      </c>
      <c r="L127" s="101">
        <v>0.6814134447131466</v>
      </c>
      <c r="M127" s="101">
        <v>0.11945652668063639</v>
      </c>
      <c r="N127" s="101">
        <v>0.0526145269262118</v>
      </c>
      <c r="O127" s="101">
        <v>0.02026580482412722</v>
      </c>
      <c r="P127" s="101">
        <v>0.01954761549052552</v>
      </c>
      <c r="Q127" s="101">
        <v>0.0024667621868783014</v>
      </c>
      <c r="R127" s="101">
        <v>0.0008098199079537081</v>
      </c>
      <c r="S127" s="101">
        <v>0.0002658731454902236</v>
      </c>
      <c r="T127" s="101">
        <v>0.00028761897134294933</v>
      </c>
      <c r="U127" s="101">
        <v>5.392653152779988E-05</v>
      </c>
      <c r="V127" s="101">
        <v>3.004285626164242E-05</v>
      </c>
      <c r="W127" s="101">
        <v>1.657494541109749E-05</v>
      </c>
      <c r="X127" s="101">
        <v>67.5</v>
      </c>
    </row>
    <row r="128" spans="1:24" s="101" customFormat="1" ht="12.75" hidden="1">
      <c r="A128" s="101">
        <v>3376</v>
      </c>
      <c r="B128" s="101">
        <v>114.76000213623047</v>
      </c>
      <c r="C128" s="101">
        <v>120.86000061035156</v>
      </c>
      <c r="D128" s="101">
        <v>10.144207954406738</v>
      </c>
      <c r="E128" s="101">
        <v>10.207550048828125</v>
      </c>
      <c r="F128" s="101">
        <v>27.761324690002308</v>
      </c>
      <c r="G128" s="101" t="s">
        <v>57</v>
      </c>
      <c r="H128" s="101">
        <v>17.852871994437223</v>
      </c>
      <c r="I128" s="101">
        <v>65.11287413066769</v>
      </c>
      <c r="J128" s="101" t="s">
        <v>60</v>
      </c>
      <c r="K128" s="101">
        <v>-0.4433319801274157</v>
      </c>
      <c r="L128" s="101">
        <v>0.0037079339098849253</v>
      </c>
      <c r="M128" s="101">
        <v>0.10559472932881667</v>
      </c>
      <c r="N128" s="101">
        <v>-0.0005445747134439514</v>
      </c>
      <c r="O128" s="101">
        <v>-0.017699725350028842</v>
      </c>
      <c r="P128" s="101">
        <v>0.00042427371454899427</v>
      </c>
      <c r="Q128" s="101">
        <v>0.0022100550661601796</v>
      </c>
      <c r="R128" s="101">
        <v>-4.376496759391683E-05</v>
      </c>
      <c r="S128" s="101">
        <v>-0.0002229135766701874</v>
      </c>
      <c r="T128" s="101">
        <v>3.021622196370654E-05</v>
      </c>
      <c r="U128" s="101">
        <v>5.0061865036403294E-05</v>
      </c>
      <c r="V128" s="101">
        <v>-3.455737794616515E-06</v>
      </c>
      <c r="W128" s="101">
        <v>-1.3583674178687755E-05</v>
      </c>
      <c r="X128" s="101">
        <v>67.5</v>
      </c>
    </row>
    <row r="129" spans="1:24" s="101" customFormat="1" ht="12.75" hidden="1">
      <c r="A129" s="101">
        <v>3373</v>
      </c>
      <c r="B129" s="101">
        <v>130.86000061035156</v>
      </c>
      <c r="C129" s="101">
        <v>136.4600067138672</v>
      </c>
      <c r="D129" s="101">
        <v>9.287989616394043</v>
      </c>
      <c r="E129" s="101">
        <v>9.837959289550781</v>
      </c>
      <c r="F129" s="101">
        <v>23.845233025284394</v>
      </c>
      <c r="G129" s="101" t="s">
        <v>58</v>
      </c>
      <c r="H129" s="101">
        <v>-2.2350598827217993</v>
      </c>
      <c r="I129" s="101">
        <v>61.124940727629756</v>
      </c>
      <c r="J129" s="101" t="s">
        <v>61</v>
      </c>
      <c r="K129" s="101">
        <v>0.2409870224417527</v>
      </c>
      <c r="L129" s="101">
        <v>0.6814033562156533</v>
      </c>
      <c r="M129" s="101">
        <v>0.055853512911682994</v>
      </c>
      <c r="N129" s="101">
        <v>-0.052611708602273544</v>
      </c>
      <c r="O129" s="101">
        <v>0.009870287113512172</v>
      </c>
      <c r="P129" s="101">
        <v>0.01954301059664493</v>
      </c>
      <c r="Q129" s="101">
        <v>0.0010957062978519125</v>
      </c>
      <c r="R129" s="101">
        <v>-0.0008086364516453953</v>
      </c>
      <c r="S129" s="101">
        <v>0.00014490709723464243</v>
      </c>
      <c r="T129" s="101">
        <v>0.0002860273633878695</v>
      </c>
      <c r="U129" s="101">
        <v>2.00469566691739E-05</v>
      </c>
      <c r="V129" s="101">
        <v>-2.98434429758459E-05</v>
      </c>
      <c r="W129" s="101">
        <v>9.498031963944596E-06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3375</v>
      </c>
      <c r="B131" s="101">
        <v>122.12</v>
      </c>
      <c r="C131" s="101">
        <v>128.42</v>
      </c>
      <c r="D131" s="101">
        <v>9.879881697333916</v>
      </c>
      <c r="E131" s="101">
        <v>10.367524193354164</v>
      </c>
      <c r="F131" s="101">
        <v>28.09982673594588</v>
      </c>
      <c r="G131" s="101" t="s">
        <v>59</v>
      </c>
      <c r="H131" s="101">
        <v>13.071017846417135</v>
      </c>
      <c r="I131" s="101">
        <v>67.69101784641714</v>
      </c>
      <c r="J131" s="101" t="s">
        <v>73</v>
      </c>
      <c r="K131" s="101">
        <v>0.37594425368943696</v>
      </c>
      <c r="M131" s="101" t="s">
        <v>68</v>
      </c>
      <c r="N131" s="101">
        <v>0.26866958043496153</v>
      </c>
      <c r="X131" s="101">
        <v>67.5</v>
      </c>
    </row>
    <row r="132" spans="1:24" s="101" customFormat="1" ht="12.75" hidden="1">
      <c r="A132" s="101">
        <v>3374</v>
      </c>
      <c r="B132" s="101">
        <v>144.66000366210938</v>
      </c>
      <c r="C132" s="101">
        <v>130.4600067138672</v>
      </c>
      <c r="D132" s="101">
        <v>9.542811393737793</v>
      </c>
      <c r="E132" s="101">
        <v>10.412374496459961</v>
      </c>
      <c r="F132" s="101">
        <v>28.810797295918384</v>
      </c>
      <c r="G132" s="101" t="s">
        <v>56</v>
      </c>
      <c r="H132" s="101">
        <v>-5.2367726459866475</v>
      </c>
      <c r="I132" s="101">
        <v>71.92323101612273</v>
      </c>
      <c r="J132" s="101" t="s">
        <v>62</v>
      </c>
      <c r="K132" s="101">
        <v>0.4471737296226061</v>
      </c>
      <c r="L132" s="101">
        <v>0.39893373202764076</v>
      </c>
      <c r="M132" s="101">
        <v>0.10586241238481824</v>
      </c>
      <c r="N132" s="101">
        <v>0.07187028202183646</v>
      </c>
      <c r="O132" s="101">
        <v>0.017959402770447382</v>
      </c>
      <c r="P132" s="101">
        <v>0.0114441354576248</v>
      </c>
      <c r="Q132" s="101">
        <v>0.002186012090223067</v>
      </c>
      <c r="R132" s="101">
        <v>0.0011062413440735966</v>
      </c>
      <c r="S132" s="101">
        <v>0.00023565357360009445</v>
      </c>
      <c r="T132" s="101">
        <v>0.00016839998072928602</v>
      </c>
      <c r="U132" s="101">
        <v>4.78096462276388E-05</v>
      </c>
      <c r="V132" s="101">
        <v>4.105418545718763E-05</v>
      </c>
      <c r="W132" s="101">
        <v>1.4701357913384023E-05</v>
      </c>
      <c r="X132" s="101">
        <v>67.5</v>
      </c>
    </row>
    <row r="133" spans="1:24" s="101" customFormat="1" ht="12.75" hidden="1">
      <c r="A133" s="101">
        <v>3376</v>
      </c>
      <c r="B133" s="101">
        <v>118.80000305175781</v>
      </c>
      <c r="C133" s="101">
        <v>127.80000305175781</v>
      </c>
      <c r="D133" s="101">
        <v>10.228428840637207</v>
      </c>
      <c r="E133" s="101">
        <v>10.34501838684082</v>
      </c>
      <c r="F133" s="101">
        <v>24.76865197242106</v>
      </c>
      <c r="G133" s="101" t="s">
        <v>57</v>
      </c>
      <c r="H133" s="101">
        <v>6.325138259405506</v>
      </c>
      <c r="I133" s="101">
        <v>57.62514131116332</v>
      </c>
      <c r="J133" s="101" t="s">
        <v>60</v>
      </c>
      <c r="K133" s="101">
        <v>0.2608756000979506</v>
      </c>
      <c r="L133" s="101">
        <v>0.002171262489209465</v>
      </c>
      <c r="M133" s="101">
        <v>-0.060777252101638535</v>
      </c>
      <c r="N133" s="101">
        <v>-0.0007433493041868466</v>
      </c>
      <c r="O133" s="101">
        <v>0.010633814252648326</v>
      </c>
      <c r="P133" s="101">
        <v>0.0002483169814731618</v>
      </c>
      <c r="Q133" s="101">
        <v>-0.0012076257572035522</v>
      </c>
      <c r="R133" s="101">
        <v>-5.974278072950726E-05</v>
      </c>
      <c r="S133" s="101">
        <v>0.00015203853052491755</v>
      </c>
      <c r="T133" s="101">
        <v>1.7677475152080506E-05</v>
      </c>
      <c r="U133" s="101">
        <v>-2.3183934944210733E-05</v>
      </c>
      <c r="V133" s="101">
        <v>-4.710440685961135E-06</v>
      </c>
      <c r="W133" s="101">
        <v>9.85296459697468E-06</v>
      </c>
      <c r="X133" s="101">
        <v>67.5</v>
      </c>
    </row>
    <row r="134" spans="1:24" s="101" customFormat="1" ht="12.75" hidden="1">
      <c r="A134" s="101">
        <v>3373</v>
      </c>
      <c r="B134" s="101">
        <v>124.5999984741211</v>
      </c>
      <c r="C134" s="101">
        <v>148.60000610351562</v>
      </c>
      <c r="D134" s="101">
        <v>9.455727577209473</v>
      </c>
      <c r="E134" s="101">
        <v>9.84173583984375</v>
      </c>
      <c r="F134" s="101">
        <v>24.36466752933206</v>
      </c>
      <c r="G134" s="101" t="s">
        <v>58</v>
      </c>
      <c r="H134" s="101">
        <v>4.232398272830402</v>
      </c>
      <c r="I134" s="101">
        <v>61.332396746951495</v>
      </c>
      <c r="J134" s="101" t="s">
        <v>61</v>
      </c>
      <c r="K134" s="101">
        <v>0.36319177542742587</v>
      </c>
      <c r="L134" s="101">
        <v>0.3989278232571707</v>
      </c>
      <c r="M134" s="101">
        <v>0.08667742487468805</v>
      </c>
      <c r="N134" s="101">
        <v>-0.0718664377140698</v>
      </c>
      <c r="O134" s="101">
        <v>0.014472806994889635</v>
      </c>
      <c r="P134" s="101">
        <v>0.011441441126413108</v>
      </c>
      <c r="Q134" s="101">
        <v>0.0018221659883610962</v>
      </c>
      <c r="R134" s="101">
        <v>-0.0011046269558038424</v>
      </c>
      <c r="S134" s="101">
        <v>0.0001800469160700034</v>
      </c>
      <c r="T134" s="101">
        <v>0.00016746958046723434</v>
      </c>
      <c r="U134" s="101">
        <v>4.1812288061221685E-05</v>
      </c>
      <c r="V134" s="101">
        <v>-4.0783058885978605E-05</v>
      </c>
      <c r="W134" s="101">
        <v>1.0910958397326177E-05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3375</v>
      </c>
      <c r="B136" s="101">
        <v>142.7</v>
      </c>
      <c r="C136" s="101">
        <v>145.9</v>
      </c>
      <c r="D136" s="101">
        <v>9.695585042922113</v>
      </c>
      <c r="E136" s="101">
        <v>10.384125557758958</v>
      </c>
      <c r="F136" s="101">
        <v>34.24651444402333</v>
      </c>
      <c r="G136" s="101" t="s">
        <v>59</v>
      </c>
      <c r="H136" s="101">
        <v>8.938908895680541</v>
      </c>
      <c r="I136" s="101">
        <v>84.13890889568053</v>
      </c>
      <c r="J136" s="101" t="s">
        <v>73</v>
      </c>
      <c r="K136" s="101">
        <v>0.5102945242000111</v>
      </c>
      <c r="M136" s="101" t="s">
        <v>68</v>
      </c>
      <c r="N136" s="101">
        <v>0.2754879114647377</v>
      </c>
      <c r="X136" s="101">
        <v>67.5</v>
      </c>
    </row>
    <row r="137" spans="1:24" s="101" customFormat="1" ht="12.75" hidden="1">
      <c r="A137" s="101">
        <v>3374</v>
      </c>
      <c r="B137" s="101">
        <v>166.13999938964844</v>
      </c>
      <c r="C137" s="101">
        <v>131.33999633789062</v>
      </c>
      <c r="D137" s="101">
        <v>9.761075973510742</v>
      </c>
      <c r="E137" s="101">
        <v>10.279853820800781</v>
      </c>
      <c r="F137" s="101">
        <v>37.373554476517505</v>
      </c>
      <c r="G137" s="101" t="s">
        <v>56</v>
      </c>
      <c r="H137" s="101">
        <v>-7.3447090311630205</v>
      </c>
      <c r="I137" s="101">
        <v>91.29529035848542</v>
      </c>
      <c r="J137" s="101" t="s">
        <v>62</v>
      </c>
      <c r="K137" s="101">
        <v>0.6767541523493038</v>
      </c>
      <c r="L137" s="101">
        <v>0.1580292762915453</v>
      </c>
      <c r="M137" s="101">
        <v>0.1602126483268677</v>
      </c>
      <c r="N137" s="101">
        <v>0.029772709594176695</v>
      </c>
      <c r="O137" s="101">
        <v>0.027179729319774835</v>
      </c>
      <c r="P137" s="101">
        <v>0.00453339068070403</v>
      </c>
      <c r="Q137" s="101">
        <v>0.0033083884646747923</v>
      </c>
      <c r="R137" s="101">
        <v>0.0004582559043669926</v>
      </c>
      <c r="S137" s="101">
        <v>0.0003566105998328985</v>
      </c>
      <c r="T137" s="101">
        <v>6.672118008117302E-05</v>
      </c>
      <c r="U137" s="101">
        <v>7.23587516294622E-05</v>
      </c>
      <c r="V137" s="101">
        <v>1.7011067967039074E-05</v>
      </c>
      <c r="W137" s="101">
        <v>2.223961952711992E-05</v>
      </c>
      <c r="X137" s="101">
        <v>67.5</v>
      </c>
    </row>
    <row r="138" spans="1:24" s="101" customFormat="1" ht="12.75" hidden="1">
      <c r="A138" s="101">
        <v>3376</v>
      </c>
      <c r="B138" s="101">
        <v>133.9600067138672</v>
      </c>
      <c r="C138" s="101">
        <v>141.05999755859375</v>
      </c>
      <c r="D138" s="101">
        <v>10.211409568786621</v>
      </c>
      <c r="E138" s="101">
        <v>10.43001651763916</v>
      </c>
      <c r="F138" s="101">
        <v>28.0334787458485</v>
      </c>
      <c r="G138" s="101" t="s">
        <v>57</v>
      </c>
      <c r="H138" s="101">
        <v>-1.0888089131577061</v>
      </c>
      <c r="I138" s="101">
        <v>65.37119780070948</v>
      </c>
      <c r="J138" s="101" t="s">
        <v>60</v>
      </c>
      <c r="K138" s="101">
        <v>0.38784757229366973</v>
      </c>
      <c r="L138" s="101">
        <v>0.0008600233200704665</v>
      </c>
      <c r="M138" s="101">
        <v>-0.09031937845993687</v>
      </c>
      <c r="N138" s="101">
        <v>-0.00030789269779047247</v>
      </c>
      <c r="O138" s="101">
        <v>0.01581590392073701</v>
      </c>
      <c r="P138" s="101">
        <v>9.829960465051138E-05</v>
      </c>
      <c r="Q138" s="101">
        <v>-0.0017927291516276823</v>
      </c>
      <c r="R138" s="101">
        <v>-2.474243017116667E-05</v>
      </c>
      <c r="S138" s="101">
        <v>0.0002266177285327449</v>
      </c>
      <c r="T138" s="101">
        <v>6.9959077259632325E-06</v>
      </c>
      <c r="U138" s="101">
        <v>-3.4268280242843333E-05</v>
      </c>
      <c r="V138" s="101">
        <v>-1.9478287677330584E-06</v>
      </c>
      <c r="W138" s="101">
        <v>1.4695012227217029E-05</v>
      </c>
      <c r="X138" s="101">
        <v>67.5</v>
      </c>
    </row>
    <row r="139" spans="1:24" s="101" customFormat="1" ht="12.75" hidden="1">
      <c r="A139" s="101">
        <v>3373</v>
      </c>
      <c r="B139" s="101">
        <v>133.83999633789062</v>
      </c>
      <c r="C139" s="101">
        <v>160.83999633789062</v>
      </c>
      <c r="D139" s="101">
        <v>9.432188034057617</v>
      </c>
      <c r="E139" s="101">
        <v>9.67282772064209</v>
      </c>
      <c r="F139" s="101">
        <v>29.0959275600169</v>
      </c>
      <c r="G139" s="101" t="s">
        <v>58</v>
      </c>
      <c r="H139" s="101">
        <v>7.113540540563022</v>
      </c>
      <c r="I139" s="101">
        <v>73.45353687845365</v>
      </c>
      <c r="J139" s="101" t="s">
        <v>61</v>
      </c>
      <c r="K139" s="101">
        <v>0.5545903383470824</v>
      </c>
      <c r="L139" s="101">
        <v>0.15802693607457718</v>
      </c>
      <c r="M139" s="101">
        <v>0.13232725553913402</v>
      </c>
      <c r="N139" s="101">
        <v>-0.029771117524638346</v>
      </c>
      <c r="O139" s="101">
        <v>0.02210418216234755</v>
      </c>
      <c r="P139" s="101">
        <v>0.004532324817532356</v>
      </c>
      <c r="Q139" s="101">
        <v>0.0027805676438629433</v>
      </c>
      <c r="R139" s="101">
        <v>-0.0004575874627177139</v>
      </c>
      <c r="S139" s="101">
        <v>0.0002753461912353952</v>
      </c>
      <c r="T139" s="101">
        <v>6.635339589285636E-05</v>
      </c>
      <c r="U139" s="101">
        <v>6.372969407248204E-05</v>
      </c>
      <c r="V139" s="101">
        <v>-1.689918330780557E-05</v>
      </c>
      <c r="W139" s="101">
        <v>1.66930312511837E-05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3375</v>
      </c>
      <c r="B141" s="101">
        <v>116.38</v>
      </c>
      <c r="C141" s="101">
        <v>124.28</v>
      </c>
      <c r="D141" s="101">
        <v>9.780501404111188</v>
      </c>
      <c r="E141" s="101">
        <v>10.380743421952594</v>
      </c>
      <c r="F141" s="101">
        <v>30.15870776522073</v>
      </c>
      <c r="G141" s="101" t="s">
        <v>59</v>
      </c>
      <c r="H141" s="101">
        <v>24.49126423528449</v>
      </c>
      <c r="I141" s="101">
        <v>73.37126423528449</v>
      </c>
      <c r="J141" s="101" t="s">
        <v>73</v>
      </c>
      <c r="K141" s="101">
        <v>1.5389605585086494</v>
      </c>
      <c r="M141" s="101" t="s">
        <v>68</v>
      </c>
      <c r="N141" s="101">
        <v>1.206880064687478</v>
      </c>
      <c r="X141" s="101">
        <v>67.5</v>
      </c>
    </row>
    <row r="142" spans="1:24" s="101" customFormat="1" ht="12.75" hidden="1">
      <c r="A142" s="101">
        <v>3374</v>
      </c>
      <c r="B142" s="101">
        <v>157.05999755859375</v>
      </c>
      <c r="C142" s="101">
        <v>140.75999450683594</v>
      </c>
      <c r="D142" s="101">
        <v>9.72053337097168</v>
      </c>
      <c r="E142" s="101">
        <v>10.351384162902832</v>
      </c>
      <c r="F142" s="101">
        <v>30.84115467358977</v>
      </c>
      <c r="G142" s="101" t="s">
        <v>56</v>
      </c>
      <c r="H142" s="101">
        <v>-13.936495844765986</v>
      </c>
      <c r="I142" s="101">
        <v>75.62350171382776</v>
      </c>
      <c r="J142" s="101" t="s">
        <v>62</v>
      </c>
      <c r="K142" s="101">
        <v>0.7416047207284242</v>
      </c>
      <c r="L142" s="101">
        <v>0.9757326040079907</v>
      </c>
      <c r="M142" s="101">
        <v>0.1755649577121938</v>
      </c>
      <c r="N142" s="101">
        <v>0.06648860441289228</v>
      </c>
      <c r="O142" s="101">
        <v>0.02978411690229952</v>
      </c>
      <c r="P142" s="101">
        <v>0.027990683428041556</v>
      </c>
      <c r="Q142" s="101">
        <v>0.0036253681286052596</v>
      </c>
      <c r="R142" s="101">
        <v>0.001023377174294324</v>
      </c>
      <c r="S142" s="101">
        <v>0.00039081473744156096</v>
      </c>
      <c r="T142" s="101">
        <v>0.0004118859340978956</v>
      </c>
      <c r="U142" s="101">
        <v>7.929867280482575E-05</v>
      </c>
      <c r="V142" s="101">
        <v>3.797777189398377E-05</v>
      </c>
      <c r="W142" s="101">
        <v>2.438016431444981E-05</v>
      </c>
      <c r="X142" s="101">
        <v>67.5</v>
      </c>
    </row>
    <row r="143" spans="1:24" s="101" customFormat="1" ht="12.75" hidden="1">
      <c r="A143" s="101">
        <v>3376</v>
      </c>
      <c r="B143" s="101">
        <v>124.4800033569336</v>
      </c>
      <c r="C143" s="101">
        <v>128.5800018310547</v>
      </c>
      <c r="D143" s="101">
        <v>10.085671424865723</v>
      </c>
      <c r="E143" s="101">
        <v>10.311836242675781</v>
      </c>
      <c r="F143" s="101">
        <v>27.94219521474251</v>
      </c>
      <c r="G143" s="101" t="s">
        <v>57</v>
      </c>
      <c r="H143" s="101">
        <v>8.964395863632845</v>
      </c>
      <c r="I143" s="101">
        <v>65.94439922056644</v>
      </c>
      <c r="J143" s="101" t="s">
        <v>60</v>
      </c>
      <c r="K143" s="101">
        <v>0.5989017422080969</v>
      </c>
      <c r="L143" s="101">
        <v>0.005309575453471269</v>
      </c>
      <c r="M143" s="101">
        <v>-0.14059549153640966</v>
      </c>
      <c r="N143" s="101">
        <v>-0.0006877709911593671</v>
      </c>
      <c r="O143" s="101">
        <v>0.024240724882520867</v>
      </c>
      <c r="P143" s="101">
        <v>0.0006073335841909666</v>
      </c>
      <c r="Q143" s="101">
        <v>-0.0028452839412061036</v>
      </c>
      <c r="R143" s="101">
        <v>-5.525336101826119E-05</v>
      </c>
      <c r="S143" s="101">
        <v>0.00033267224794633</v>
      </c>
      <c r="T143" s="101">
        <v>4.324126227971324E-05</v>
      </c>
      <c r="U143" s="101">
        <v>-5.816337843887745E-05</v>
      </c>
      <c r="V143" s="101">
        <v>-4.352150554400291E-06</v>
      </c>
      <c r="W143" s="101">
        <v>2.11656002376625E-05</v>
      </c>
      <c r="X143" s="101">
        <v>67.5</v>
      </c>
    </row>
    <row r="144" spans="1:24" s="101" customFormat="1" ht="12.75" hidden="1">
      <c r="A144" s="101">
        <v>3373</v>
      </c>
      <c r="B144" s="101">
        <v>139.4199981689453</v>
      </c>
      <c r="C144" s="101">
        <v>166.1199951171875</v>
      </c>
      <c r="D144" s="101">
        <v>9.449919700622559</v>
      </c>
      <c r="E144" s="101">
        <v>9.700798034667969</v>
      </c>
      <c r="F144" s="101">
        <v>27.541656019918392</v>
      </c>
      <c r="G144" s="101" t="s">
        <v>58</v>
      </c>
      <c r="H144" s="101">
        <v>-2.504467703826208</v>
      </c>
      <c r="I144" s="101">
        <v>69.4155304651191</v>
      </c>
      <c r="J144" s="101" t="s">
        <v>61</v>
      </c>
      <c r="K144" s="101">
        <v>0.4373719984027217</v>
      </c>
      <c r="L144" s="101">
        <v>0.9757181575294774</v>
      </c>
      <c r="M144" s="101">
        <v>0.10514733537336911</v>
      </c>
      <c r="N144" s="101">
        <v>-0.0664850470996133</v>
      </c>
      <c r="O144" s="101">
        <v>0.017305515791786664</v>
      </c>
      <c r="P144" s="101">
        <v>0.027984093779973546</v>
      </c>
      <c r="Q144" s="101">
        <v>0.0022466983246135787</v>
      </c>
      <c r="R144" s="101">
        <v>-0.0010218844880723168</v>
      </c>
      <c r="S144" s="101">
        <v>0.00020509835310858</v>
      </c>
      <c r="T144" s="101">
        <v>0.0004096098337981561</v>
      </c>
      <c r="U144" s="101">
        <v>5.3900843380996716E-05</v>
      </c>
      <c r="V144" s="101">
        <v>-3.772757537376735E-05</v>
      </c>
      <c r="W144" s="101">
        <v>1.2099990850369812E-05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3375</v>
      </c>
      <c r="B146" s="101">
        <v>154.16</v>
      </c>
      <c r="C146" s="101">
        <v>161.06</v>
      </c>
      <c r="D146" s="101">
        <v>9.39039799214629</v>
      </c>
      <c r="E146" s="101">
        <v>10.058538103604143</v>
      </c>
      <c r="F146" s="101">
        <v>38.1877609331243</v>
      </c>
      <c r="G146" s="101" t="s">
        <v>59</v>
      </c>
      <c r="H146" s="101">
        <v>10.25781214823185</v>
      </c>
      <c r="I146" s="101">
        <v>96.91781214823185</v>
      </c>
      <c r="J146" s="101" t="s">
        <v>73</v>
      </c>
      <c r="K146" s="101">
        <v>0.33342512938477803</v>
      </c>
      <c r="M146" s="101" t="s">
        <v>68</v>
      </c>
      <c r="N146" s="101">
        <v>0.2338468865572726</v>
      </c>
      <c r="X146" s="101">
        <v>67.5</v>
      </c>
    </row>
    <row r="147" spans="1:24" s="101" customFormat="1" ht="12.75" hidden="1">
      <c r="A147" s="101">
        <v>3374</v>
      </c>
      <c r="B147" s="101">
        <v>156.05999755859375</v>
      </c>
      <c r="C147" s="101">
        <v>148.25999450683594</v>
      </c>
      <c r="D147" s="101">
        <v>9.486778259277344</v>
      </c>
      <c r="E147" s="101">
        <v>10.264897346496582</v>
      </c>
      <c r="F147" s="101">
        <v>37.301500235246024</v>
      </c>
      <c r="G147" s="101" t="s">
        <v>56</v>
      </c>
      <c r="H147" s="101">
        <v>5.15424033206007</v>
      </c>
      <c r="I147" s="101">
        <v>93.71423789065382</v>
      </c>
      <c r="J147" s="101" t="s">
        <v>62</v>
      </c>
      <c r="K147" s="101">
        <v>0.4325785383861357</v>
      </c>
      <c r="L147" s="101">
        <v>0.36173794146901417</v>
      </c>
      <c r="M147" s="101">
        <v>0.1024069212150688</v>
      </c>
      <c r="N147" s="101">
        <v>0.06741133715916896</v>
      </c>
      <c r="O147" s="101">
        <v>0.01737304242775155</v>
      </c>
      <c r="P147" s="101">
        <v>0.010377026181532094</v>
      </c>
      <c r="Q147" s="101">
        <v>0.0021147723501844223</v>
      </c>
      <c r="R147" s="101">
        <v>0.00103763966476736</v>
      </c>
      <c r="S147" s="101">
        <v>0.00022792972259921287</v>
      </c>
      <c r="T147" s="101">
        <v>0.00015268534600758189</v>
      </c>
      <c r="U147" s="101">
        <v>4.627012790246825E-05</v>
      </c>
      <c r="V147" s="101">
        <v>3.850422686203226E-05</v>
      </c>
      <c r="W147" s="101">
        <v>1.420939754479579E-05</v>
      </c>
      <c r="X147" s="101">
        <v>67.5</v>
      </c>
    </row>
    <row r="148" spans="1:24" s="101" customFormat="1" ht="12.75" hidden="1">
      <c r="A148" s="101">
        <v>3376</v>
      </c>
      <c r="B148" s="101">
        <v>135.8000030517578</v>
      </c>
      <c r="C148" s="101">
        <v>128.8000030517578</v>
      </c>
      <c r="D148" s="101">
        <v>9.884714126586914</v>
      </c>
      <c r="E148" s="101">
        <v>10.243775367736816</v>
      </c>
      <c r="F148" s="101">
        <v>31.51178442120895</v>
      </c>
      <c r="G148" s="101" t="s">
        <v>57</v>
      </c>
      <c r="H148" s="101">
        <v>7.616742980134006</v>
      </c>
      <c r="I148" s="101">
        <v>75.91674603189182</v>
      </c>
      <c r="J148" s="101" t="s">
        <v>60</v>
      </c>
      <c r="K148" s="101">
        <v>0.09994447474837324</v>
      </c>
      <c r="L148" s="101">
        <v>0.0019690761389242976</v>
      </c>
      <c r="M148" s="101">
        <v>-0.02479112969727916</v>
      </c>
      <c r="N148" s="101">
        <v>-0.0006971511172177952</v>
      </c>
      <c r="O148" s="101">
        <v>0.0038312978309630037</v>
      </c>
      <c r="P148" s="101">
        <v>0.00022522926861926897</v>
      </c>
      <c r="Q148" s="101">
        <v>-0.0005655889963524646</v>
      </c>
      <c r="R148" s="101">
        <v>-5.6030446743139014E-05</v>
      </c>
      <c r="S148" s="101">
        <v>3.515979326867118E-05</v>
      </c>
      <c r="T148" s="101">
        <v>1.603313410809019E-05</v>
      </c>
      <c r="U148" s="101">
        <v>-1.5879395960383244E-05</v>
      </c>
      <c r="V148" s="101">
        <v>-4.4200059173418695E-06</v>
      </c>
      <c r="W148" s="101">
        <v>1.7286502257879495E-06</v>
      </c>
      <c r="X148" s="101">
        <v>67.5</v>
      </c>
    </row>
    <row r="149" spans="1:24" s="101" customFormat="1" ht="12.75" hidden="1">
      <c r="A149" s="101">
        <v>3373</v>
      </c>
      <c r="B149" s="101">
        <v>147.55999755859375</v>
      </c>
      <c r="C149" s="101">
        <v>169.66000366210938</v>
      </c>
      <c r="D149" s="101">
        <v>9.257631301879883</v>
      </c>
      <c r="E149" s="101">
        <v>9.90932559967041</v>
      </c>
      <c r="F149" s="101">
        <v>28.862887254246164</v>
      </c>
      <c r="G149" s="101" t="s">
        <v>58</v>
      </c>
      <c r="H149" s="101">
        <v>-5.778096545840086</v>
      </c>
      <c r="I149" s="101">
        <v>74.28190101275366</v>
      </c>
      <c r="J149" s="101" t="s">
        <v>61</v>
      </c>
      <c r="K149" s="101">
        <v>-0.4208744395179604</v>
      </c>
      <c r="L149" s="101">
        <v>0.36173258221702814</v>
      </c>
      <c r="M149" s="101">
        <v>-0.09936084440604352</v>
      </c>
      <c r="N149" s="101">
        <v>-0.06740773218190117</v>
      </c>
      <c r="O149" s="101">
        <v>-0.01694531676089042</v>
      </c>
      <c r="P149" s="101">
        <v>0.01037458163728831</v>
      </c>
      <c r="Q149" s="101">
        <v>-0.0020377367789558977</v>
      </c>
      <c r="R149" s="101">
        <v>-0.0010361257949381838</v>
      </c>
      <c r="S149" s="101">
        <v>-0.00022520157055726418</v>
      </c>
      <c r="T149" s="101">
        <v>0.0001518412114550164</v>
      </c>
      <c r="U149" s="101">
        <v>-4.345997607045056E-05</v>
      </c>
      <c r="V149" s="101">
        <v>-3.824969325280282E-05</v>
      </c>
      <c r="W149" s="101">
        <v>-1.4103855748799046E-05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3375</v>
      </c>
      <c r="B151" s="101">
        <v>156.06</v>
      </c>
      <c r="C151" s="101">
        <v>171.56</v>
      </c>
      <c r="D151" s="101">
        <v>9.501760686086005</v>
      </c>
      <c r="E151" s="101">
        <v>10.045849557411353</v>
      </c>
      <c r="F151" s="101">
        <v>39.29130518624158</v>
      </c>
      <c r="G151" s="101" t="s">
        <v>59</v>
      </c>
      <c r="H151" s="101">
        <v>9.997662755969415</v>
      </c>
      <c r="I151" s="101">
        <v>98.55766275596942</v>
      </c>
      <c r="J151" s="101" t="s">
        <v>73</v>
      </c>
      <c r="K151" s="101">
        <v>0.7007829302054607</v>
      </c>
      <c r="M151" s="101" t="s">
        <v>68</v>
      </c>
      <c r="N151" s="101">
        <v>0.5113031145821592</v>
      </c>
      <c r="X151" s="101">
        <v>67.5</v>
      </c>
    </row>
    <row r="152" spans="1:24" s="101" customFormat="1" ht="12.75" hidden="1">
      <c r="A152" s="101">
        <v>3374</v>
      </c>
      <c r="B152" s="101">
        <v>174.72000122070312</v>
      </c>
      <c r="C152" s="101">
        <v>151.22000122070312</v>
      </c>
      <c r="D152" s="101">
        <v>9.400675773620605</v>
      </c>
      <c r="E152" s="101">
        <v>9.745203018188477</v>
      </c>
      <c r="F152" s="101">
        <v>43.01817928831581</v>
      </c>
      <c r="G152" s="101" t="s">
        <v>56</v>
      </c>
      <c r="H152" s="101">
        <v>1.9317885267814887</v>
      </c>
      <c r="I152" s="101">
        <v>109.15178974748461</v>
      </c>
      <c r="J152" s="101" t="s">
        <v>62</v>
      </c>
      <c r="K152" s="101">
        <v>0.5773878671764006</v>
      </c>
      <c r="L152" s="101">
        <v>0.5890163467888953</v>
      </c>
      <c r="M152" s="101">
        <v>0.13668868095244782</v>
      </c>
      <c r="N152" s="101">
        <v>0.030830934381519768</v>
      </c>
      <c r="O152" s="101">
        <v>0.023188878094854114</v>
      </c>
      <c r="P152" s="101">
        <v>0.016896940685042737</v>
      </c>
      <c r="Q152" s="101">
        <v>0.0028226782777446627</v>
      </c>
      <c r="R152" s="101">
        <v>0.00047456472783954196</v>
      </c>
      <c r="S152" s="101">
        <v>0.00030422141828863536</v>
      </c>
      <c r="T152" s="101">
        <v>0.00024862275740731866</v>
      </c>
      <c r="U152" s="101">
        <v>6.175184763372808E-05</v>
      </c>
      <c r="V152" s="101">
        <v>1.7604655862541546E-05</v>
      </c>
      <c r="W152" s="101">
        <v>1.8966819542498763E-05</v>
      </c>
      <c r="X152" s="101">
        <v>67.5</v>
      </c>
    </row>
    <row r="153" spans="1:24" s="101" customFormat="1" ht="12.75" hidden="1">
      <c r="A153" s="101">
        <v>3376</v>
      </c>
      <c r="B153" s="101">
        <v>134.33999633789062</v>
      </c>
      <c r="C153" s="101">
        <v>121.44000244140625</v>
      </c>
      <c r="D153" s="101">
        <v>9.59253978729248</v>
      </c>
      <c r="E153" s="101">
        <v>10.08199691772461</v>
      </c>
      <c r="F153" s="101">
        <v>30.554385672238055</v>
      </c>
      <c r="G153" s="101" t="s">
        <v>57</v>
      </c>
      <c r="H153" s="101">
        <v>9.007634856759509</v>
      </c>
      <c r="I153" s="101">
        <v>75.84763119465013</v>
      </c>
      <c r="J153" s="101" t="s">
        <v>60</v>
      </c>
      <c r="K153" s="101">
        <v>0.035836721290920026</v>
      </c>
      <c r="L153" s="101">
        <v>0.003205341667555685</v>
      </c>
      <c r="M153" s="101">
        <v>-0.010033666093792462</v>
      </c>
      <c r="N153" s="101">
        <v>-0.00031892926065263063</v>
      </c>
      <c r="O153" s="101">
        <v>0.0011894061001899118</v>
      </c>
      <c r="P153" s="101">
        <v>0.0003667202399064133</v>
      </c>
      <c r="Q153" s="101">
        <v>-0.0002809855545552536</v>
      </c>
      <c r="R153" s="101">
        <v>-2.5619371164427325E-05</v>
      </c>
      <c r="S153" s="101">
        <v>-4.927070240236927E-06</v>
      </c>
      <c r="T153" s="101">
        <v>2.6111636763745984E-05</v>
      </c>
      <c r="U153" s="101">
        <v>-1.1013129139173474E-05</v>
      </c>
      <c r="V153" s="101">
        <v>-2.0208783589577927E-06</v>
      </c>
      <c r="W153" s="101">
        <v>-9.324583398935114E-07</v>
      </c>
      <c r="X153" s="101">
        <v>67.5</v>
      </c>
    </row>
    <row r="154" spans="1:24" s="101" customFormat="1" ht="12.75" hidden="1">
      <c r="A154" s="101">
        <v>3373</v>
      </c>
      <c r="B154" s="101">
        <v>155.97999572753906</v>
      </c>
      <c r="C154" s="101">
        <v>176.67999267578125</v>
      </c>
      <c r="D154" s="101">
        <v>8.966227531433105</v>
      </c>
      <c r="E154" s="101">
        <v>9.450085639953613</v>
      </c>
      <c r="F154" s="101">
        <v>28.377398384611666</v>
      </c>
      <c r="G154" s="101" t="s">
        <v>58</v>
      </c>
      <c r="H154" s="101">
        <v>-13.04734101756847</v>
      </c>
      <c r="I154" s="101">
        <v>75.43265470997059</v>
      </c>
      <c r="J154" s="101" t="s">
        <v>61</v>
      </c>
      <c r="K154" s="101">
        <v>-0.5762746554982525</v>
      </c>
      <c r="L154" s="101">
        <v>0.5890076252217201</v>
      </c>
      <c r="M154" s="101">
        <v>-0.13631992167412052</v>
      </c>
      <c r="N154" s="101">
        <v>-0.03082928476245074</v>
      </c>
      <c r="O154" s="101">
        <v>-0.02315835444125588</v>
      </c>
      <c r="P154" s="101">
        <v>0.01689296068720624</v>
      </c>
      <c r="Q154" s="101">
        <v>-0.002808658002994108</v>
      </c>
      <c r="R154" s="101">
        <v>-0.00047387269253519756</v>
      </c>
      <c r="S154" s="101">
        <v>-0.00030418151706570963</v>
      </c>
      <c r="T154" s="101">
        <v>0.0002472477662716827</v>
      </c>
      <c r="U154" s="101">
        <v>-6.076184388860379E-05</v>
      </c>
      <c r="V154" s="101">
        <v>-1.7488280610077552E-05</v>
      </c>
      <c r="W154" s="101">
        <v>-1.8943884633360605E-05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23.845233025284394</v>
      </c>
      <c r="G155" s="102"/>
      <c r="H155" s="102"/>
      <c r="I155" s="115"/>
      <c r="J155" s="115" t="s">
        <v>158</v>
      </c>
      <c r="K155" s="102">
        <f>AVERAGE(K153,K148,K143,K138,K133,K128)</f>
        <v>0.15667902175193246</v>
      </c>
      <c r="L155" s="102">
        <f>AVERAGE(L153,L148,L143,L138,L133,L128)</f>
        <v>0.0028705354965193517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43.01817928831581</v>
      </c>
      <c r="G156" s="102"/>
      <c r="H156" s="102"/>
      <c r="I156" s="115"/>
      <c r="J156" s="115" t="s">
        <v>159</v>
      </c>
      <c r="K156" s="102">
        <f>AVERAGE(K154,K149,K144,K139,K134,K129)</f>
        <v>0.09983200660046161</v>
      </c>
      <c r="L156" s="102">
        <f>AVERAGE(L154,L149,L144,L139,L134,L129)</f>
        <v>0.5274694134192711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0.09792438859495778</v>
      </c>
      <c r="L157" s="102">
        <f>ABS(L155/$H$33)</f>
        <v>0.007973709712553755</v>
      </c>
      <c r="M157" s="115" t="s">
        <v>111</v>
      </c>
      <c r="N157" s="102">
        <f>K157+L157+L158+K158</f>
        <v>0.49228921271754544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0.05672273102298955</v>
      </c>
      <c r="L158" s="102">
        <f>ABS(L156/$H$34)</f>
        <v>0.3296683833870444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3375</v>
      </c>
      <c r="B161" s="101">
        <v>123.94</v>
      </c>
      <c r="C161" s="101">
        <v>135.64</v>
      </c>
      <c r="D161" s="101">
        <v>9.819584371125714</v>
      </c>
      <c r="E161" s="101">
        <v>10.174809470521996</v>
      </c>
      <c r="F161" s="101">
        <v>23.08943752472111</v>
      </c>
      <c r="G161" s="101" t="s">
        <v>59</v>
      </c>
      <c r="H161" s="101">
        <v>-0.47292585242510654</v>
      </c>
      <c r="I161" s="101">
        <v>55.967074147574884</v>
      </c>
      <c r="J161" s="101" t="s">
        <v>73</v>
      </c>
      <c r="K161" s="101">
        <v>0.8662501851252584</v>
      </c>
      <c r="M161" s="101" t="s">
        <v>68</v>
      </c>
      <c r="N161" s="101">
        <v>0.4716459779565733</v>
      </c>
      <c r="X161" s="101">
        <v>67.5</v>
      </c>
    </row>
    <row r="162" spans="1:24" s="101" customFormat="1" ht="12.75" hidden="1">
      <c r="A162" s="101">
        <v>3374</v>
      </c>
      <c r="B162" s="101">
        <v>154.66000366210938</v>
      </c>
      <c r="C162" s="101">
        <v>150.05999755859375</v>
      </c>
      <c r="D162" s="101">
        <v>9.910127639770508</v>
      </c>
      <c r="E162" s="101">
        <v>10.222962379455566</v>
      </c>
      <c r="F162" s="101">
        <v>32.72691386977903</v>
      </c>
      <c r="G162" s="101" t="s">
        <v>56</v>
      </c>
      <c r="H162" s="101">
        <v>-8.455728643746497</v>
      </c>
      <c r="I162" s="101">
        <v>78.70427501836288</v>
      </c>
      <c r="J162" s="101" t="s">
        <v>62</v>
      </c>
      <c r="K162" s="101">
        <v>0.8783115607065968</v>
      </c>
      <c r="L162" s="101">
        <v>0.21739079597738764</v>
      </c>
      <c r="M162" s="101">
        <v>0.20792811042278753</v>
      </c>
      <c r="N162" s="101">
        <v>0.054986699403212366</v>
      </c>
      <c r="O162" s="101">
        <v>0.0352748643332813</v>
      </c>
      <c r="P162" s="101">
        <v>0.006236316759295109</v>
      </c>
      <c r="Q162" s="101">
        <v>0.004293697463605318</v>
      </c>
      <c r="R162" s="101">
        <v>0.0008463356935666219</v>
      </c>
      <c r="S162" s="101">
        <v>0.00046280285989419237</v>
      </c>
      <c r="T162" s="101">
        <v>9.175193158380678E-05</v>
      </c>
      <c r="U162" s="101">
        <v>9.38993139177896E-05</v>
      </c>
      <c r="V162" s="101">
        <v>3.140296297093191E-05</v>
      </c>
      <c r="W162" s="101">
        <v>2.8859454996258568E-05</v>
      </c>
      <c r="X162" s="101">
        <v>67.5</v>
      </c>
    </row>
    <row r="163" spans="1:24" s="101" customFormat="1" ht="12.75" hidden="1">
      <c r="A163" s="101">
        <v>3373</v>
      </c>
      <c r="B163" s="101">
        <v>130.86000061035156</v>
      </c>
      <c r="C163" s="101">
        <v>136.4600067138672</v>
      </c>
      <c r="D163" s="101">
        <v>9.287989616394043</v>
      </c>
      <c r="E163" s="101">
        <v>9.837959289550781</v>
      </c>
      <c r="F163" s="101">
        <v>29.814638551713347</v>
      </c>
      <c r="G163" s="101" t="s">
        <v>57</v>
      </c>
      <c r="H163" s="101">
        <v>13.066931865283081</v>
      </c>
      <c r="I163" s="101">
        <v>76.42693247563464</v>
      </c>
      <c r="J163" s="101" t="s">
        <v>60</v>
      </c>
      <c r="K163" s="101">
        <v>-0.5180158993194184</v>
      </c>
      <c r="L163" s="101">
        <v>0.0011830591628936044</v>
      </c>
      <c r="M163" s="101">
        <v>0.1245339502920066</v>
      </c>
      <c r="N163" s="101">
        <v>-0.0005690581448535122</v>
      </c>
      <c r="O163" s="101">
        <v>-0.020496017565570776</v>
      </c>
      <c r="P163" s="101">
        <v>0.00013539135214733373</v>
      </c>
      <c r="Q163" s="101">
        <v>0.00266097520264508</v>
      </c>
      <c r="R163" s="101">
        <v>-4.574893199992283E-05</v>
      </c>
      <c r="S163" s="101">
        <v>-0.0002428375230466992</v>
      </c>
      <c r="T163" s="101">
        <v>9.645826180158832E-06</v>
      </c>
      <c r="U163" s="101">
        <v>6.384649636948018E-05</v>
      </c>
      <c r="V163" s="101">
        <v>-3.6131218393434544E-06</v>
      </c>
      <c r="W163" s="101">
        <v>-1.4312222581983206E-05</v>
      </c>
      <c r="X163" s="101">
        <v>67.5</v>
      </c>
    </row>
    <row r="164" spans="1:24" s="101" customFormat="1" ht="12.75" hidden="1">
      <c r="A164" s="101">
        <v>3376</v>
      </c>
      <c r="B164" s="101">
        <v>114.76000213623047</v>
      </c>
      <c r="C164" s="101">
        <v>120.86000061035156</v>
      </c>
      <c r="D164" s="101">
        <v>10.144207954406738</v>
      </c>
      <c r="E164" s="101">
        <v>10.207550048828125</v>
      </c>
      <c r="F164" s="101">
        <v>24.384599059863646</v>
      </c>
      <c r="G164" s="101" t="s">
        <v>58</v>
      </c>
      <c r="H164" s="101">
        <v>9.932921726062617</v>
      </c>
      <c r="I164" s="101">
        <v>57.192923862293085</v>
      </c>
      <c r="J164" s="101" t="s">
        <v>61</v>
      </c>
      <c r="K164" s="101">
        <v>0.7092888873534902</v>
      </c>
      <c r="L164" s="101">
        <v>0.21738757679936374</v>
      </c>
      <c r="M164" s="101">
        <v>0.16650944216067434</v>
      </c>
      <c r="N164" s="101">
        <v>-0.054983754728892525</v>
      </c>
      <c r="O164" s="101">
        <v>0.02870939424096607</v>
      </c>
      <c r="P164" s="101">
        <v>0.0062348469030144415</v>
      </c>
      <c r="Q164" s="101">
        <v>0.0033697253419052884</v>
      </c>
      <c r="R164" s="101">
        <v>-0.0008450983028179393</v>
      </c>
      <c r="S164" s="101">
        <v>0.0003939751572457168</v>
      </c>
      <c r="T164" s="101">
        <v>9.124349284558172E-05</v>
      </c>
      <c r="U164" s="101">
        <v>6.885278538718348E-05</v>
      </c>
      <c r="V164" s="101">
        <v>-3.119441350510985E-05</v>
      </c>
      <c r="W164" s="101">
        <v>2.506049535513701E-05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3375</v>
      </c>
      <c r="B166" s="101">
        <v>122.12</v>
      </c>
      <c r="C166" s="101">
        <v>128.42</v>
      </c>
      <c r="D166" s="101">
        <v>9.879881697333916</v>
      </c>
      <c r="E166" s="101">
        <v>10.367524193354164</v>
      </c>
      <c r="F166" s="101">
        <v>24.39846365788949</v>
      </c>
      <c r="G166" s="101" t="s">
        <v>59</v>
      </c>
      <c r="H166" s="101">
        <v>4.154627132438925</v>
      </c>
      <c r="I166" s="101">
        <v>58.77462713243893</v>
      </c>
      <c r="J166" s="101" t="s">
        <v>73</v>
      </c>
      <c r="K166" s="101">
        <v>0.5646198969077979</v>
      </c>
      <c r="M166" s="101" t="s">
        <v>68</v>
      </c>
      <c r="N166" s="101">
        <v>0.29868858474631277</v>
      </c>
      <c r="X166" s="101">
        <v>67.5</v>
      </c>
    </row>
    <row r="167" spans="1:24" s="101" customFormat="1" ht="12.75" hidden="1">
      <c r="A167" s="101">
        <v>3374</v>
      </c>
      <c r="B167" s="101">
        <v>144.66000366210938</v>
      </c>
      <c r="C167" s="101">
        <v>130.4600067138672</v>
      </c>
      <c r="D167" s="101">
        <v>9.542811393737793</v>
      </c>
      <c r="E167" s="101">
        <v>10.412374496459961</v>
      </c>
      <c r="F167" s="101">
        <v>28.810797295918384</v>
      </c>
      <c r="G167" s="101" t="s">
        <v>56</v>
      </c>
      <c r="H167" s="101">
        <v>-5.2367726459866475</v>
      </c>
      <c r="I167" s="101">
        <v>71.92323101612273</v>
      </c>
      <c r="J167" s="101" t="s">
        <v>62</v>
      </c>
      <c r="K167" s="101">
        <v>0.7266589090240834</v>
      </c>
      <c r="L167" s="101">
        <v>0.03170534488410757</v>
      </c>
      <c r="M167" s="101">
        <v>0.17202666819412538</v>
      </c>
      <c r="N167" s="101">
        <v>0.07156669337023464</v>
      </c>
      <c r="O167" s="101">
        <v>0.02918419004887166</v>
      </c>
      <c r="P167" s="101">
        <v>0.0009095584639807065</v>
      </c>
      <c r="Q167" s="101">
        <v>0.003552325997722641</v>
      </c>
      <c r="R167" s="101">
        <v>0.0011015644307582376</v>
      </c>
      <c r="S167" s="101">
        <v>0.00038290135408787485</v>
      </c>
      <c r="T167" s="101">
        <v>1.338304253125803E-05</v>
      </c>
      <c r="U167" s="101">
        <v>7.769076044270526E-05</v>
      </c>
      <c r="V167" s="101">
        <v>4.088159102947595E-05</v>
      </c>
      <c r="W167" s="101">
        <v>2.3880472420601985E-05</v>
      </c>
      <c r="X167" s="101">
        <v>67.5</v>
      </c>
    </row>
    <row r="168" spans="1:24" s="101" customFormat="1" ht="12.75" hidden="1">
      <c r="A168" s="101">
        <v>3373</v>
      </c>
      <c r="B168" s="101">
        <v>124.5999984741211</v>
      </c>
      <c r="C168" s="101">
        <v>148.60000610351562</v>
      </c>
      <c r="D168" s="101">
        <v>9.455727577209473</v>
      </c>
      <c r="E168" s="101">
        <v>9.84173583984375</v>
      </c>
      <c r="F168" s="101">
        <v>24.992599244199912</v>
      </c>
      <c r="G168" s="101" t="s">
        <v>57</v>
      </c>
      <c r="H168" s="101">
        <v>5.813070655078356</v>
      </c>
      <c r="I168" s="101">
        <v>62.91306912919945</v>
      </c>
      <c r="J168" s="101" t="s">
        <v>60</v>
      </c>
      <c r="K168" s="101">
        <v>-0.06097055139902551</v>
      </c>
      <c r="L168" s="101">
        <v>0.00017300537573709189</v>
      </c>
      <c r="M168" s="101">
        <v>0.01638152709932681</v>
      </c>
      <c r="N168" s="101">
        <v>-0.0007402754801301406</v>
      </c>
      <c r="O168" s="101">
        <v>-0.0021349037693838297</v>
      </c>
      <c r="P168" s="101">
        <v>1.9734087519296143E-05</v>
      </c>
      <c r="Q168" s="101">
        <v>0.00043097242677230647</v>
      </c>
      <c r="R168" s="101">
        <v>-5.951188801051126E-05</v>
      </c>
      <c r="S168" s="101">
        <v>-2.145882424596301E-06</v>
      </c>
      <c r="T168" s="101">
        <v>1.403691334554443E-06</v>
      </c>
      <c r="U168" s="101">
        <v>1.5503094745038184E-05</v>
      </c>
      <c r="V168" s="101">
        <v>-4.695253922733292E-06</v>
      </c>
      <c r="W168" s="101">
        <v>6.626931091110572E-07</v>
      </c>
      <c r="X168" s="101">
        <v>67.5</v>
      </c>
    </row>
    <row r="169" spans="1:24" s="101" customFormat="1" ht="12.75" hidden="1">
      <c r="A169" s="101">
        <v>3376</v>
      </c>
      <c r="B169" s="101">
        <v>118.80000305175781</v>
      </c>
      <c r="C169" s="101">
        <v>127.80000305175781</v>
      </c>
      <c r="D169" s="101">
        <v>10.228428840637207</v>
      </c>
      <c r="E169" s="101">
        <v>10.34501838684082</v>
      </c>
      <c r="F169" s="101">
        <v>27.888302016859008</v>
      </c>
      <c r="G169" s="101" t="s">
        <v>58</v>
      </c>
      <c r="H169" s="101">
        <v>13.583113980178709</v>
      </c>
      <c r="I169" s="101">
        <v>64.88311703193652</v>
      </c>
      <c r="J169" s="101" t="s">
        <v>61</v>
      </c>
      <c r="K169" s="101">
        <v>0.7240965142342352</v>
      </c>
      <c r="L169" s="101">
        <v>0.031704872864595626</v>
      </c>
      <c r="M169" s="101">
        <v>0.17124491274156362</v>
      </c>
      <c r="N169" s="101">
        <v>-0.07156286461680181</v>
      </c>
      <c r="O169" s="101">
        <v>0.029105998259879876</v>
      </c>
      <c r="P169" s="101">
        <v>0.0009093443600686832</v>
      </c>
      <c r="Q169" s="101">
        <v>0.0035260860399964926</v>
      </c>
      <c r="R169" s="101">
        <v>-0.0010999556946973566</v>
      </c>
      <c r="S169" s="101">
        <v>0.00038289534098882416</v>
      </c>
      <c r="T169" s="101">
        <v>1.3309225297918662E-05</v>
      </c>
      <c r="U169" s="101">
        <v>7.612823596729525E-05</v>
      </c>
      <c r="V169" s="101">
        <v>-4.0611070851461005E-05</v>
      </c>
      <c r="W169" s="101">
        <v>2.3871275644051132E-05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3375</v>
      </c>
      <c r="B171" s="101">
        <v>142.7</v>
      </c>
      <c r="C171" s="101">
        <v>145.9</v>
      </c>
      <c r="D171" s="101">
        <v>9.695585042922113</v>
      </c>
      <c r="E171" s="101">
        <v>10.384125557758958</v>
      </c>
      <c r="F171" s="101">
        <v>31.380235140702997</v>
      </c>
      <c r="G171" s="101" t="s">
        <v>59</v>
      </c>
      <c r="H171" s="101">
        <v>1.8968604686549355</v>
      </c>
      <c r="I171" s="101">
        <v>77.09686046865492</v>
      </c>
      <c r="J171" s="101" t="s">
        <v>73</v>
      </c>
      <c r="K171" s="101">
        <v>0.5409688601826205</v>
      </c>
      <c r="M171" s="101" t="s">
        <v>68</v>
      </c>
      <c r="N171" s="101">
        <v>0.2806410173374893</v>
      </c>
      <c r="X171" s="101">
        <v>67.5</v>
      </c>
    </row>
    <row r="172" spans="1:24" s="101" customFormat="1" ht="12.75" hidden="1">
      <c r="A172" s="101">
        <v>3374</v>
      </c>
      <c r="B172" s="101">
        <v>166.13999938964844</v>
      </c>
      <c r="C172" s="101">
        <v>131.33999633789062</v>
      </c>
      <c r="D172" s="101">
        <v>9.761075973510742</v>
      </c>
      <c r="E172" s="101">
        <v>10.279853820800781</v>
      </c>
      <c r="F172" s="101">
        <v>37.373554476517505</v>
      </c>
      <c r="G172" s="101" t="s">
        <v>56</v>
      </c>
      <c r="H172" s="101">
        <v>-7.3447090311630205</v>
      </c>
      <c r="I172" s="101">
        <v>91.29529035848542</v>
      </c>
      <c r="J172" s="101" t="s">
        <v>62</v>
      </c>
      <c r="K172" s="101">
        <v>0.7145772709130847</v>
      </c>
      <c r="L172" s="101">
        <v>0.008541715628411372</v>
      </c>
      <c r="M172" s="101">
        <v>0.16916654130876196</v>
      </c>
      <c r="N172" s="101">
        <v>0.02866481911248388</v>
      </c>
      <c r="O172" s="101">
        <v>0.028698891342672585</v>
      </c>
      <c r="P172" s="101">
        <v>0.0002449762274996791</v>
      </c>
      <c r="Q172" s="101">
        <v>0.0034932989140647273</v>
      </c>
      <c r="R172" s="101">
        <v>0.00044119602280092335</v>
      </c>
      <c r="S172" s="101">
        <v>0.0003765354375126254</v>
      </c>
      <c r="T172" s="101">
        <v>3.599296901558105E-06</v>
      </c>
      <c r="U172" s="101">
        <v>7.640488812197135E-05</v>
      </c>
      <c r="V172" s="101">
        <v>1.637586679745499E-05</v>
      </c>
      <c r="W172" s="101">
        <v>2.348149769962108E-05</v>
      </c>
      <c r="X172" s="101">
        <v>67.5</v>
      </c>
    </row>
    <row r="173" spans="1:24" s="101" customFormat="1" ht="12.75" hidden="1">
      <c r="A173" s="101">
        <v>3373</v>
      </c>
      <c r="B173" s="101">
        <v>133.83999633789062</v>
      </c>
      <c r="C173" s="101">
        <v>160.83999633789062</v>
      </c>
      <c r="D173" s="101">
        <v>9.432188034057617</v>
      </c>
      <c r="E173" s="101">
        <v>9.67282772064209</v>
      </c>
      <c r="F173" s="101">
        <v>26.893100940506773</v>
      </c>
      <c r="G173" s="101" t="s">
        <v>57</v>
      </c>
      <c r="H173" s="101">
        <v>1.5524390427926988</v>
      </c>
      <c r="I173" s="101">
        <v>67.89243538068332</v>
      </c>
      <c r="J173" s="101" t="s">
        <v>60</v>
      </c>
      <c r="K173" s="101">
        <v>0.016026610579344992</v>
      </c>
      <c r="L173" s="101">
        <v>-4.641455021050195E-05</v>
      </c>
      <c r="M173" s="101">
        <v>-0.0018715567517874998</v>
      </c>
      <c r="N173" s="101">
        <v>-0.000296555542468226</v>
      </c>
      <c r="O173" s="101">
        <v>0.000953070230239337</v>
      </c>
      <c r="P173" s="101">
        <v>-5.349468296862514E-06</v>
      </c>
      <c r="Q173" s="101">
        <v>5.303837710407355E-05</v>
      </c>
      <c r="R173" s="101">
        <v>-2.3841620568622034E-05</v>
      </c>
      <c r="S173" s="101">
        <v>3.789132552380127E-05</v>
      </c>
      <c r="T173" s="101">
        <v>-3.808758980277394E-07</v>
      </c>
      <c r="U173" s="101">
        <v>7.211209826302041E-06</v>
      </c>
      <c r="V173" s="101">
        <v>-1.8801535066234064E-06</v>
      </c>
      <c r="W173" s="101">
        <v>3.138962900946134E-06</v>
      </c>
      <c r="X173" s="101">
        <v>67.5</v>
      </c>
    </row>
    <row r="174" spans="1:24" s="101" customFormat="1" ht="12.75" hidden="1">
      <c r="A174" s="101">
        <v>3376</v>
      </c>
      <c r="B174" s="101">
        <v>133.9600067138672</v>
      </c>
      <c r="C174" s="101">
        <v>141.05999755859375</v>
      </c>
      <c r="D174" s="101">
        <v>10.211409568786621</v>
      </c>
      <c r="E174" s="101">
        <v>10.43001651763916</v>
      </c>
      <c r="F174" s="101">
        <v>33.31656037518866</v>
      </c>
      <c r="G174" s="101" t="s">
        <v>58</v>
      </c>
      <c r="H174" s="101">
        <v>11.230795703876666</v>
      </c>
      <c r="I174" s="101">
        <v>77.69080241774385</v>
      </c>
      <c r="J174" s="101" t="s">
        <v>61</v>
      </c>
      <c r="K174" s="101">
        <v>0.7143975250929485</v>
      </c>
      <c r="L174" s="101">
        <v>-0.008541589522224528</v>
      </c>
      <c r="M174" s="101">
        <v>0.16915618810346225</v>
      </c>
      <c r="N174" s="101">
        <v>-0.028663285044838328</v>
      </c>
      <c r="O174" s="101">
        <v>0.028683061577083415</v>
      </c>
      <c r="P174" s="101">
        <v>-0.0002449178132127498</v>
      </c>
      <c r="Q174" s="101">
        <v>0.003492896252905312</v>
      </c>
      <c r="R174" s="101">
        <v>-0.00044055136779269535</v>
      </c>
      <c r="S174" s="101">
        <v>0.00037462405575840104</v>
      </c>
      <c r="T174" s="101">
        <v>-3.5790881151303524E-06</v>
      </c>
      <c r="U174" s="101">
        <v>7.606382439617405E-05</v>
      </c>
      <c r="V174" s="101">
        <v>-1.6267576222643634E-05</v>
      </c>
      <c r="W174" s="101">
        <v>2.3270746574267745E-05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3375</v>
      </c>
      <c r="B176" s="101">
        <v>116.38</v>
      </c>
      <c r="C176" s="101">
        <v>124.28</v>
      </c>
      <c r="D176" s="101">
        <v>9.780501404111188</v>
      </c>
      <c r="E176" s="101">
        <v>10.380743421952594</v>
      </c>
      <c r="F176" s="101">
        <v>23.190954597181076</v>
      </c>
      <c r="G176" s="101" t="s">
        <v>59</v>
      </c>
      <c r="H176" s="101">
        <v>7.539846329772097</v>
      </c>
      <c r="I176" s="101">
        <v>56.41984632977209</v>
      </c>
      <c r="J176" s="101" t="s">
        <v>73</v>
      </c>
      <c r="K176" s="101">
        <v>1.761055296113542</v>
      </c>
      <c r="M176" s="101" t="s">
        <v>68</v>
      </c>
      <c r="N176" s="101">
        <v>0.9218518794632418</v>
      </c>
      <c r="X176" s="101">
        <v>67.5</v>
      </c>
    </row>
    <row r="177" spans="1:24" s="101" customFormat="1" ht="12.75" hidden="1">
      <c r="A177" s="101">
        <v>3374</v>
      </c>
      <c r="B177" s="101">
        <v>157.05999755859375</v>
      </c>
      <c r="C177" s="101">
        <v>140.75999450683594</v>
      </c>
      <c r="D177" s="101">
        <v>9.72053337097168</v>
      </c>
      <c r="E177" s="101">
        <v>10.351384162902832</v>
      </c>
      <c r="F177" s="101">
        <v>30.84115467358977</v>
      </c>
      <c r="G177" s="101" t="s">
        <v>56</v>
      </c>
      <c r="H177" s="101">
        <v>-13.936495844765986</v>
      </c>
      <c r="I177" s="101">
        <v>75.62350171382776</v>
      </c>
      <c r="J177" s="101" t="s">
        <v>62</v>
      </c>
      <c r="K177" s="101">
        <v>1.283345850031707</v>
      </c>
      <c r="L177" s="101">
        <v>0.12144198264242224</v>
      </c>
      <c r="M177" s="101">
        <v>0.3038149418295726</v>
      </c>
      <c r="N177" s="101">
        <v>0.06570759901501368</v>
      </c>
      <c r="O177" s="101">
        <v>0.05154182925465591</v>
      </c>
      <c r="P177" s="101">
        <v>0.003483879500407784</v>
      </c>
      <c r="Q177" s="101">
        <v>0.006273783268829331</v>
      </c>
      <c r="R177" s="101">
        <v>0.0010113528679731327</v>
      </c>
      <c r="S177" s="101">
        <v>0.000676246312818167</v>
      </c>
      <c r="T177" s="101">
        <v>5.127530995464295E-05</v>
      </c>
      <c r="U177" s="101">
        <v>0.00013721625478278873</v>
      </c>
      <c r="V177" s="101">
        <v>3.753704617791664E-05</v>
      </c>
      <c r="W177" s="101">
        <v>4.217357214860455E-05</v>
      </c>
      <c r="X177" s="101">
        <v>67.5</v>
      </c>
    </row>
    <row r="178" spans="1:24" s="101" customFormat="1" ht="12.75" hidden="1">
      <c r="A178" s="101">
        <v>3373</v>
      </c>
      <c r="B178" s="101">
        <v>139.4199981689453</v>
      </c>
      <c r="C178" s="101">
        <v>166.1199951171875</v>
      </c>
      <c r="D178" s="101">
        <v>9.449919700622559</v>
      </c>
      <c r="E178" s="101">
        <v>9.700798034667969</v>
      </c>
      <c r="F178" s="101">
        <v>30.11155272149071</v>
      </c>
      <c r="G178" s="101" t="s">
        <v>57</v>
      </c>
      <c r="H178" s="101">
        <v>3.9726570794906877</v>
      </c>
      <c r="I178" s="101">
        <v>75.892655248436</v>
      </c>
      <c r="J178" s="101" t="s">
        <v>60</v>
      </c>
      <c r="K178" s="101">
        <v>0.14216468626775106</v>
      </c>
      <c r="L178" s="101">
        <v>0.0006610423281848139</v>
      </c>
      <c r="M178" s="101">
        <v>-0.03022137726697758</v>
      </c>
      <c r="N178" s="101">
        <v>-0.0006797291775203624</v>
      </c>
      <c r="O178" s="101">
        <v>0.006261687395014914</v>
      </c>
      <c r="P178" s="101">
        <v>7.553288714509344E-05</v>
      </c>
      <c r="Q178" s="101">
        <v>-0.0004600173666788269</v>
      </c>
      <c r="R178" s="101">
        <v>-5.464041134152497E-05</v>
      </c>
      <c r="S178" s="101">
        <v>0.0001273024785167638</v>
      </c>
      <c r="T178" s="101">
        <v>5.3770357957866716E-06</v>
      </c>
      <c r="U178" s="101">
        <v>8.127461115098802E-07</v>
      </c>
      <c r="V178" s="101">
        <v>-4.308227313441805E-06</v>
      </c>
      <c r="W178" s="101">
        <v>9.31325326350427E-06</v>
      </c>
      <c r="X178" s="101">
        <v>67.5</v>
      </c>
    </row>
    <row r="179" spans="1:24" s="101" customFormat="1" ht="12.75" hidden="1">
      <c r="A179" s="101">
        <v>3376</v>
      </c>
      <c r="B179" s="101">
        <v>124.4800033569336</v>
      </c>
      <c r="C179" s="101">
        <v>128.5800018310547</v>
      </c>
      <c r="D179" s="101">
        <v>10.085671424865723</v>
      </c>
      <c r="E179" s="101">
        <v>10.311836242675781</v>
      </c>
      <c r="F179" s="101">
        <v>32.29566677286025</v>
      </c>
      <c r="G179" s="101" t="s">
        <v>58</v>
      </c>
      <c r="H179" s="101">
        <v>19.23871626750821</v>
      </c>
      <c r="I179" s="101">
        <v>76.2187196244418</v>
      </c>
      <c r="J179" s="101" t="s">
        <v>61</v>
      </c>
      <c r="K179" s="101">
        <v>1.2754472834155068</v>
      </c>
      <c r="L179" s="101">
        <v>0.12144018351090687</v>
      </c>
      <c r="M179" s="101">
        <v>0.30230809985012574</v>
      </c>
      <c r="N179" s="101">
        <v>-0.06570408310419569</v>
      </c>
      <c r="O179" s="101">
        <v>0.0511600570160278</v>
      </c>
      <c r="P179" s="101">
        <v>0.0034830606018731738</v>
      </c>
      <c r="Q179" s="101">
        <v>0.006256895438362122</v>
      </c>
      <c r="R179" s="101">
        <v>-0.0010098757591931345</v>
      </c>
      <c r="S179" s="101">
        <v>0.0006641559715636495</v>
      </c>
      <c r="T179" s="101">
        <v>5.0992596491996126E-05</v>
      </c>
      <c r="U179" s="101">
        <v>0.0001372138477719119</v>
      </c>
      <c r="V179" s="101">
        <v>-3.7288993190736054E-05</v>
      </c>
      <c r="W179" s="101">
        <v>4.113238993084866E-05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3375</v>
      </c>
      <c r="B181" s="101">
        <v>154.16</v>
      </c>
      <c r="C181" s="101">
        <v>161.06</v>
      </c>
      <c r="D181" s="101">
        <v>9.39039799214629</v>
      </c>
      <c r="E181" s="101">
        <v>10.058538103604143</v>
      </c>
      <c r="F181" s="101">
        <v>30.432205745455068</v>
      </c>
      <c r="G181" s="101" t="s">
        <v>59</v>
      </c>
      <c r="H181" s="101">
        <v>-9.4252334773048</v>
      </c>
      <c r="I181" s="101">
        <v>77.2347665226952</v>
      </c>
      <c r="J181" s="101" t="s">
        <v>73</v>
      </c>
      <c r="K181" s="101">
        <v>0.8066559216117116</v>
      </c>
      <c r="M181" s="101" t="s">
        <v>68</v>
      </c>
      <c r="N181" s="101">
        <v>0.5419587966081485</v>
      </c>
      <c r="X181" s="101">
        <v>67.5</v>
      </c>
    </row>
    <row r="182" spans="1:24" s="101" customFormat="1" ht="12.75" hidden="1">
      <c r="A182" s="101">
        <v>3374</v>
      </c>
      <c r="B182" s="101">
        <v>156.05999755859375</v>
      </c>
      <c r="C182" s="101">
        <v>148.25999450683594</v>
      </c>
      <c r="D182" s="101">
        <v>9.486778259277344</v>
      </c>
      <c r="E182" s="101">
        <v>10.264897346496582</v>
      </c>
      <c r="F182" s="101">
        <v>37.301500235246024</v>
      </c>
      <c r="G182" s="101" t="s">
        <v>56</v>
      </c>
      <c r="H182" s="101">
        <v>5.15424033206007</v>
      </c>
      <c r="I182" s="101">
        <v>93.71423789065382</v>
      </c>
      <c r="J182" s="101" t="s">
        <v>62</v>
      </c>
      <c r="K182" s="101">
        <v>0.7024849138774764</v>
      </c>
      <c r="L182" s="101">
        <v>0.5291085464584834</v>
      </c>
      <c r="M182" s="101">
        <v>0.16630351035867214</v>
      </c>
      <c r="N182" s="101">
        <v>0.06722155592983545</v>
      </c>
      <c r="O182" s="101">
        <v>0.028213024577654223</v>
      </c>
      <c r="P182" s="101">
        <v>0.015178440586738735</v>
      </c>
      <c r="Q182" s="101">
        <v>0.003434141653171181</v>
      </c>
      <c r="R182" s="101">
        <v>0.0010347121328954413</v>
      </c>
      <c r="S182" s="101">
        <v>0.0003701346153089616</v>
      </c>
      <c r="T182" s="101">
        <v>0.0002233606469730958</v>
      </c>
      <c r="U182" s="101">
        <v>7.511435711554003E-05</v>
      </c>
      <c r="V182" s="101">
        <v>3.8399585917240455E-05</v>
      </c>
      <c r="W182" s="101">
        <v>2.3081356479261808E-05</v>
      </c>
      <c r="X182" s="101">
        <v>67.5</v>
      </c>
    </row>
    <row r="183" spans="1:24" s="101" customFormat="1" ht="12.75" hidden="1">
      <c r="A183" s="101">
        <v>3373</v>
      </c>
      <c r="B183" s="101">
        <v>147.55999755859375</v>
      </c>
      <c r="C183" s="101">
        <v>169.66000366210938</v>
      </c>
      <c r="D183" s="101">
        <v>9.257631301879883</v>
      </c>
      <c r="E183" s="101">
        <v>9.90932559967041</v>
      </c>
      <c r="F183" s="101">
        <v>32.85559154684688</v>
      </c>
      <c r="G183" s="101" t="s">
        <v>57</v>
      </c>
      <c r="H183" s="101">
        <v>4.497579010233423</v>
      </c>
      <c r="I183" s="101">
        <v>84.55757656882717</v>
      </c>
      <c r="J183" s="101" t="s">
        <v>60</v>
      </c>
      <c r="K183" s="101">
        <v>-0.5337273482457586</v>
      </c>
      <c r="L183" s="101">
        <v>-0.0028783945852049737</v>
      </c>
      <c r="M183" s="101">
        <v>0.1275735854143312</v>
      </c>
      <c r="N183" s="101">
        <v>-0.0006952890898899032</v>
      </c>
      <c r="O183" s="101">
        <v>-0.02123618958436505</v>
      </c>
      <c r="P183" s="101">
        <v>-0.00032930396917097175</v>
      </c>
      <c r="Q183" s="101">
        <v>0.0026912965018741934</v>
      </c>
      <c r="R183" s="101">
        <v>-5.5917981995091335E-05</v>
      </c>
      <c r="S183" s="101">
        <v>-0.00026152164629623736</v>
      </c>
      <c r="T183" s="101">
        <v>-2.3448014849232046E-05</v>
      </c>
      <c r="U183" s="101">
        <v>6.237862867206337E-05</v>
      </c>
      <c r="V183" s="101">
        <v>-4.417166600848544E-06</v>
      </c>
      <c r="W183" s="101">
        <v>-1.5755897988300344E-05</v>
      </c>
      <c r="X183" s="101">
        <v>67.5</v>
      </c>
    </row>
    <row r="184" spans="1:24" s="101" customFormat="1" ht="12.75" hidden="1">
      <c r="A184" s="101">
        <v>3376</v>
      </c>
      <c r="B184" s="101">
        <v>135.8000030517578</v>
      </c>
      <c r="C184" s="101">
        <v>128.8000030517578</v>
      </c>
      <c r="D184" s="101">
        <v>9.884714126586914</v>
      </c>
      <c r="E184" s="101">
        <v>10.243775367736816</v>
      </c>
      <c r="F184" s="101">
        <v>35.39641786342647</v>
      </c>
      <c r="G184" s="101" t="s">
        <v>58</v>
      </c>
      <c r="H184" s="101">
        <v>16.975423736446004</v>
      </c>
      <c r="I184" s="101">
        <v>85.27542678820382</v>
      </c>
      <c r="J184" s="101" t="s">
        <v>61</v>
      </c>
      <c r="K184" s="101">
        <v>0.45674957247927017</v>
      </c>
      <c r="L184" s="101">
        <v>-0.529100717047351</v>
      </c>
      <c r="M184" s="101">
        <v>0.10668569661463202</v>
      </c>
      <c r="N184" s="101">
        <v>-0.06721796006060787</v>
      </c>
      <c r="O184" s="101">
        <v>0.018574148910683007</v>
      </c>
      <c r="P184" s="101">
        <v>-0.015174867957944345</v>
      </c>
      <c r="Q184" s="101">
        <v>0.002133131977409045</v>
      </c>
      <c r="R184" s="101">
        <v>-0.0010332000664201634</v>
      </c>
      <c r="S184" s="101">
        <v>0.00026192758917001986</v>
      </c>
      <c r="T184" s="101">
        <v>-0.00022212647121824566</v>
      </c>
      <c r="U184" s="101">
        <v>4.1845828105961926E-05</v>
      </c>
      <c r="V184" s="101">
        <v>-3.8144682956289984E-05</v>
      </c>
      <c r="W184" s="101">
        <v>1.6867148410594902E-05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3375</v>
      </c>
      <c r="B186" s="101">
        <v>156.06</v>
      </c>
      <c r="C186" s="101">
        <v>171.56</v>
      </c>
      <c r="D186" s="101">
        <v>9.501760686086005</v>
      </c>
      <c r="E186" s="101">
        <v>10.045849557411353</v>
      </c>
      <c r="F186" s="101">
        <v>29.266962092281794</v>
      </c>
      <c r="G186" s="101" t="s">
        <v>59</v>
      </c>
      <c r="H186" s="101">
        <v>-15.147234348405064</v>
      </c>
      <c r="I186" s="101">
        <v>73.41276565159494</v>
      </c>
      <c r="J186" s="101" t="s">
        <v>73</v>
      </c>
      <c r="K186" s="101">
        <v>1.4597721954732996</v>
      </c>
      <c r="M186" s="101" t="s">
        <v>68</v>
      </c>
      <c r="N186" s="101">
        <v>0.9706360305955151</v>
      </c>
      <c r="X186" s="101">
        <v>67.5</v>
      </c>
    </row>
    <row r="187" spans="1:24" s="101" customFormat="1" ht="12.75" hidden="1">
      <c r="A187" s="101">
        <v>3374</v>
      </c>
      <c r="B187" s="101">
        <v>174.72000122070312</v>
      </c>
      <c r="C187" s="101">
        <v>151.22000122070312</v>
      </c>
      <c r="D187" s="101">
        <v>9.400675773620605</v>
      </c>
      <c r="E187" s="101">
        <v>9.745203018188477</v>
      </c>
      <c r="F187" s="101">
        <v>43.01817928831581</v>
      </c>
      <c r="G187" s="101" t="s">
        <v>56</v>
      </c>
      <c r="H187" s="101">
        <v>1.9317885267814887</v>
      </c>
      <c r="I187" s="101">
        <v>109.15178974748461</v>
      </c>
      <c r="J187" s="101" t="s">
        <v>62</v>
      </c>
      <c r="K187" s="101">
        <v>0.949921850981083</v>
      </c>
      <c r="L187" s="101">
        <v>0.7098391395032332</v>
      </c>
      <c r="M187" s="101">
        <v>0.22488062334861258</v>
      </c>
      <c r="N187" s="101">
        <v>0.032946734049529684</v>
      </c>
      <c r="O187" s="101">
        <v>0.038150515710671073</v>
      </c>
      <c r="P187" s="101">
        <v>0.02036297692535874</v>
      </c>
      <c r="Q187" s="101">
        <v>0.004643778729327492</v>
      </c>
      <c r="R187" s="101">
        <v>0.000507128512948328</v>
      </c>
      <c r="S187" s="101">
        <v>0.0005005158300050744</v>
      </c>
      <c r="T187" s="101">
        <v>0.00029964549569788836</v>
      </c>
      <c r="U187" s="101">
        <v>0.00010158105764989586</v>
      </c>
      <c r="V187" s="101">
        <v>1.8821919906971264E-05</v>
      </c>
      <c r="W187" s="101">
        <v>3.1211018400497004E-05</v>
      </c>
      <c r="X187" s="101">
        <v>67.5</v>
      </c>
    </row>
    <row r="188" spans="1:24" s="101" customFormat="1" ht="12.75" hidden="1">
      <c r="A188" s="101">
        <v>3373</v>
      </c>
      <c r="B188" s="101">
        <v>155.97999572753906</v>
      </c>
      <c r="C188" s="101">
        <v>176.67999267578125</v>
      </c>
      <c r="D188" s="101">
        <v>8.966227531433105</v>
      </c>
      <c r="E188" s="101">
        <v>9.450085639953613</v>
      </c>
      <c r="F188" s="101">
        <v>33.74207508854783</v>
      </c>
      <c r="G188" s="101" t="s">
        <v>57</v>
      </c>
      <c r="H188" s="101">
        <v>1.2130150571477571</v>
      </c>
      <c r="I188" s="101">
        <v>89.69301078468682</v>
      </c>
      <c r="J188" s="101" t="s">
        <v>60</v>
      </c>
      <c r="K188" s="101">
        <v>-0.6264759752929813</v>
      </c>
      <c r="L188" s="101">
        <v>-0.0038622095410255704</v>
      </c>
      <c r="M188" s="101">
        <v>0.15022133817796587</v>
      </c>
      <c r="N188" s="101">
        <v>-0.00034085310505106866</v>
      </c>
      <c r="O188" s="101">
        <v>-0.0248494083330231</v>
      </c>
      <c r="P188" s="101">
        <v>-0.0004418289787460041</v>
      </c>
      <c r="Q188" s="101">
        <v>0.0031916752639286213</v>
      </c>
      <c r="R188" s="101">
        <v>-2.743236435957101E-05</v>
      </c>
      <c r="S188" s="101">
        <v>-0.00029963833426399194</v>
      </c>
      <c r="T188" s="101">
        <v>-3.14575852388246E-05</v>
      </c>
      <c r="U188" s="101">
        <v>7.544547902038059E-05</v>
      </c>
      <c r="V188" s="101">
        <v>-2.170372344492353E-06</v>
      </c>
      <c r="W188" s="101">
        <v>-1.7845275529360008E-05</v>
      </c>
      <c r="X188" s="101">
        <v>67.5</v>
      </c>
    </row>
    <row r="189" spans="1:24" s="101" customFormat="1" ht="12.75" hidden="1">
      <c r="A189" s="101">
        <v>3376</v>
      </c>
      <c r="B189" s="101">
        <v>134.33999633789062</v>
      </c>
      <c r="C189" s="101">
        <v>121.44000244140625</v>
      </c>
      <c r="D189" s="101">
        <v>9.59253978729248</v>
      </c>
      <c r="E189" s="101">
        <v>10.08199691772461</v>
      </c>
      <c r="F189" s="101">
        <v>35.15714710737516</v>
      </c>
      <c r="G189" s="101" t="s">
        <v>58</v>
      </c>
      <c r="H189" s="101">
        <v>20.433443104196797</v>
      </c>
      <c r="I189" s="101">
        <v>87.27343944208742</v>
      </c>
      <c r="J189" s="101" t="s">
        <v>61</v>
      </c>
      <c r="K189" s="101">
        <v>0.7140583837138492</v>
      </c>
      <c r="L189" s="101">
        <v>-0.709828632353015</v>
      </c>
      <c r="M189" s="101">
        <v>0.16734647983654086</v>
      </c>
      <c r="N189" s="101">
        <v>-0.03294497084064904</v>
      </c>
      <c r="O189" s="101">
        <v>0.028947689968093188</v>
      </c>
      <c r="P189" s="101">
        <v>-0.020358183033272706</v>
      </c>
      <c r="Q189" s="101">
        <v>0.0033731127903733993</v>
      </c>
      <c r="R189" s="101">
        <v>-0.0005063860128704448</v>
      </c>
      <c r="S189" s="101">
        <v>0.0004009151590114407</v>
      </c>
      <c r="T189" s="101">
        <v>-0.0002979896699937354</v>
      </c>
      <c r="U189" s="101">
        <v>6.801978365635087E-05</v>
      </c>
      <c r="V189" s="101">
        <v>-1.869636737098156E-05</v>
      </c>
      <c r="W189" s="101">
        <v>2.5606128385161767E-05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23.08943752472111</v>
      </c>
      <c r="G190" s="102"/>
      <c r="H190" s="102"/>
      <c r="I190" s="115"/>
      <c r="J190" s="115" t="s">
        <v>158</v>
      </c>
      <c r="K190" s="102">
        <f>AVERAGE(K188,K183,K178,K173,K168,K163)</f>
        <v>-0.26349974623501465</v>
      </c>
      <c r="L190" s="102">
        <f>AVERAGE(L188,L183,L178,L173,L168,L163)</f>
        <v>-0.000794985301604256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43.01817928831581</v>
      </c>
      <c r="G191" s="102"/>
      <c r="H191" s="102"/>
      <c r="I191" s="115"/>
      <c r="J191" s="115" t="s">
        <v>159</v>
      </c>
      <c r="K191" s="102">
        <f>AVERAGE(K189,K184,K179,K174,K169,K164)</f>
        <v>0.7656730277148833</v>
      </c>
      <c r="L191" s="102">
        <f>AVERAGE(L189,L184,L179,L174,L169,L164)</f>
        <v>-0.14615638429128736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0.16468734139688415</v>
      </c>
      <c r="L192" s="102">
        <f>ABS(L190/$H$33)</f>
        <v>0.002208292504456267</v>
      </c>
      <c r="M192" s="115" t="s">
        <v>111</v>
      </c>
      <c r="N192" s="102">
        <f>K192+L192+L193+K193</f>
        <v>0.693284867103215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0.4350414930198201</v>
      </c>
      <c r="L193" s="102">
        <f>ABS(L191/$H$34)</f>
        <v>0.09134774018205459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3375</v>
      </c>
      <c r="B196" s="101">
        <v>123.94</v>
      </c>
      <c r="C196" s="101">
        <v>135.64</v>
      </c>
      <c r="D196" s="101">
        <v>9.819584371125714</v>
      </c>
      <c r="E196" s="101">
        <v>10.174809470521996</v>
      </c>
      <c r="F196" s="101">
        <v>29.233846580095705</v>
      </c>
      <c r="G196" s="101" t="s">
        <v>59</v>
      </c>
      <c r="H196" s="101">
        <v>14.420663340771753</v>
      </c>
      <c r="I196" s="101">
        <v>70.86066334077175</v>
      </c>
      <c r="J196" s="101" t="s">
        <v>73</v>
      </c>
      <c r="K196" s="101">
        <v>1.2001887148436692</v>
      </c>
      <c r="M196" s="101" t="s">
        <v>68</v>
      </c>
      <c r="N196" s="101">
        <v>0.8213024656404686</v>
      </c>
      <c r="X196" s="101">
        <v>67.5</v>
      </c>
    </row>
    <row r="197" spans="1:24" s="101" customFormat="1" ht="12.75" hidden="1">
      <c r="A197" s="101">
        <v>3373</v>
      </c>
      <c r="B197" s="101">
        <v>130.86000061035156</v>
      </c>
      <c r="C197" s="101">
        <v>136.4600067138672</v>
      </c>
      <c r="D197" s="101">
        <v>9.287989616394043</v>
      </c>
      <c r="E197" s="101">
        <v>9.837959289550781</v>
      </c>
      <c r="F197" s="101">
        <v>26.815645368888134</v>
      </c>
      <c r="G197" s="101" t="s">
        <v>56</v>
      </c>
      <c r="H197" s="101">
        <v>5.379303887465468</v>
      </c>
      <c r="I197" s="101">
        <v>68.73930449781703</v>
      </c>
      <c r="J197" s="101" t="s">
        <v>62</v>
      </c>
      <c r="K197" s="101">
        <v>0.8331196843953426</v>
      </c>
      <c r="L197" s="101">
        <v>0.6802377546238388</v>
      </c>
      <c r="M197" s="101">
        <v>0.1972295459236402</v>
      </c>
      <c r="N197" s="101">
        <v>0.05440137636591519</v>
      </c>
      <c r="O197" s="101">
        <v>0.03345951771211182</v>
      </c>
      <c r="P197" s="101">
        <v>0.01951374797457612</v>
      </c>
      <c r="Q197" s="101">
        <v>0.004072870280120464</v>
      </c>
      <c r="R197" s="101">
        <v>0.0008373845775254448</v>
      </c>
      <c r="S197" s="101">
        <v>0.0004389747334238831</v>
      </c>
      <c r="T197" s="101">
        <v>0.0002871270240501911</v>
      </c>
      <c r="U197" s="101">
        <v>8.9102995096505E-05</v>
      </c>
      <c r="V197" s="101">
        <v>3.106911073800577E-05</v>
      </c>
      <c r="W197" s="101">
        <v>2.736916273791093E-05</v>
      </c>
      <c r="X197" s="101">
        <v>67.5</v>
      </c>
    </row>
    <row r="198" spans="1:24" s="101" customFormat="1" ht="12.75" hidden="1">
      <c r="A198" s="101">
        <v>3376</v>
      </c>
      <c r="B198" s="101">
        <v>114.76000213623047</v>
      </c>
      <c r="C198" s="101">
        <v>120.86000061035156</v>
      </c>
      <c r="D198" s="101">
        <v>10.144207954406738</v>
      </c>
      <c r="E198" s="101">
        <v>10.207550048828125</v>
      </c>
      <c r="F198" s="101">
        <v>24.384599059863646</v>
      </c>
      <c r="G198" s="101" t="s">
        <v>57</v>
      </c>
      <c r="H198" s="101">
        <v>9.932921726062617</v>
      </c>
      <c r="I198" s="101">
        <v>57.192923862293085</v>
      </c>
      <c r="J198" s="101" t="s">
        <v>60</v>
      </c>
      <c r="K198" s="101">
        <v>0.16943568805374112</v>
      </c>
      <c r="L198" s="101">
        <v>0.0037020290655588213</v>
      </c>
      <c r="M198" s="101">
        <v>-0.04230350835009721</v>
      </c>
      <c r="N198" s="101">
        <v>-0.0005626206599691527</v>
      </c>
      <c r="O198" s="101">
        <v>0.006450915919990264</v>
      </c>
      <c r="P198" s="101">
        <v>0.0004235116437633803</v>
      </c>
      <c r="Q198" s="101">
        <v>-0.000977641251137982</v>
      </c>
      <c r="R198" s="101">
        <v>-4.5204387914871675E-05</v>
      </c>
      <c r="S198" s="101">
        <v>5.538135552814859E-05</v>
      </c>
      <c r="T198" s="101">
        <v>3.015247801589872E-05</v>
      </c>
      <c r="U198" s="101">
        <v>-2.8191521694653882E-05</v>
      </c>
      <c r="V198" s="101">
        <v>-3.565147468530909E-06</v>
      </c>
      <c r="W198" s="101">
        <v>2.5547873138458383E-06</v>
      </c>
      <c r="X198" s="101">
        <v>67.5</v>
      </c>
    </row>
    <row r="199" spans="1:24" s="101" customFormat="1" ht="12.75" hidden="1">
      <c r="A199" s="101">
        <v>3374</v>
      </c>
      <c r="B199" s="101">
        <v>154.66000366210938</v>
      </c>
      <c r="C199" s="101">
        <v>150.05999755859375</v>
      </c>
      <c r="D199" s="101">
        <v>9.910127639770508</v>
      </c>
      <c r="E199" s="101">
        <v>10.222962379455566</v>
      </c>
      <c r="F199" s="101">
        <v>29.668259786565947</v>
      </c>
      <c r="G199" s="101" t="s">
        <v>58</v>
      </c>
      <c r="H199" s="101">
        <v>-15.81142228198891</v>
      </c>
      <c r="I199" s="101">
        <v>71.34858138012046</v>
      </c>
      <c r="J199" s="101" t="s">
        <v>61</v>
      </c>
      <c r="K199" s="101">
        <v>-0.8157082543046568</v>
      </c>
      <c r="L199" s="101">
        <v>0.6802276808514042</v>
      </c>
      <c r="M199" s="101">
        <v>-0.1926393183296664</v>
      </c>
      <c r="N199" s="101">
        <v>-0.05439846696827891</v>
      </c>
      <c r="O199" s="101">
        <v>-0.03283176829414372</v>
      </c>
      <c r="P199" s="101">
        <v>0.019509151644878625</v>
      </c>
      <c r="Q199" s="101">
        <v>-0.003953794367789239</v>
      </c>
      <c r="R199" s="101">
        <v>-0.0008361635569616207</v>
      </c>
      <c r="S199" s="101">
        <v>-0.00043546724566198325</v>
      </c>
      <c r="T199" s="101">
        <v>0.0002855394123574183</v>
      </c>
      <c r="U199" s="101">
        <v>-8.452562830117061E-05</v>
      </c>
      <c r="V199" s="101">
        <v>-3.086388448620966E-05</v>
      </c>
      <c r="W199" s="101">
        <v>-2.7249662947553397E-05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3375</v>
      </c>
      <c r="B201" s="101">
        <v>122.12</v>
      </c>
      <c r="C201" s="101">
        <v>128.42</v>
      </c>
      <c r="D201" s="101">
        <v>9.879881697333916</v>
      </c>
      <c r="E201" s="101">
        <v>10.367524193354164</v>
      </c>
      <c r="F201" s="101">
        <v>25.040986372103106</v>
      </c>
      <c r="G201" s="101" t="s">
        <v>59</v>
      </c>
      <c r="H201" s="101">
        <v>5.702430858179525</v>
      </c>
      <c r="I201" s="101">
        <v>60.32243085817953</v>
      </c>
      <c r="J201" s="101" t="s">
        <v>73</v>
      </c>
      <c r="K201" s="101">
        <v>0.42445893437248583</v>
      </c>
      <c r="M201" s="101" t="s">
        <v>68</v>
      </c>
      <c r="N201" s="101">
        <v>0.29298619785827396</v>
      </c>
      <c r="X201" s="101">
        <v>67.5</v>
      </c>
    </row>
    <row r="202" spans="1:24" s="101" customFormat="1" ht="12.75" hidden="1">
      <c r="A202" s="101">
        <v>3373</v>
      </c>
      <c r="B202" s="101">
        <v>124.5999984741211</v>
      </c>
      <c r="C202" s="101">
        <v>148.60000610351562</v>
      </c>
      <c r="D202" s="101">
        <v>9.455727577209473</v>
      </c>
      <c r="E202" s="101">
        <v>9.84173583984375</v>
      </c>
      <c r="F202" s="101">
        <v>24.518453489883534</v>
      </c>
      <c r="G202" s="101" t="s">
        <v>56</v>
      </c>
      <c r="H202" s="101">
        <v>4.619518742883962</v>
      </c>
      <c r="I202" s="101">
        <v>61.719517217005055</v>
      </c>
      <c r="J202" s="101" t="s">
        <v>62</v>
      </c>
      <c r="K202" s="101">
        <v>0.4973784997877442</v>
      </c>
      <c r="L202" s="101">
        <v>0.3969570892060143</v>
      </c>
      <c r="M202" s="101">
        <v>0.11774799374547852</v>
      </c>
      <c r="N202" s="101">
        <v>0.07140115415265007</v>
      </c>
      <c r="O202" s="101">
        <v>0.019975553581596438</v>
      </c>
      <c r="P202" s="101">
        <v>0.011387367128351781</v>
      </c>
      <c r="Q202" s="101">
        <v>0.0024315716292655043</v>
      </c>
      <c r="R202" s="101">
        <v>0.0010990415098317203</v>
      </c>
      <c r="S202" s="101">
        <v>0.0002620561259631072</v>
      </c>
      <c r="T202" s="101">
        <v>0.00016754021247998083</v>
      </c>
      <c r="U202" s="101">
        <v>5.3182995413056926E-05</v>
      </c>
      <c r="V202" s="101">
        <v>4.077816914902801E-05</v>
      </c>
      <c r="W202" s="101">
        <v>1.6333698764394475E-05</v>
      </c>
      <c r="X202" s="101">
        <v>67.5</v>
      </c>
    </row>
    <row r="203" spans="1:24" s="101" customFormat="1" ht="12.75" hidden="1">
      <c r="A203" s="101">
        <v>3376</v>
      </c>
      <c r="B203" s="101">
        <v>118.80000305175781</v>
      </c>
      <c r="C203" s="101">
        <v>127.80000305175781</v>
      </c>
      <c r="D203" s="101">
        <v>10.228428840637207</v>
      </c>
      <c r="E203" s="101">
        <v>10.34501838684082</v>
      </c>
      <c r="F203" s="101">
        <v>27.888302016859008</v>
      </c>
      <c r="G203" s="101" t="s">
        <v>57</v>
      </c>
      <c r="H203" s="101">
        <v>13.583113980178709</v>
      </c>
      <c r="I203" s="101">
        <v>64.88311703193652</v>
      </c>
      <c r="J203" s="101" t="s">
        <v>60</v>
      </c>
      <c r="K203" s="101">
        <v>-0.30463950461173334</v>
      </c>
      <c r="L203" s="101">
        <v>0.002160662559739948</v>
      </c>
      <c r="M203" s="101">
        <v>0.07105700733603539</v>
      </c>
      <c r="N203" s="101">
        <v>-0.0007385923076128398</v>
      </c>
      <c r="O203" s="101">
        <v>-0.012404550199946107</v>
      </c>
      <c r="P203" s="101">
        <v>0.00024721502321385836</v>
      </c>
      <c r="Q203" s="101">
        <v>0.0014159509231847923</v>
      </c>
      <c r="R203" s="101">
        <v>-5.936670216534926E-05</v>
      </c>
      <c r="S203" s="101">
        <v>-0.00017622025115961588</v>
      </c>
      <c r="T203" s="101">
        <v>1.7602926976531496E-05</v>
      </c>
      <c r="U203" s="101">
        <v>2.74254335770902E-05</v>
      </c>
      <c r="V203" s="101">
        <v>-4.6867755056237095E-06</v>
      </c>
      <c r="W203" s="101">
        <v>-1.1378466541215647E-05</v>
      </c>
      <c r="X203" s="101">
        <v>67.5</v>
      </c>
    </row>
    <row r="204" spans="1:24" s="101" customFormat="1" ht="12.75" hidden="1">
      <c r="A204" s="101">
        <v>3374</v>
      </c>
      <c r="B204" s="101">
        <v>144.66000366210938</v>
      </c>
      <c r="C204" s="101">
        <v>130.4600067138672</v>
      </c>
      <c r="D204" s="101">
        <v>9.542811393737793</v>
      </c>
      <c r="E204" s="101">
        <v>10.412374496459961</v>
      </c>
      <c r="F204" s="101">
        <v>28.651926535436512</v>
      </c>
      <c r="G204" s="101" t="s">
        <v>58</v>
      </c>
      <c r="H204" s="101">
        <v>-5.633377373390829</v>
      </c>
      <c r="I204" s="101">
        <v>71.52662628871855</v>
      </c>
      <c r="J204" s="101" t="s">
        <v>61</v>
      </c>
      <c r="K204" s="101">
        <v>-0.3931668148267663</v>
      </c>
      <c r="L204" s="101">
        <v>0.3969512088509298</v>
      </c>
      <c r="M204" s="101">
        <v>-0.09389085013744344</v>
      </c>
      <c r="N204" s="101">
        <v>-0.0713973339539624</v>
      </c>
      <c r="O204" s="101">
        <v>-0.015657262699087834</v>
      </c>
      <c r="P204" s="101">
        <v>0.011384683344220166</v>
      </c>
      <c r="Q204" s="101">
        <v>-0.0019767709961907663</v>
      </c>
      <c r="R204" s="101">
        <v>-0.0010974369389660612</v>
      </c>
      <c r="S204" s="101">
        <v>-0.00019395833634065285</v>
      </c>
      <c r="T204" s="101">
        <v>0.00016661290394112942</v>
      </c>
      <c r="U204" s="101">
        <v>-4.556617818309812E-05</v>
      </c>
      <c r="V204" s="101">
        <v>-4.0507940141491096E-05</v>
      </c>
      <c r="W204" s="101">
        <v>-1.1718370812379067E-05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3375</v>
      </c>
      <c r="B206" s="101">
        <v>142.7</v>
      </c>
      <c r="C206" s="101">
        <v>145.9</v>
      </c>
      <c r="D206" s="101">
        <v>9.695585042922113</v>
      </c>
      <c r="E206" s="101">
        <v>10.384125557758958</v>
      </c>
      <c r="F206" s="101">
        <v>29.13066486814502</v>
      </c>
      <c r="G206" s="101" t="s">
        <v>59</v>
      </c>
      <c r="H206" s="101">
        <v>-3.630019895376364</v>
      </c>
      <c r="I206" s="101">
        <v>71.56998010462362</v>
      </c>
      <c r="J206" s="101" t="s">
        <v>73</v>
      </c>
      <c r="K206" s="101">
        <v>0.942036496274866</v>
      </c>
      <c r="M206" s="101" t="s">
        <v>68</v>
      </c>
      <c r="N206" s="101">
        <v>0.4977192365705654</v>
      </c>
      <c r="X206" s="101">
        <v>67.5</v>
      </c>
    </row>
    <row r="207" spans="1:24" s="101" customFormat="1" ht="12.75" hidden="1">
      <c r="A207" s="101">
        <v>3373</v>
      </c>
      <c r="B207" s="101">
        <v>133.83999633789062</v>
      </c>
      <c r="C207" s="101">
        <v>160.83999633789062</v>
      </c>
      <c r="D207" s="101">
        <v>9.432188034057617</v>
      </c>
      <c r="E207" s="101">
        <v>9.67282772064209</v>
      </c>
      <c r="F207" s="101">
        <v>30.036576622842816</v>
      </c>
      <c r="G207" s="101" t="s">
        <v>56</v>
      </c>
      <c r="H207" s="101">
        <v>9.488237153463373</v>
      </c>
      <c r="I207" s="101">
        <v>75.828233491354</v>
      </c>
      <c r="J207" s="101" t="s">
        <v>62</v>
      </c>
      <c r="K207" s="101">
        <v>0.9317192187740856</v>
      </c>
      <c r="L207" s="101">
        <v>0.15164573091793518</v>
      </c>
      <c r="M207" s="101">
        <v>0.2205724074569889</v>
      </c>
      <c r="N207" s="101">
        <v>0.02910036610507688</v>
      </c>
      <c r="O207" s="101">
        <v>0.03741951447052393</v>
      </c>
      <c r="P207" s="101">
        <v>0.00435015658246096</v>
      </c>
      <c r="Q207" s="101">
        <v>0.004554873008153819</v>
      </c>
      <c r="R207" s="101">
        <v>0.0004479431836830707</v>
      </c>
      <c r="S207" s="101">
        <v>0.0004909371997347921</v>
      </c>
      <c r="T207" s="101">
        <v>6.398335031815552E-05</v>
      </c>
      <c r="U207" s="101">
        <v>9.9621920191026E-05</v>
      </c>
      <c r="V207" s="101">
        <v>1.6613363598430232E-05</v>
      </c>
      <c r="W207" s="101">
        <v>3.0609891130581684E-05</v>
      </c>
      <c r="X207" s="101">
        <v>67.5</v>
      </c>
    </row>
    <row r="208" spans="1:24" s="101" customFormat="1" ht="12.75" hidden="1">
      <c r="A208" s="101">
        <v>3376</v>
      </c>
      <c r="B208" s="101">
        <v>133.9600067138672</v>
      </c>
      <c r="C208" s="101">
        <v>141.05999755859375</v>
      </c>
      <c r="D208" s="101">
        <v>10.211409568786621</v>
      </c>
      <c r="E208" s="101">
        <v>10.43001651763916</v>
      </c>
      <c r="F208" s="101">
        <v>33.31656037518866</v>
      </c>
      <c r="G208" s="101" t="s">
        <v>57</v>
      </c>
      <c r="H208" s="101">
        <v>11.230795703876666</v>
      </c>
      <c r="I208" s="101">
        <v>77.69080241774385</v>
      </c>
      <c r="J208" s="101" t="s">
        <v>60</v>
      </c>
      <c r="K208" s="101">
        <v>-0.5744363732962698</v>
      </c>
      <c r="L208" s="101">
        <v>0.0008255560399528668</v>
      </c>
      <c r="M208" s="101">
        <v>0.1340075460392628</v>
      </c>
      <c r="N208" s="101">
        <v>-0.00030109920507567523</v>
      </c>
      <c r="O208" s="101">
        <v>-0.02338680823860092</v>
      </c>
      <c r="P208" s="101">
        <v>9.454453772202981E-05</v>
      </c>
      <c r="Q208" s="101">
        <v>0.002671356243572795</v>
      </c>
      <c r="R208" s="101">
        <v>-2.420716791826666E-05</v>
      </c>
      <c r="S208" s="101">
        <v>-0.00033199627399951783</v>
      </c>
      <c r="T208" s="101">
        <v>6.7351663482572005E-06</v>
      </c>
      <c r="U208" s="101">
        <v>5.183482000664516E-05</v>
      </c>
      <c r="V208" s="101">
        <v>-1.915825499981042E-06</v>
      </c>
      <c r="W208" s="101">
        <v>-2.1436697396887607E-05</v>
      </c>
      <c r="X208" s="101">
        <v>67.5</v>
      </c>
    </row>
    <row r="209" spans="1:24" s="101" customFormat="1" ht="12.75" hidden="1">
      <c r="A209" s="101">
        <v>3374</v>
      </c>
      <c r="B209" s="101">
        <v>166.13999938964844</v>
      </c>
      <c r="C209" s="101">
        <v>131.33999633789062</v>
      </c>
      <c r="D209" s="101">
        <v>9.761075973510742</v>
      </c>
      <c r="E209" s="101">
        <v>10.279853820800781</v>
      </c>
      <c r="F209" s="101">
        <v>36.43302557157746</v>
      </c>
      <c r="G209" s="101" t="s">
        <v>58</v>
      </c>
      <c r="H209" s="101">
        <v>-9.642212190007612</v>
      </c>
      <c r="I209" s="101">
        <v>88.99778719964083</v>
      </c>
      <c r="J209" s="101" t="s">
        <v>61</v>
      </c>
      <c r="K209" s="101">
        <v>-0.7335690531008112</v>
      </c>
      <c r="L209" s="101">
        <v>0.15164348374677925</v>
      </c>
      <c r="M209" s="101">
        <v>-0.17519750151159916</v>
      </c>
      <c r="N209" s="101">
        <v>-0.029098808338456236</v>
      </c>
      <c r="O209" s="101">
        <v>-0.029210910010142758</v>
      </c>
      <c r="P209" s="101">
        <v>0.004349129064803129</v>
      </c>
      <c r="Q209" s="101">
        <v>-0.003689271464711273</v>
      </c>
      <c r="R209" s="101">
        <v>-0.0004472886191593769</v>
      </c>
      <c r="S209" s="101">
        <v>-0.0003616597961259673</v>
      </c>
      <c r="T209" s="101">
        <v>6.362787637660961E-05</v>
      </c>
      <c r="U209" s="101">
        <v>-8.50745462369671E-05</v>
      </c>
      <c r="V209" s="101">
        <v>-1.650252897913738E-05</v>
      </c>
      <c r="W209" s="101">
        <v>-2.185025033587339E-05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3375</v>
      </c>
      <c r="B211" s="101">
        <v>116.38</v>
      </c>
      <c r="C211" s="101">
        <v>124.28</v>
      </c>
      <c r="D211" s="101">
        <v>9.780501404111188</v>
      </c>
      <c r="E211" s="101">
        <v>10.380743421952594</v>
      </c>
      <c r="F211" s="101">
        <v>25.801352234017628</v>
      </c>
      <c r="G211" s="101" t="s">
        <v>59</v>
      </c>
      <c r="H211" s="101">
        <v>13.89052210349901</v>
      </c>
      <c r="I211" s="101">
        <v>62.770522103499005</v>
      </c>
      <c r="J211" s="101" t="s">
        <v>73</v>
      </c>
      <c r="K211" s="101">
        <v>1.0783385063484905</v>
      </c>
      <c r="M211" s="101" t="s">
        <v>68</v>
      </c>
      <c r="N211" s="101">
        <v>0.9642555733630453</v>
      </c>
      <c r="X211" s="101">
        <v>67.5</v>
      </c>
    </row>
    <row r="212" spans="1:24" s="101" customFormat="1" ht="12.75" hidden="1">
      <c r="A212" s="101">
        <v>3373</v>
      </c>
      <c r="B212" s="101">
        <v>139.4199981689453</v>
      </c>
      <c r="C212" s="101">
        <v>166.1199951171875</v>
      </c>
      <c r="D212" s="101">
        <v>9.449919700622559</v>
      </c>
      <c r="E212" s="101">
        <v>9.700798034667969</v>
      </c>
      <c r="F212" s="101">
        <v>26.738358278913406</v>
      </c>
      <c r="G212" s="101" t="s">
        <v>56</v>
      </c>
      <c r="H212" s="101">
        <v>-4.529085932046243</v>
      </c>
      <c r="I212" s="101">
        <v>67.39091223689907</v>
      </c>
      <c r="J212" s="101" t="s">
        <v>62</v>
      </c>
      <c r="K212" s="101">
        <v>0.35250527826885636</v>
      </c>
      <c r="L212" s="101">
        <v>0.9705217200337983</v>
      </c>
      <c r="M212" s="101">
        <v>0.08345116087076983</v>
      </c>
      <c r="N212" s="101">
        <v>0.06497922478644864</v>
      </c>
      <c r="O212" s="101">
        <v>0.014157161167247193</v>
      </c>
      <c r="P212" s="101">
        <v>0.027841147693649034</v>
      </c>
      <c r="Q212" s="101">
        <v>0.001723344044673454</v>
      </c>
      <c r="R212" s="101">
        <v>0.0010001585526487457</v>
      </c>
      <c r="S212" s="101">
        <v>0.00018569301276360605</v>
      </c>
      <c r="T212" s="101">
        <v>0.0004096546065815869</v>
      </c>
      <c r="U212" s="101">
        <v>3.769334650982651E-05</v>
      </c>
      <c r="V212" s="101">
        <v>3.710474482475162E-05</v>
      </c>
      <c r="W212" s="101">
        <v>1.1567770059297164E-05</v>
      </c>
      <c r="X212" s="101">
        <v>67.5</v>
      </c>
    </row>
    <row r="213" spans="1:24" s="101" customFormat="1" ht="12.75" hidden="1">
      <c r="A213" s="101">
        <v>3376</v>
      </c>
      <c r="B213" s="101">
        <v>124.4800033569336</v>
      </c>
      <c r="C213" s="101">
        <v>128.5800018310547</v>
      </c>
      <c r="D213" s="101">
        <v>10.085671424865723</v>
      </c>
      <c r="E213" s="101">
        <v>10.311836242675781</v>
      </c>
      <c r="F213" s="101">
        <v>32.29566677286025</v>
      </c>
      <c r="G213" s="101" t="s">
        <v>57</v>
      </c>
      <c r="H213" s="101">
        <v>19.23871626750821</v>
      </c>
      <c r="I213" s="101">
        <v>76.2187196244418</v>
      </c>
      <c r="J213" s="101" t="s">
        <v>60</v>
      </c>
      <c r="K213" s="101">
        <v>-0.20681518520093894</v>
      </c>
      <c r="L213" s="101">
        <v>0.005281312834297388</v>
      </c>
      <c r="M213" s="101">
        <v>0.04818981375196632</v>
      </c>
      <c r="N213" s="101">
        <v>-0.0006723577400122936</v>
      </c>
      <c r="O213" s="101">
        <v>-0.008429471630866981</v>
      </c>
      <c r="P213" s="101">
        <v>0.0006042519411471745</v>
      </c>
      <c r="Q213" s="101">
        <v>0.0009578725184369179</v>
      </c>
      <c r="R213" s="101">
        <v>-5.4024247641742456E-05</v>
      </c>
      <c r="S213" s="101">
        <v>-0.00012037980394464983</v>
      </c>
      <c r="T213" s="101">
        <v>4.302842426589417E-05</v>
      </c>
      <c r="U213" s="101">
        <v>1.8370075691177073E-05</v>
      </c>
      <c r="V213" s="101">
        <v>-4.263291904054381E-06</v>
      </c>
      <c r="W213" s="101">
        <v>-7.785395182738884E-06</v>
      </c>
      <c r="X213" s="101">
        <v>67.5</v>
      </c>
    </row>
    <row r="214" spans="1:24" s="101" customFormat="1" ht="12.75" hidden="1">
      <c r="A214" s="101">
        <v>3374</v>
      </c>
      <c r="B214" s="101">
        <v>157.05999755859375</v>
      </c>
      <c r="C214" s="101">
        <v>140.75999450683594</v>
      </c>
      <c r="D214" s="101">
        <v>9.72053337097168</v>
      </c>
      <c r="E214" s="101">
        <v>10.351384162902832</v>
      </c>
      <c r="F214" s="101">
        <v>31.642421624072206</v>
      </c>
      <c r="G214" s="101" t="s">
        <v>58</v>
      </c>
      <c r="H214" s="101">
        <v>-11.971763549741667</v>
      </c>
      <c r="I214" s="101">
        <v>77.58823400885208</v>
      </c>
      <c r="J214" s="101" t="s">
        <v>61</v>
      </c>
      <c r="K214" s="101">
        <v>-0.2854600679214261</v>
      </c>
      <c r="L214" s="101">
        <v>0.9705073501999399</v>
      </c>
      <c r="M214" s="101">
        <v>-0.06813103625536532</v>
      </c>
      <c r="N214" s="101">
        <v>-0.06497574615898817</v>
      </c>
      <c r="O214" s="101">
        <v>-0.011374059096902067</v>
      </c>
      <c r="P214" s="101">
        <v>0.027834589713002757</v>
      </c>
      <c r="Q214" s="101">
        <v>-0.001432618209689789</v>
      </c>
      <c r="R214" s="101">
        <v>-0.000998698408481348</v>
      </c>
      <c r="S214" s="101">
        <v>-0.00014138811050251864</v>
      </c>
      <c r="T214" s="101">
        <v>0.0004073885754396028</v>
      </c>
      <c r="U214" s="101">
        <v>-3.291395889604098E-05</v>
      </c>
      <c r="V214" s="101">
        <v>-3.685900745612606E-05</v>
      </c>
      <c r="W214" s="101">
        <v>-8.555753969894068E-06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3375</v>
      </c>
      <c r="B216" s="101">
        <v>154.16</v>
      </c>
      <c r="C216" s="101">
        <v>161.06</v>
      </c>
      <c r="D216" s="101">
        <v>9.39039799214629</v>
      </c>
      <c r="E216" s="101">
        <v>10.058538103604143</v>
      </c>
      <c r="F216" s="101">
        <v>34.45516410523412</v>
      </c>
      <c r="G216" s="101" t="s">
        <v>59</v>
      </c>
      <c r="H216" s="101">
        <v>0.7847477592496119</v>
      </c>
      <c r="I216" s="101">
        <v>87.44474775924961</v>
      </c>
      <c r="J216" s="101" t="s">
        <v>73</v>
      </c>
      <c r="K216" s="101">
        <v>1.233279021777225</v>
      </c>
      <c r="M216" s="101" t="s">
        <v>68</v>
      </c>
      <c r="N216" s="101">
        <v>0.6968774855359566</v>
      </c>
      <c r="X216" s="101">
        <v>67.5</v>
      </c>
    </row>
    <row r="217" spans="1:24" s="101" customFormat="1" ht="12.75" hidden="1">
      <c r="A217" s="101">
        <v>3373</v>
      </c>
      <c r="B217" s="101">
        <v>147.55999755859375</v>
      </c>
      <c r="C217" s="101">
        <v>169.66000366210938</v>
      </c>
      <c r="D217" s="101">
        <v>9.257631301879883</v>
      </c>
      <c r="E217" s="101">
        <v>9.90932559967041</v>
      </c>
      <c r="F217" s="101">
        <v>35.11983338872803</v>
      </c>
      <c r="G217" s="101" t="s">
        <v>56</v>
      </c>
      <c r="H217" s="101">
        <v>10.32486118356509</v>
      </c>
      <c r="I217" s="101">
        <v>90.38485874215884</v>
      </c>
      <c r="J217" s="101" t="s">
        <v>62</v>
      </c>
      <c r="K217" s="101">
        <v>1.0210253439415917</v>
      </c>
      <c r="L217" s="101">
        <v>0.35488036976092446</v>
      </c>
      <c r="M217" s="101">
        <v>0.24171453568482984</v>
      </c>
      <c r="N217" s="101">
        <v>0.06788812461791106</v>
      </c>
      <c r="O217" s="101">
        <v>0.04100617187909094</v>
      </c>
      <c r="P217" s="101">
        <v>0.01018028564201841</v>
      </c>
      <c r="Q217" s="101">
        <v>0.00499149347608108</v>
      </c>
      <c r="R217" s="101">
        <v>0.001044980260426133</v>
      </c>
      <c r="S217" s="101">
        <v>0.0005379816881668961</v>
      </c>
      <c r="T217" s="101">
        <v>0.00014976514919064833</v>
      </c>
      <c r="U217" s="101">
        <v>0.00010917209934842062</v>
      </c>
      <c r="V217" s="101">
        <v>3.876731964990398E-05</v>
      </c>
      <c r="W217" s="101">
        <v>3.353971664664105E-05</v>
      </c>
      <c r="X217" s="101">
        <v>67.5</v>
      </c>
    </row>
    <row r="218" spans="1:24" s="101" customFormat="1" ht="12.75" hidden="1">
      <c r="A218" s="101">
        <v>3376</v>
      </c>
      <c r="B218" s="101">
        <v>135.8000030517578</v>
      </c>
      <c r="C218" s="101">
        <v>128.8000030517578</v>
      </c>
      <c r="D218" s="101">
        <v>9.884714126586914</v>
      </c>
      <c r="E218" s="101">
        <v>10.243775367736816</v>
      </c>
      <c r="F218" s="101">
        <v>35.39641786342647</v>
      </c>
      <c r="G218" s="101" t="s">
        <v>57</v>
      </c>
      <c r="H218" s="101">
        <v>16.975423736446004</v>
      </c>
      <c r="I218" s="101">
        <v>85.27542678820382</v>
      </c>
      <c r="J218" s="101" t="s">
        <v>60</v>
      </c>
      <c r="K218" s="101">
        <v>-0.6258705275227132</v>
      </c>
      <c r="L218" s="101">
        <v>0.0019317731562192425</v>
      </c>
      <c r="M218" s="101">
        <v>0.14598645401702823</v>
      </c>
      <c r="N218" s="101">
        <v>-0.0007023043453109765</v>
      </c>
      <c r="O218" s="101">
        <v>-0.025484110288943415</v>
      </c>
      <c r="P218" s="101">
        <v>0.00022109181722938044</v>
      </c>
      <c r="Q218" s="101">
        <v>0.002909185314976287</v>
      </c>
      <c r="R218" s="101">
        <v>-5.645437275518722E-05</v>
      </c>
      <c r="S218" s="101">
        <v>-0.00036201956373012377</v>
      </c>
      <c r="T218" s="101">
        <v>1.574506987106713E-05</v>
      </c>
      <c r="U218" s="101">
        <v>5.637528451312189E-05</v>
      </c>
      <c r="V218" s="101">
        <v>-4.460444094044517E-06</v>
      </c>
      <c r="W218" s="101">
        <v>-2.3380214122176797E-05</v>
      </c>
      <c r="X218" s="101">
        <v>67.5</v>
      </c>
    </row>
    <row r="219" spans="1:24" s="101" customFormat="1" ht="12.75" hidden="1">
      <c r="A219" s="101">
        <v>3374</v>
      </c>
      <c r="B219" s="101">
        <v>156.05999755859375</v>
      </c>
      <c r="C219" s="101">
        <v>148.25999450683594</v>
      </c>
      <c r="D219" s="101">
        <v>9.486778259277344</v>
      </c>
      <c r="E219" s="101">
        <v>10.264897346496582</v>
      </c>
      <c r="F219" s="101">
        <v>30.986043306515036</v>
      </c>
      <c r="G219" s="101" t="s">
        <v>58</v>
      </c>
      <c r="H219" s="101">
        <v>-10.712366353320348</v>
      </c>
      <c r="I219" s="101">
        <v>77.8476312052734</v>
      </c>
      <c r="J219" s="101" t="s">
        <v>61</v>
      </c>
      <c r="K219" s="101">
        <v>-0.8067086436561135</v>
      </c>
      <c r="L219" s="101">
        <v>0.3548751119677504</v>
      </c>
      <c r="M219" s="101">
        <v>-0.19264960940751213</v>
      </c>
      <c r="N219" s="101">
        <v>-0.06788449184271456</v>
      </c>
      <c r="O219" s="101">
        <v>-0.032125788005253925</v>
      </c>
      <c r="P219" s="101">
        <v>0.01017788456219859</v>
      </c>
      <c r="Q219" s="101">
        <v>-0.004056063106620298</v>
      </c>
      <c r="R219" s="101">
        <v>-0.001043454190885775</v>
      </c>
      <c r="S219" s="101">
        <v>-0.0003979524246433915</v>
      </c>
      <c r="T219" s="101">
        <v>0.00014893519626620286</v>
      </c>
      <c r="U219" s="101">
        <v>-9.348997043643763E-05</v>
      </c>
      <c r="V219" s="101">
        <v>-3.850986252016144E-05</v>
      </c>
      <c r="W219" s="101">
        <v>-2.4047415252748794E-05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3375</v>
      </c>
      <c r="B221" s="101">
        <v>156.06</v>
      </c>
      <c r="C221" s="101">
        <v>171.56</v>
      </c>
      <c r="D221" s="101">
        <v>9.501760686086005</v>
      </c>
      <c r="E221" s="101">
        <v>10.045849557411353</v>
      </c>
      <c r="F221" s="101">
        <v>34.77868284894696</v>
      </c>
      <c r="G221" s="101" t="s">
        <v>59</v>
      </c>
      <c r="H221" s="101">
        <v>-1.3217247867960253</v>
      </c>
      <c r="I221" s="101">
        <v>87.23827521320398</v>
      </c>
      <c r="J221" s="101" t="s">
        <v>73</v>
      </c>
      <c r="K221" s="101">
        <v>3.2145228217950255</v>
      </c>
      <c r="M221" s="101" t="s">
        <v>68</v>
      </c>
      <c r="N221" s="101">
        <v>1.8057375300510206</v>
      </c>
      <c r="X221" s="101">
        <v>67.5</v>
      </c>
    </row>
    <row r="222" spans="1:24" s="101" customFormat="1" ht="12.75" hidden="1">
      <c r="A222" s="101">
        <v>3373</v>
      </c>
      <c r="B222" s="101">
        <v>155.97999572753906</v>
      </c>
      <c r="C222" s="101">
        <v>176.67999267578125</v>
      </c>
      <c r="D222" s="101">
        <v>8.966227531433105</v>
      </c>
      <c r="E222" s="101">
        <v>9.450085639953613</v>
      </c>
      <c r="F222" s="101">
        <v>38.2610937567049</v>
      </c>
      <c r="G222" s="101" t="s">
        <v>56</v>
      </c>
      <c r="H222" s="101">
        <v>13.22544728236032</v>
      </c>
      <c r="I222" s="101">
        <v>101.70544300989938</v>
      </c>
      <c r="J222" s="101" t="s">
        <v>62</v>
      </c>
      <c r="K222" s="101">
        <v>1.649459877318673</v>
      </c>
      <c r="L222" s="101">
        <v>0.5791913400015212</v>
      </c>
      <c r="M222" s="101">
        <v>0.3904880809569929</v>
      </c>
      <c r="N222" s="101">
        <v>0.03362653782243614</v>
      </c>
      <c r="O222" s="101">
        <v>0.06624531475389507</v>
      </c>
      <c r="P222" s="101">
        <v>0.016615026365402515</v>
      </c>
      <c r="Q222" s="101">
        <v>0.008063676644459646</v>
      </c>
      <c r="R222" s="101">
        <v>0.0005176150522287032</v>
      </c>
      <c r="S222" s="101">
        <v>0.0008691184805701002</v>
      </c>
      <c r="T222" s="101">
        <v>0.00024443977031449816</v>
      </c>
      <c r="U222" s="101">
        <v>0.0001763688868397636</v>
      </c>
      <c r="V222" s="101">
        <v>1.918977442956746E-05</v>
      </c>
      <c r="W222" s="101">
        <v>5.418888565631918E-05</v>
      </c>
      <c r="X222" s="101">
        <v>67.5</v>
      </c>
    </row>
    <row r="223" spans="1:24" s="101" customFormat="1" ht="12.75" hidden="1">
      <c r="A223" s="101">
        <v>3376</v>
      </c>
      <c r="B223" s="101">
        <v>134.33999633789062</v>
      </c>
      <c r="C223" s="101">
        <v>121.44000244140625</v>
      </c>
      <c r="D223" s="101">
        <v>9.59253978729248</v>
      </c>
      <c r="E223" s="101">
        <v>10.08199691772461</v>
      </c>
      <c r="F223" s="101">
        <v>35.15714710737516</v>
      </c>
      <c r="G223" s="101" t="s">
        <v>57</v>
      </c>
      <c r="H223" s="101">
        <v>20.433443104196797</v>
      </c>
      <c r="I223" s="101">
        <v>87.27343944208742</v>
      </c>
      <c r="J223" s="101" t="s">
        <v>60</v>
      </c>
      <c r="K223" s="101">
        <v>-0.8422733121999935</v>
      </c>
      <c r="L223" s="101">
        <v>0.003152047579585992</v>
      </c>
      <c r="M223" s="101">
        <v>0.1955681860844342</v>
      </c>
      <c r="N223" s="101">
        <v>-0.00034804302357814814</v>
      </c>
      <c r="O223" s="101">
        <v>-0.03443963985049401</v>
      </c>
      <c r="P223" s="101">
        <v>0.0003607857091584588</v>
      </c>
      <c r="Q223" s="101">
        <v>0.0038539289955665775</v>
      </c>
      <c r="R223" s="101">
        <v>-2.7970636162865853E-05</v>
      </c>
      <c r="S223" s="101">
        <v>-0.0005009183387452653</v>
      </c>
      <c r="T223" s="101">
        <v>2.569581563468981E-05</v>
      </c>
      <c r="U223" s="101">
        <v>7.172071387733155E-05</v>
      </c>
      <c r="V223" s="101">
        <v>-2.215326187894827E-06</v>
      </c>
      <c r="W223" s="101">
        <v>-3.268272416632782E-05</v>
      </c>
      <c r="X223" s="101">
        <v>67.5</v>
      </c>
    </row>
    <row r="224" spans="1:24" s="101" customFormat="1" ht="12.75" hidden="1">
      <c r="A224" s="101">
        <v>3374</v>
      </c>
      <c r="B224" s="101">
        <v>174.72000122070312</v>
      </c>
      <c r="C224" s="101">
        <v>151.22000122070312</v>
      </c>
      <c r="D224" s="101">
        <v>9.400675773620605</v>
      </c>
      <c r="E224" s="101">
        <v>9.745203018188477</v>
      </c>
      <c r="F224" s="101">
        <v>32.90370418928686</v>
      </c>
      <c r="G224" s="101" t="s">
        <v>58</v>
      </c>
      <c r="H224" s="101">
        <v>-23.73208376349085</v>
      </c>
      <c r="I224" s="101">
        <v>83.48791745721228</v>
      </c>
      <c r="J224" s="101" t="s">
        <v>61</v>
      </c>
      <c r="K224" s="101">
        <v>-1.4182008159776895</v>
      </c>
      <c r="L224" s="101">
        <v>0.5791827629762593</v>
      </c>
      <c r="M224" s="101">
        <v>-0.33798524518256584</v>
      </c>
      <c r="N224" s="101">
        <v>-0.03362473660829876</v>
      </c>
      <c r="O224" s="101">
        <v>-0.056589335866494256</v>
      </c>
      <c r="P224" s="101">
        <v>0.016611108776812215</v>
      </c>
      <c r="Q224" s="101">
        <v>-0.007083086355786945</v>
      </c>
      <c r="R224" s="101">
        <v>-0.0005168587677561132</v>
      </c>
      <c r="S224" s="101">
        <v>-0.0007102448529747775</v>
      </c>
      <c r="T224" s="101">
        <v>0.0002430854301892087</v>
      </c>
      <c r="U224" s="101">
        <v>-0.0001611276619517061</v>
      </c>
      <c r="V224" s="101">
        <v>-1.906147351436684E-05</v>
      </c>
      <c r="W224" s="101">
        <v>-4.322354531666007E-05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24.384599059863646</v>
      </c>
      <c r="G225" s="102"/>
      <c r="H225" s="102"/>
      <c r="I225" s="115"/>
      <c r="J225" s="115" t="s">
        <v>158</v>
      </c>
      <c r="K225" s="102">
        <f>AVERAGE(K223,K218,K213,K208,K203,K198)</f>
        <v>-0.3974332024629846</v>
      </c>
      <c r="L225" s="102">
        <f>AVERAGE(L223,L218,L213,L208,L203,L198)</f>
        <v>0.0028422302058923768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38.2610937567049</v>
      </c>
      <c r="G226" s="102"/>
      <c r="H226" s="102"/>
      <c r="I226" s="115"/>
      <c r="J226" s="115" t="s">
        <v>159</v>
      </c>
      <c r="K226" s="102">
        <f>AVERAGE(K224,K219,K214,K209,K204,K199)</f>
        <v>-0.7421356082979106</v>
      </c>
      <c r="L226" s="102">
        <f>AVERAGE(L224,L219,L214,L209,L204,L199)</f>
        <v>0.5222312664321771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0.24839575153936536</v>
      </c>
      <c r="L227" s="102">
        <f>ABS(L225/$H$33)</f>
        <v>0.007895083905256603</v>
      </c>
      <c r="M227" s="115" t="s">
        <v>111</v>
      </c>
      <c r="N227" s="102">
        <f>K227+L227+L228+K228</f>
        <v>1.004353336224909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0.4216679592601765</v>
      </c>
      <c r="L228" s="102">
        <f>ABS(L226/$H$34)</f>
        <v>0.32639454152011066</v>
      </c>
      <c r="M228" s="102"/>
      <c r="N228" s="102"/>
    </row>
    <row r="229" s="101" customFormat="1" ht="12.75"/>
    <row r="230" s="116" customFormat="1" ht="12.75">
      <c r="A230" s="116" t="s">
        <v>121</v>
      </c>
    </row>
    <row r="231" spans="1:24" s="116" customFormat="1" ht="12.75">
      <c r="A231" s="116">
        <v>3375</v>
      </c>
      <c r="B231" s="116">
        <v>123.94</v>
      </c>
      <c r="C231" s="116">
        <v>135.64</v>
      </c>
      <c r="D231" s="116">
        <v>9.819584371125714</v>
      </c>
      <c r="E231" s="116">
        <v>10.174809470521996</v>
      </c>
      <c r="F231" s="116">
        <v>23.08943752472111</v>
      </c>
      <c r="G231" s="116" t="s">
        <v>59</v>
      </c>
      <c r="H231" s="116">
        <v>-0.47292585242510654</v>
      </c>
      <c r="I231" s="116">
        <v>55.967074147574884</v>
      </c>
      <c r="J231" s="116" t="s">
        <v>73</v>
      </c>
      <c r="K231" s="116">
        <v>0.7879527888508318</v>
      </c>
      <c r="M231" s="116" t="s">
        <v>68</v>
      </c>
      <c r="N231" s="116">
        <v>0.5889021890446369</v>
      </c>
      <c r="X231" s="116">
        <v>67.5</v>
      </c>
    </row>
    <row r="232" spans="1:24" s="116" customFormat="1" ht="12.75">
      <c r="A232" s="116">
        <v>3373</v>
      </c>
      <c r="B232" s="116">
        <v>130.86000061035156</v>
      </c>
      <c r="C232" s="116">
        <v>136.4600067138672</v>
      </c>
      <c r="D232" s="116">
        <v>9.287989616394043</v>
      </c>
      <c r="E232" s="116">
        <v>9.837959289550781</v>
      </c>
      <c r="F232" s="116">
        <v>26.815645368888134</v>
      </c>
      <c r="G232" s="116" t="s">
        <v>56</v>
      </c>
      <c r="H232" s="116">
        <v>5.379303887465468</v>
      </c>
      <c r="I232" s="116">
        <v>68.73930449781703</v>
      </c>
      <c r="J232" s="116" t="s">
        <v>62</v>
      </c>
      <c r="K232" s="116">
        <v>0.5889725292896462</v>
      </c>
      <c r="L232" s="116">
        <v>0.6465035539362042</v>
      </c>
      <c r="M232" s="116">
        <v>0.13943150549310962</v>
      </c>
      <c r="N232" s="116">
        <v>0.05237899868502338</v>
      </c>
      <c r="O232" s="116">
        <v>0.023654242789731824</v>
      </c>
      <c r="P232" s="116">
        <v>0.01854615183571</v>
      </c>
      <c r="Q232" s="116">
        <v>0.002879251477960256</v>
      </c>
      <c r="R232" s="116">
        <v>0.000806270533572899</v>
      </c>
      <c r="S232" s="116">
        <v>0.00031032056182138276</v>
      </c>
      <c r="T232" s="116">
        <v>0.0002728878617169518</v>
      </c>
      <c r="U232" s="116">
        <v>6.297192361383953E-05</v>
      </c>
      <c r="V232" s="116">
        <v>2.993282098890204E-05</v>
      </c>
      <c r="W232" s="116">
        <v>1.934778470998315E-05</v>
      </c>
      <c r="X232" s="116">
        <v>67.5</v>
      </c>
    </row>
    <row r="233" spans="1:24" s="116" customFormat="1" ht="12.75">
      <c r="A233" s="116">
        <v>3374</v>
      </c>
      <c r="B233" s="116">
        <v>154.66000366210938</v>
      </c>
      <c r="C233" s="116">
        <v>150.05999755859375</v>
      </c>
      <c r="D233" s="116">
        <v>9.910127639770508</v>
      </c>
      <c r="E233" s="116">
        <v>10.222962379455566</v>
      </c>
      <c r="F233" s="116">
        <v>32.35279136374059</v>
      </c>
      <c r="G233" s="116" t="s">
        <v>57</v>
      </c>
      <c r="H233" s="116">
        <v>-9.355448083317583</v>
      </c>
      <c r="I233" s="116">
        <v>77.80455557879179</v>
      </c>
      <c r="J233" s="116" t="s">
        <v>60</v>
      </c>
      <c r="K233" s="116">
        <v>0.34350473981209945</v>
      </c>
      <c r="L233" s="116">
        <v>-0.003517143838436872</v>
      </c>
      <c r="M233" s="116">
        <v>-0.08002750158393628</v>
      </c>
      <c r="N233" s="116">
        <v>-0.000541403039347005</v>
      </c>
      <c r="O233" s="116">
        <v>0.01400232671042487</v>
      </c>
      <c r="P233" s="116">
        <v>-0.00040252488650614906</v>
      </c>
      <c r="Q233" s="116">
        <v>-0.0015901158982886095</v>
      </c>
      <c r="R233" s="116">
        <v>-4.353812228597304E-05</v>
      </c>
      <c r="S233" s="116">
        <v>0.00020016963127153669</v>
      </c>
      <c r="T233" s="116">
        <v>-2.8670651372096975E-05</v>
      </c>
      <c r="U233" s="116">
        <v>-3.049451758966253E-05</v>
      </c>
      <c r="V233" s="116">
        <v>-3.432672206356618E-06</v>
      </c>
      <c r="W233" s="116">
        <v>1.2961972168650124E-05</v>
      </c>
      <c r="X233" s="116">
        <v>67.5</v>
      </c>
    </row>
    <row r="234" spans="1:24" s="116" customFormat="1" ht="12.75">
      <c r="A234" s="116">
        <v>3376</v>
      </c>
      <c r="B234" s="116">
        <v>114.76000213623047</v>
      </c>
      <c r="C234" s="116">
        <v>120.86000061035156</v>
      </c>
      <c r="D234" s="116">
        <v>10.144207954406738</v>
      </c>
      <c r="E234" s="116">
        <v>10.207550048828125</v>
      </c>
      <c r="F234" s="116">
        <v>27.761324690002308</v>
      </c>
      <c r="G234" s="116" t="s">
        <v>58</v>
      </c>
      <c r="H234" s="116">
        <v>17.852871994437223</v>
      </c>
      <c r="I234" s="116">
        <v>65.11287413066769</v>
      </c>
      <c r="J234" s="116" t="s">
        <v>61</v>
      </c>
      <c r="K234" s="116">
        <v>0.47842777300702866</v>
      </c>
      <c r="L234" s="116">
        <v>-0.6464939867867002</v>
      </c>
      <c r="M234" s="116">
        <v>0.11417856065964457</v>
      </c>
      <c r="N234" s="116">
        <v>-0.052376200568527945</v>
      </c>
      <c r="O234" s="116">
        <v>0.01906457575321576</v>
      </c>
      <c r="P234" s="116">
        <v>-0.018541783129703376</v>
      </c>
      <c r="Q234" s="116">
        <v>0.0024003375811218986</v>
      </c>
      <c r="R234" s="116">
        <v>-0.0008050941592234655</v>
      </c>
      <c r="S234" s="116">
        <v>0.00023713070194674433</v>
      </c>
      <c r="T234" s="116">
        <v>-0.0002713775576984027</v>
      </c>
      <c r="U234" s="116">
        <v>5.509580347541002E-05</v>
      </c>
      <c r="V234" s="116">
        <v>-2.9735341495892747E-05</v>
      </c>
      <c r="W234" s="116">
        <v>1.4363984498842837E-05</v>
      </c>
      <c r="X234" s="116">
        <v>67.5</v>
      </c>
    </row>
    <row r="235" s="116" customFormat="1" ht="12.75">
      <c r="A235" s="116" t="s">
        <v>127</v>
      </c>
    </row>
    <row r="236" spans="1:24" s="116" customFormat="1" ht="12.75">
      <c r="A236" s="116">
        <v>3375</v>
      </c>
      <c r="B236" s="116">
        <v>122.12</v>
      </c>
      <c r="C236" s="116">
        <v>128.42</v>
      </c>
      <c r="D236" s="116">
        <v>9.879881697333916</v>
      </c>
      <c r="E236" s="116">
        <v>10.367524193354164</v>
      </c>
      <c r="F236" s="116">
        <v>24.39846365788949</v>
      </c>
      <c r="G236" s="116" t="s">
        <v>59</v>
      </c>
      <c r="H236" s="116">
        <v>4.154627132438925</v>
      </c>
      <c r="I236" s="116">
        <v>58.77462713243893</v>
      </c>
      <c r="J236" s="116" t="s">
        <v>73</v>
      </c>
      <c r="K236" s="116">
        <v>0.01611000140033092</v>
      </c>
      <c r="M236" s="116" t="s">
        <v>68</v>
      </c>
      <c r="N236" s="116">
        <v>0.016888634184812706</v>
      </c>
      <c r="X236" s="116">
        <v>67.5</v>
      </c>
    </row>
    <row r="237" spans="1:24" s="116" customFormat="1" ht="12.75">
      <c r="A237" s="116">
        <v>3373</v>
      </c>
      <c r="B237" s="116">
        <v>124.5999984741211</v>
      </c>
      <c r="C237" s="116">
        <v>148.60000610351562</v>
      </c>
      <c r="D237" s="116">
        <v>9.455727577209473</v>
      </c>
      <c r="E237" s="116">
        <v>9.84173583984375</v>
      </c>
      <c r="F237" s="116">
        <v>24.518453489883534</v>
      </c>
      <c r="G237" s="116" t="s">
        <v>56</v>
      </c>
      <c r="H237" s="116">
        <v>4.619518742883962</v>
      </c>
      <c r="I237" s="116">
        <v>61.719517217005055</v>
      </c>
      <c r="J237" s="116" t="s">
        <v>62</v>
      </c>
      <c r="K237" s="116">
        <v>0.07548596593016979</v>
      </c>
      <c r="L237" s="116">
        <v>0.0705226024285399</v>
      </c>
      <c r="M237" s="116">
        <v>0.017870232512124513</v>
      </c>
      <c r="N237" s="116">
        <v>0.07144545864466069</v>
      </c>
      <c r="O237" s="116">
        <v>0.003031725607337997</v>
      </c>
      <c r="P237" s="116">
        <v>0.002023117152307805</v>
      </c>
      <c r="Q237" s="116">
        <v>0.0003689682244419951</v>
      </c>
      <c r="R237" s="116">
        <v>0.001099735026077357</v>
      </c>
      <c r="S237" s="116">
        <v>3.977820814795266E-05</v>
      </c>
      <c r="T237" s="116">
        <v>2.9774065194976492E-05</v>
      </c>
      <c r="U237" s="116">
        <v>8.067306206455427E-06</v>
      </c>
      <c r="V237" s="116">
        <v>4.081352465386849E-05</v>
      </c>
      <c r="W237" s="116">
        <v>2.483654777773478E-06</v>
      </c>
      <c r="X237" s="116">
        <v>67.5</v>
      </c>
    </row>
    <row r="238" spans="1:24" s="116" customFormat="1" ht="12.75">
      <c r="A238" s="116">
        <v>3374</v>
      </c>
      <c r="B238" s="116">
        <v>144.66000366210938</v>
      </c>
      <c r="C238" s="116">
        <v>130.4600067138672</v>
      </c>
      <c r="D238" s="116">
        <v>9.542811393737793</v>
      </c>
      <c r="E238" s="116">
        <v>10.412374496459961</v>
      </c>
      <c r="F238" s="116">
        <v>32.18384737456992</v>
      </c>
      <c r="G238" s="116" t="s">
        <v>57</v>
      </c>
      <c r="H238" s="116">
        <v>3.1837044947196915</v>
      </c>
      <c r="I238" s="116">
        <v>80.34370815682907</v>
      </c>
      <c r="J238" s="116" t="s">
        <v>60</v>
      </c>
      <c r="K238" s="116">
        <v>0.03759885661109758</v>
      </c>
      <c r="L238" s="116">
        <v>-0.0003829689009649613</v>
      </c>
      <c r="M238" s="116">
        <v>-0.008724126267981205</v>
      </c>
      <c r="N238" s="116">
        <v>-0.0007388309335388632</v>
      </c>
      <c r="O238" s="116">
        <v>0.00153830529365918</v>
      </c>
      <c r="P238" s="116">
        <v>-4.388248550403076E-05</v>
      </c>
      <c r="Q238" s="116">
        <v>-0.00017162817311491664</v>
      </c>
      <c r="R238" s="116">
        <v>-5.9395754195083166E-05</v>
      </c>
      <c r="S238" s="116">
        <v>2.246168768386194E-05</v>
      </c>
      <c r="T238" s="116">
        <v>-3.129507338908564E-06</v>
      </c>
      <c r="U238" s="116">
        <v>-3.1807677261000415E-06</v>
      </c>
      <c r="V238" s="116">
        <v>-4.68619711382512E-06</v>
      </c>
      <c r="W238" s="116">
        <v>1.4692703119286863E-06</v>
      </c>
      <c r="X238" s="116">
        <v>67.5</v>
      </c>
    </row>
    <row r="239" spans="1:24" s="116" customFormat="1" ht="12.75">
      <c r="A239" s="116">
        <v>3376</v>
      </c>
      <c r="B239" s="116">
        <v>118.80000305175781</v>
      </c>
      <c r="C239" s="116">
        <v>127.80000305175781</v>
      </c>
      <c r="D239" s="116">
        <v>10.228428840637207</v>
      </c>
      <c r="E239" s="116">
        <v>10.34501838684082</v>
      </c>
      <c r="F239" s="116">
        <v>24.76865197242106</v>
      </c>
      <c r="G239" s="116" t="s">
        <v>58</v>
      </c>
      <c r="H239" s="116">
        <v>6.325138259405506</v>
      </c>
      <c r="I239" s="116">
        <v>57.62514131116332</v>
      </c>
      <c r="J239" s="116" t="s">
        <v>61</v>
      </c>
      <c r="K239" s="116">
        <v>0.06545576394748501</v>
      </c>
      <c r="L239" s="116">
        <v>-0.07052156257567464</v>
      </c>
      <c r="M239" s="116">
        <v>0.015595987653807382</v>
      </c>
      <c r="N239" s="116">
        <v>-0.07144163834765806</v>
      </c>
      <c r="O239" s="116">
        <v>0.0026124656900501277</v>
      </c>
      <c r="P239" s="116">
        <v>-0.002022641179109144</v>
      </c>
      <c r="Q239" s="116">
        <v>0.00032662106613186276</v>
      </c>
      <c r="R239" s="116">
        <v>-0.0010981298975826868</v>
      </c>
      <c r="S239" s="116">
        <v>3.2829535937239385E-05</v>
      </c>
      <c r="T239" s="116">
        <v>-2.9609139502025858E-05</v>
      </c>
      <c r="U239" s="116">
        <v>7.413780823663095E-06</v>
      </c>
      <c r="V239" s="116">
        <v>-4.0543598154114396E-05</v>
      </c>
      <c r="W239" s="116">
        <v>2.002444956956871E-06</v>
      </c>
      <c r="X239" s="116">
        <v>67.5</v>
      </c>
    </row>
    <row r="240" s="116" customFormat="1" ht="12.75">
      <c r="A240" s="116" t="s">
        <v>133</v>
      </c>
    </row>
    <row r="241" spans="1:24" s="116" customFormat="1" ht="12.75">
      <c r="A241" s="116">
        <v>3375</v>
      </c>
      <c r="B241" s="116">
        <v>142.7</v>
      </c>
      <c r="C241" s="116">
        <v>145.9</v>
      </c>
      <c r="D241" s="116">
        <v>9.695585042922113</v>
      </c>
      <c r="E241" s="116">
        <v>10.384125557758958</v>
      </c>
      <c r="F241" s="116">
        <v>31.380235140702997</v>
      </c>
      <c r="G241" s="116" t="s">
        <v>59</v>
      </c>
      <c r="H241" s="116">
        <v>1.8968604686549355</v>
      </c>
      <c r="I241" s="116">
        <v>77.09686046865492</v>
      </c>
      <c r="J241" s="116" t="s">
        <v>73</v>
      </c>
      <c r="K241" s="116">
        <v>0.24963175072932078</v>
      </c>
      <c r="M241" s="116" t="s">
        <v>68</v>
      </c>
      <c r="N241" s="116">
        <v>0.14497297646881888</v>
      </c>
      <c r="X241" s="116">
        <v>67.5</v>
      </c>
    </row>
    <row r="242" spans="1:24" s="116" customFormat="1" ht="12.75">
      <c r="A242" s="116">
        <v>3373</v>
      </c>
      <c r="B242" s="116">
        <v>133.83999633789062</v>
      </c>
      <c r="C242" s="116">
        <v>160.83999633789062</v>
      </c>
      <c r="D242" s="116">
        <v>9.432188034057617</v>
      </c>
      <c r="E242" s="116">
        <v>9.67282772064209</v>
      </c>
      <c r="F242" s="116">
        <v>30.036576622842816</v>
      </c>
      <c r="G242" s="116" t="s">
        <v>56</v>
      </c>
      <c r="H242" s="116">
        <v>9.488237153463373</v>
      </c>
      <c r="I242" s="116">
        <v>75.828233491354</v>
      </c>
      <c r="J242" s="116" t="s">
        <v>62</v>
      </c>
      <c r="K242" s="116">
        <v>0.4495233933715323</v>
      </c>
      <c r="L242" s="116">
        <v>0.1872950378824678</v>
      </c>
      <c r="M242" s="116">
        <v>0.10641839891697119</v>
      </c>
      <c r="N242" s="116">
        <v>0.028218281061521286</v>
      </c>
      <c r="O242" s="116">
        <v>0.018053788091277764</v>
      </c>
      <c r="P242" s="116">
        <v>0.00537297860391007</v>
      </c>
      <c r="Q242" s="116">
        <v>0.002197568640089752</v>
      </c>
      <c r="R242" s="116">
        <v>0.0004343855390849985</v>
      </c>
      <c r="S242" s="116">
        <v>0.0002368756243668467</v>
      </c>
      <c r="T242" s="116">
        <v>7.906234690823922E-05</v>
      </c>
      <c r="U242" s="116">
        <v>4.806539684495366E-05</v>
      </c>
      <c r="V242" s="116">
        <v>1.6122930400334916E-05</v>
      </c>
      <c r="W242" s="116">
        <v>1.4770071002520733E-05</v>
      </c>
      <c r="X242" s="116">
        <v>67.5</v>
      </c>
    </row>
    <row r="243" spans="1:24" s="116" customFormat="1" ht="12.75">
      <c r="A243" s="116">
        <v>3374</v>
      </c>
      <c r="B243" s="116">
        <v>166.13999938964844</v>
      </c>
      <c r="C243" s="116">
        <v>131.33999633789062</v>
      </c>
      <c r="D243" s="116">
        <v>9.761075973510742</v>
      </c>
      <c r="E243" s="116">
        <v>10.279853820800781</v>
      </c>
      <c r="F243" s="116">
        <v>39.12135629288985</v>
      </c>
      <c r="G243" s="116" t="s">
        <v>57</v>
      </c>
      <c r="H243" s="116">
        <v>-3.075217500325067</v>
      </c>
      <c r="I243" s="116">
        <v>95.56478188932337</v>
      </c>
      <c r="J243" s="116" t="s">
        <v>60</v>
      </c>
      <c r="K243" s="116">
        <v>0.18965262083298903</v>
      </c>
      <c r="L243" s="116">
        <v>-0.001018590256637307</v>
      </c>
      <c r="M243" s="116">
        <v>-0.04599132600382869</v>
      </c>
      <c r="N243" s="116">
        <v>-0.0002916087318850208</v>
      </c>
      <c r="O243" s="116">
        <v>0.007439831602651792</v>
      </c>
      <c r="P243" s="116">
        <v>-0.00011658988085505877</v>
      </c>
      <c r="Q243" s="116">
        <v>-0.0010013934764820983</v>
      </c>
      <c r="R243" s="116">
        <v>-2.3443989869091553E-05</v>
      </c>
      <c r="S243" s="116">
        <v>8.281280430089511E-05</v>
      </c>
      <c r="T243" s="116">
        <v>-8.307578624012923E-06</v>
      </c>
      <c r="U243" s="116">
        <v>-2.5222761947494096E-05</v>
      </c>
      <c r="V243" s="116">
        <v>-1.8489170331036201E-06</v>
      </c>
      <c r="W243" s="116">
        <v>4.699580253072947E-06</v>
      </c>
      <c r="X243" s="116">
        <v>67.5</v>
      </c>
    </row>
    <row r="244" spans="1:24" s="116" customFormat="1" ht="12.75">
      <c r="A244" s="116">
        <v>3376</v>
      </c>
      <c r="B244" s="116">
        <v>133.9600067138672</v>
      </c>
      <c r="C244" s="116">
        <v>141.05999755859375</v>
      </c>
      <c r="D244" s="116">
        <v>10.211409568786621</v>
      </c>
      <c r="E244" s="116">
        <v>10.43001651763916</v>
      </c>
      <c r="F244" s="116">
        <v>28.0334787458485</v>
      </c>
      <c r="G244" s="116" t="s">
        <v>58</v>
      </c>
      <c r="H244" s="116">
        <v>-1.0888089131577061</v>
      </c>
      <c r="I244" s="116">
        <v>65.37119780070948</v>
      </c>
      <c r="J244" s="116" t="s">
        <v>61</v>
      </c>
      <c r="K244" s="116">
        <v>-0.4075575598604887</v>
      </c>
      <c r="L244" s="116">
        <v>-0.18729226809797603</v>
      </c>
      <c r="M244" s="116">
        <v>-0.09596704413735564</v>
      </c>
      <c r="N244" s="116">
        <v>-0.028216774273727662</v>
      </c>
      <c r="O244" s="116">
        <v>-0.016449564437058705</v>
      </c>
      <c r="P244" s="116">
        <v>-0.005371713495501934</v>
      </c>
      <c r="Q244" s="116">
        <v>-0.0019561490314301258</v>
      </c>
      <c r="R244" s="116">
        <v>-0.00043375243619509814</v>
      </c>
      <c r="S244" s="116">
        <v>-0.00022192814346766636</v>
      </c>
      <c r="T244" s="116">
        <v>-7.86246706577815E-05</v>
      </c>
      <c r="U244" s="116">
        <v>-4.091570179775639E-05</v>
      </c>
      <c r="V244" s="116">
        <v>-1.6016566126943163E-05</v>
      </c>
      <c r="W244" s="116">
        <v>-1.400246202867305E-05</v>
      </c>
      <c r="X244" s="116">
        <v>67.5</v>
      </c>
    </row>
    <row r="245" s="116" customFormat="1" ht="12.75">
      <c r="A245" s="116" t="s">
        <v>139</v>
      </c>
    </row>
    <row r="246" spans="1:24" s="116" customFormat="1" ht="12.75">
      <c r="A246" s="116">
        <v>3375</v>
      </c>
      <c r="B246" s="116">
        <v>116.38</v>
      </c>
      <c r="C246" s="116">
        <v>124.28</v>
      </c>
      <c r="D246" s="116">
        <v>9.780501404111188</v>
      </c>
      <c r="E246" s="116">
        <v>10.380743421952594</v>
      </c>
      <c r="F246" s="116">
        <v>23.190954597181076</v>
      </c>
      <c r="G246" s="116" t="s">
        <v>59</v>
      </c>
      <c r="H246" s="116">
        <v>7.539846329772097</v>
      </c>
      <c r="I246" s="116">
        <v>56.41984632977209</v>
      </c>
      <c r="J246" s="116" t="s">
        <v>73</v>
      </c>
      <c r="K246" s="116">
        <v>0.32590148273652697</v>
      </c>
      <c r="M246" s="116" t="s">
        <v>68</v>
      </c>
      <c r="N246" s="116">
        <v>0.18282794802821803</v>
      </c>
      <c r="X246" s="116">
        <v>67.5</v>
      </c>
    </row>
    <row r="247" spans="1:24" s="116" customFormat="1" ht="12.75">
      <c r="A247" s="116">
        <v>3373</v>
      </c>
      <c r="B247" s="116">
        <v>139.4199981689453</v>
      </c>
      <c r="C247" s="116">
        <v>166.1199951171875</v>
      </c>
      <c r="D247" s="116">
        <v>9.449919700622559</v>
      </c>
      <c r="E247" s="116">
        <v>9.700798034667969</v>
      </c>
      <c r="F247" s="116">
        <v>26.738358278913406</v>
      </c>
      <c r="G247" s="116" t="s">
        <v>56</v>
      </c>
      <c r="H247" s="116">
        <v>-4.529085932046243</v>
      </c>
      <c r="I247" s="116">
        <v>67.39091223689907</v>
      </c>
      <c r="J247" s="116" t="s">
        <v>62</v>
      </c>
      <c r="K247" s="116">
        <v>0.5327101134177668</v>
      </c>
      <c r="L247" s="116">
        <v>0.1470742114317824</v>
      </c>
      <c r="M247" s="116">
        <v>0.1261120210927987</v>
      </c>
      <c r="N247" s="116">
        <v>0.06405445520246969</v>
      </c>
      <c r="O247" s="116">
        <v>0.021394784460353346</v>
      </c>
      <c r="P247" s="116">
        <v>0.004219104854604031</v>
      </c>
      <c r="Q247" s="116">
        <v>0.002604183117389697</v>
      </c>
      <c r="R247" s="116">
        <v>0.00098593844388401</v>
      </c>
      <c r="S247" s="116">
        <v>0.00028071218575595746</v>
      </c>
      <c r="T247" s="116">
        <v>6.208532510097485E-05</v>
      </c>
      <c r="U247" s="116">
        <v>5.695351579193776E-05</v>
      </c>
      <c r="V247" s="116">
        <v>3.659089825205585E-05</v>
      </c>
      <c r="W247" s="116">
        <v>1.750891037977202E-05</v>
      </c>
      <c r="X247" s="116">
        <v>67.5</v>
      </c>
    </row>
    <row r="248" spans="1:24" s="116" customFormat="1" ht="12.75">
      <c r="A248" s="116">
        <v>3374</v>
      </c>
      <c r="B248" s="116">
        <v>157.05999755859375</v>
      </c>
      <c r="C248" s="116">
        <v>140.75999450683594</v>
      </c>
      <c r="D248" s="116">
        <v>9.72053337097168</v>
      </c>
      <c r="E248" s="116">
        <v>10.351384162902832</v>
      </c>
      <c r="F248" s="116">
        <v>38.325968721503145</v>
      </c>
      <c r="G248" s="116" t="s">
        <v>57</v>
      </c>
      <c r="H248" s="116">
        <v>4.4165085732160065</v>
      </c>
      <c r="I248" s="116">
        <v>93.97650613180976</v>
      </c>
      <c r="J248" s="116" t="s">
        <v>60</v>
      </c>
      <c r="K248" s="116">
        <v>0.12214834544406222</v>
      </c>
      <c r="L248" s="116">
        <v>0.0008007457306727372</v>
      </c>
      <c r="M248" s="116">
        <v>-0.02751972545208985</v>
      </c>
      <c r="N248" s="116">
        <v>-0.0006625171528126207</v>
      </c>
      <c r="O248" s="116">
        <v>0.005129959432626634</v>
      </c>
      <c r="P248" s="116">
        <v>9.153583125792093E-05</v>
      </c>
      <c r="Q248" s="116">
        <v>-0.0005013778058513132</v>
      </c>
      <c r="R248" s="116">
        <v>-5.325446522461023E-05</v>
      </c>
      <c r="S248" s="116">
        <v>8.556625011751917E-05</v>
      </c>
      <c r="T248" s="116">
        <v>6.514896516802732E-06</v>
      </c>
      <c r="U248" s="116">
        <v>-6.50858191528789E-06</v>
      </c>
      <c r="V248" s="116">
        <v>-4.199953465775299E-06</v>
      </c>
      <c r="W248" s="116">
        <v>5.889587026924749E-06</v>
      </c>
      <c r="X248" s="116">
        <v>67.5</v>
      </c>
    </row>
    <row r="249" spans="1:24" s="116" customFormat="1" ht="12.75">
      <c r="A249" s="116">
        <v>3376</v>
      </c>
      <c r="B249" s="116">
        <v>124.4800033569336</v>
      </c>
      <c r="C249" s="116">
        <v>128.5800018310547</v>
      </c>
      <c r="D249" s="116">
        <v>10.085671424865723</v>
      </c>
      <c r="E249" s="116">
        <v>10.311836242675781</v>
      </c>
      <c r="F249" s="116">
        <v>27.94219521474251</v>
      </c>
      <c r="G249" s="116" t="s">
        <v>58</v>
      </c>
      <c r="H249" s="116">
        <v>8.964395863632845</v>
      </c>
      <c r="I249" s="116">
        <v>65.94439922056644</v>
      </c>
      <c r="J249" s="116" t="s">
        <v>61</v>
      </c>
      <c r="K249" s="116">
        <v>0.5185169685196889</v>
      </c>
      <c r="L249" s="116">
        <v>0.14707203158505508</v>
      </c>
      <c r="M249" s="116">
        <v>0.12307276942992754</v>
      </c>
      <c r="N249" s="116">
        <v>-0.06405102889343328</v>
      </c>
      <c r="O249" s="116">
        <v>0.020770660035843398</v>
      </c>
      <c r="P249" s="116">
        <v>0.004218111777293156</v>
      </c>
      <c r="Q249" s="116">
        <v>0.0025554627770126574</v>
      </c>
      <c r="R249" s="116">
        <v>-0.0009844991503612708</v>
      </c>
      <c r="S249" s="116">
        <v>0.0002673532271597134</v>
      </c>
      <c r="T249" s="116">
        <v>6.174256000741377E-05</v>
      </c>
      <c r="U249" s="116">
        <v>5.658039698088456E-05</v>
      </c>
      <c r="V249" s="116">
        <v>-3.6349060865139636E-05</v>
      </c>
      <c r="W249" s="116">
        <v>1.6488623573214598E-05</v>
      </c>
      <c r="X249" s="116">
        <v>67.5</v>
      </c>
    </row>
    <row r="250" s="116" customFormat="1" ht="12.75">
      <c r="A250" s="116" t="s">
        <v>145</v>
      </c>
    </row>
    <row r="251" spans="1:24" s="116" customFormat="1" ht="12.75">
      <c r="A251" s="116">
        <v>3375</v>
      </c>
      <c r="B251" s="116">
        <v>154.16</v>
      </c>
      <c r="C251" s="116">
        <v>161.06</v>
      </c>
      <c r="D251" s="116">
        <v>9.39039799214629</v>
      </c>
      <c r="E251" s="116">
        <v>10.058538103604143</v>
      </c>
      <c r="F251" s="116">
        <v>30.432205745455068</v>
      </c>
      <c r="G251" s="116" t="s">
        <v>59</v>
      </c>
      <c r="H251" s="116">
        <v>-9.4252334773048</v>
      </c>
      <c r="I251" s="116">
        <v>77.2347665226952</v>
      </c>
      <c r="J251" s="116" t="s">
        <v>73</v>
      </c>
      <c r="K251" s="116">
        <v>0.669887642797174</v>
      </c>
      <c r="M251" s="116" t="s">
        <v>68</v>
      </c>
      <c r="N251" s="116">
        <v>0.40791788370831267</v>
      </c>
      <c r="X251" s="116">
        <v>67.5</v>
      </c>
    </row>
    <row r="252" spans="1:24" s="116" customFormat="1" ht="12.75">
      <c r="A252" s="116">
        <v>3373</v>
      </c>
      <c r="B252" s="116">
        <v>147.55999755859375</v>
      </c>
      <c r="C252" s="116">
        <v>169.66000366210938</v>
      </c>
      <c r="D252" s="116">
        <v>9.257631301879883</v>
      </c>
      <c r="E252" s="116">
        <v>9.90932559967041</v>
      </c>
      <c r="F252" s="116">
        <v>35.11983338872803</v>
      </c>
      <c r="G252" s="116" t="s">
        <v>56</v>
      </c>
      <c r="H252" s="116">
        <v>10.32486118356509</v>
      </c>
      <c r="I252" s="116">
        <v>90.38485874215884</v>
      </c>
      <c r="J252" s="116" t="s">
        <v>62</v>
      </c>
      <c r="K252" s="116">
        <v>0.7105884927413811</v>
      </c>
      <c r="L252" s="116">
        <v>0.3620933063373249</v>
      </c>
      <c r="M252" s="116">
        <v>0.16822239985780688</v>
      </c>
      <c r="N252" s="116">
        <v>0.06786481559060888</v>
      </c>
      <c r="O252" s="116">
        <v>0.028538364380359695</v>
      </c>
      <c r="P252" s="116">
        <v>0.010387355061290467</v>
      </c>
      <c r="Q252" s="116">
        <v>0.003473798087141307</v>
      </c>
      <c r="R252" s="116">
        <v>0.0010446259205743051</v>
      </c>
      <c r="S252" s="116">
        <v>0.00037441215250095427</v>
      </c>
      <c r="T252" s="116">
        <v>0.00015287296073255934</v>
      </c>
      <c r="U252" s="116">
        <v>7.597418029536577E-05</v>
      </c>
      <c r="V252" s="116">
        <v>3.8762211237951345E-05</v>
      </c>
      <c r="W252" s="116">
        <v>2.334558562476519E-05</v>
      </c>
      <c r="X252" s="116">
        <v>67.5</v>
      </c>
    </row>
    <row r="253" spans="1:24" s="116" customFormat="1" ht="12.75">
      <c r="A253" s="116">
        <v>3374</v>
      </c>
      <c r="B253" s="116">
        <v>156.05999755859375</v>
      </c>
      <c r="C253" s="116">
        <v>148.25999450683594</v>
      </c>
      <c r="D253" s="116">
        <v>9.486778259277344</v>
      </c>
      <c r="E253" s="116">
        <v>10.264897346496582</v>
      </c>
      <c r="F253" s="116">
        <v>38.77263968882414</v>
      </c>
      <c r="G253" s="116" t="s">
        <v>57</v>
      </c>
      <c r="H253" s="116">
        <v>8.850250193686932</v>
      </c>
      <c r="I253" s="116">
        <v>97.41024775228068</v>
      </c>
      <c r="J253" s="116" t="s">
        <v>60</v>
      </c>
      <c r="K253" s="116">
        <v>-0.7033130683795438</v>
      </c>
      <c r="L253" s="116">
        <v>-0.001969503669118503</v>
      </c>
      <c r="M253" s="116">
        <v>0.16621628582943107</v>
      </c>
      <c r="N253" s="116">
        <v>-0.0007019697121604677</v>
      </c>
      <c r="O253" s="116">
        <v>-0.028288470654150712</v>
      </c>
      <c r="P253" s="116">
        <v>-0.00022527412298022445</v>
      </c>
      <c r="Q253" s="116">
        <v>0.0034171409919205916</v>
      </c>
      <c r="R253" s="116">
        <v>-5.64512348135713E-05</v>
      </c>
      <c r="S253" s="116">
        <v>-0.00037362343991746065</v>
      </c>
      <c r="T253" s="116">
        <v>-1.6039462303598544E-05</v>
      </c>
      <c r="U253" s="116">
        <v>7.341620144589905E-05</v>
      </c>
      <c r="V253" s="116">
        <v>-4.461182785313155E-06</v>
      </c>
      <c r="W253" s="116">
        <v>-2.333391609902152E-05</v>
      </c>
      <c r="X253" s="116">
        <v>67.5</v>
      </c>
    </row>
    <row r="254" spans="1:24" s="116" customFormat="1" ht="12.75">
      <c r="A254" s="116">
        <v>3376</v>
      </c>
      <c r="B254" s="116">
        <v>135.8000030517578</v>
      </c>
      <c r="C254" s="116">
        <v>128.8000030517578</v>
      </c>
      <c r="D254" s="116">
        <v>9.884714126586914</v>
      </c>
      <c r="E254" s="116">
        <v>10.243775367736816</v>
      </c>
      <c r="F254" s="116">
        <v>31.51178442120895</v>
      </c>
      <c r="G254" s="116" t="s">
        <v>58</v>
      </c>
      <c r="H254" s="116">
        <v>7.616742980134006</v>
      </c>
      <c r="I254" s="116">
        <v>75.91674603189182</v>
      </c>
      <c r="J254" s="116" t="s">
        <v>61</v>
      </c>
      <c r="K254" s="116">
        <v>-0.10142353702676242</v>
      </c>
      <c r="L254" s="116">
        <v>-0.36208795001987176</v>
      </c>
      <c r="M254" s="116">
        <v>-0.025902164754875896</v>
      </c>
      <c r="N254" s="116">
        <v>-0.06786118502996068</v>
      </c>
      <c r="O254" s="116">
        <v>-0.003768377576018216</v>
      </c>
      <c r="P254" s="116">
        <v>-0.010384911975497537</v>
      </c>
      <c r="Q254" s="116">
        <v>-0.0006248364518516489</v>
      </c>
      <c r="R254" s="116">
        <v>-0.001043099502455896</v>
      </c>
      <c r="S254" s="116">
        <v>-2.4289608573246478E-05</v>
      </c>
      <c r="T254" s="116">
        <v>-0.00015202920039304973</v>
      </c>
      <c r="U254" s="116">
        <v>-1.954833590891853E-05</v>
      </c>
      <c r="V254" s="116">
        <v>-3.850463437317107E-05</v>
      </c>
      <c r="W254" s="116">
        <v>-7.380566692792183E-07</v>
      </c>
      <c r="X254" s="116">
        <v>67.5</v>
      </c>
    </row>
    <row r="255" s="116" customFormat="1" ht="12.75">
      <c r="A255" s="116" t="s">
        <v>151</v>
      </c>
    </row>
    <row r="256" spans="1:24" s="116" customFormat="1" ht="12.75">
      <c r="A256" s="116">
        <v>3375</v>
      </c>
      <c r="B256" s="116">
        <v>156.06</v>
      </c>
      <c r="C256" s="116">
        <v>171.56</v>
      </c>
      <c r="D256" s="116">
        <v>9.501760686086005</v>
      </c>
      <c r="E256" s="116">
        <v>10.045849557411353</v>
      </c>
      <c r="F256" s="116">
        <v>29.266962092281794</v>
      </c>
      <c r="G256" s="116" t="s">
        <v>59</v>
      </c>
      <c r="H256" s="116">
        <v>-15.147234348405064</v>
      </c>
      <c r="I256" s="116">
        <v>73.41276565159494</v>
      </c>
      <c r="J256" s="116" t="s">
        <v>73</v>
      </c>
      <c r="K256" s="116">
        <v>0.9494023838229945</v>
      </c>
      <c r="M256" s="116" t="s">
        <v>68</v>
      </c>
      <c r="N256" s="116">
        <v>0.7047439227588833</v>
      </c>
      <c r="X256" s="116">
        <v>67.5</v>
      </c>
    </row>
    <row r="257" spans="1:24" s="116" customFormat="1" ht="12.75">
      <c r="A257" s="116">
        <v>3373</v>
      </c>
      <c r="B257" s="116">
        <v>155.97999572753906</v>
      </c>
      <c r="C257" s="116">
        <v>176.67999267578125</v>
      </c>
      <c r="D257" s="116">
        <v>8.966227531433105</v>
      </c>
      <c r="E257" s="116">
        <v>9.450085639953613</v>
      </c>
      <c r="F257" s="116">
        <v>38.2610937567049</v>
      </c>
      <c r="G257" s="116" t="s">
        <v>56</v>
      </c>
      <c r="H257" s="116">
        <v>13.22544728236032</v>
      </c>
      <c r="I257" s="116">
        <v>101.70544300989938</v>
      </c>
      <c r="J257" s="116" t="s">
        <v>62</v>
      </c>
      <c r="K257" s="116">
        <v>0.6515426759295267</v>
      </c>
      <c r="L257" s="116">
        <v>0.7063525638196685</v>
      </c>
      <c r="M257" s="116">
        <v>0.15424400557574228</v>
      </c>
      <c r="N257" s="116">
        <v>0.03261071490782906</v>
      </c>
      <c r="O257" s="116">
        <v>0.026166924440194656</v>
      </c>
      <c r="P257" s="116">
        <v>0.02026305531422214</v>
      </c>
      <c r="Q257" s="116">
        <v>0.003185134639670669</v>
      </c>
      <c r="R257" s="116">
        <v>0.0005019947664490294</v>
      </c>
      <c r="S257" s="116">
        <v>0.00034331917030761325</v>
      </c>
      <c r="T257" s="116">
        <v>0.00029818461752544414</v>
      </c>
      <c r="U257" s="116">
        <v>6.96692939447974E-05</v>
      </c>
      <c r="V257" s="116">
        <v>1.862838374795647E-05</v>
      </c>
      <c r="W257" s="116">
        <v>2.141092521391017E-05</v>
      </c>
      <c r="X257" s="116">
        <v>67.5</v>
      </c>
    </row>
    <row r="258" spans="1:24" s="116" customFormat="1" ht="12.75">
      <c r="A258" s="116">
        <v>3374</v>
      </c>
      <c r="B258" s="116">
        <v>174.72000122070312</v>
      </c>
      <c r="C258" s="116">
        <v>151.22000122070312</v>
      </c>
      <c r="D258" s="116">
        <v>9.400675773620605</v>
      </c>
      <c r="E258" s="116">
        <v>9.745203018188477</v>
      </c>
      <c r="F258" s="116">
        <v>42.75308515018238</v>
      </c>
      <c r="G258" s="116" t="s">
        <v>57</v>
      </c>
      <c r="H258" s="116">
        <v>1.2591543031222443</v>
      </c>
      <c r="I258" s="116">
        <v>108.47915552382537</v>
      </c>
      <c r="J258" s="116" t="s">
        <v>60</v>
      </c>
      <c r="K258" s="116">
        <v>-0.6316501086599807</v>
      </c>
      <c r="L258" s="116">
        <v>-0.0038429427217790387</v>
      </c>
      <c r="M258" s="116">
        <v>0.14909499751325161</v>
      </c>
      <c r="N258" s="116">
        <v>-0.00033722805299465816</v>
      </c>
      <c r="O258" s="116">
        <v>-0.025435713156897837</v>
      </c>
      <c r="P258" s="116">
        <v>-0.00043960726417817034</v>
      </c>
      <c r="Q258" s="116">
        <v>0.003056320138698833</v>
      </c>
      <c r="R258" s="116">
        <v>-2.7138818510717063E-05</v>
      </c>
      <c r="S258" s="116">
        <v>-0.0003384001167023242</v>
      </c>
      <c r="T258" s="116">
        <v>-3.130169003886748E-05</v>
      </c>
      <c r="U258" s="116">
        <v>6.508967428970411E-05</v>
      </c>
      <c r="V258" s="116">
        <v>-2.1483412804256384E-06</v>
      </c>
      <c r="W258" s="116">
        <v>-2.1212358680795652E-05</v>
      </c>
      <c r="X258" s="116">
        <v>67.5</v>
      </c>
    </row>
    <row r="259" spans="1:24" s="116" customFormat="1" ht="12.75">
      <c r="A259" s="116">
        <v>3376</v>
      </c>
      <c r="B259" s="116">
        <v>134.33999633789062</v>
      </c>
      <c r="C259" s="116">
        <v>121.44000244140625</v>
      </c>
      <c r="D259" s="116">
        <v>9.59253978729248</v>
      </c>
      <c r="E259" s="116">
        <v>10.08199691772461</v>
      </c>
      <c r="F259" s="116">
        <v>30.554385672238055</v>
      </c>
      <c r="G259" s="116" t="s">
        <v>58</v>
      </c>
      <c r="H259" s="116">
        <v>9.007634856759509</v>
      </c>
      <c r="I259" s="116">
        <v>75.84763119465013</v>
      </c>
      <c r="J259" s="116" t="s">
        <v>61</v>
      </c>
      <c r="K259" s="116">
        <v>-0.15976857884841678</v>
      </c>
      <c r="L259" s="116">
        <v>-0.7063421098914151</v>
      </c>
      <c r="M259" s="116">
        <v>-0.039520816952248176</v>
      </c>
      <c r="N259" s="116">
        <v>-0.03260897122020224</v>
      </c>
      <c r="O259" s="116">
        <v>-0.006142672940900464</v>
      </c>
      <c r="P259" s="116">
        <v>-0.020258286110145348</v>
      </c>
      <c r="Q259" s="116">
        <v>-0.0008966548291365781</v>
      </c>
      <c r="R259" s="116">
        <v>-0.0005012606408566884</v>
      </c>
      <c r="S259" s="116">
        <v>-5.790866702455927E-05</v>
      </c>
      <c r="T259" s="116">
        <v>-0.00029653713145153687</v>
      </c>
      <c r="U259" s="116">
        <v>-2.4842399635035575E-05</v>
      </c>
      <c r="V259" s="116">
        <v>-1.850408902929155E-05</v>
      </c>
      <c r="W259" s="116">
        <v>-2.909219433615747E-06</v>
      </c>
      <c r="X259" s="116">
        <v>67.5</v>
      </c>
    </row>
    <row r="260" spans="1:14" s="116" customFormat="1" ht="12.75">
      <c r="A260" s="116" t="s">
        <v>157</v>
      </c>
      <c r="E260" s="117" t="s">
        <v>106</v>
      </c>
      <c r="F260" s="117">
        <f>MIN(F231:F259)</f>
        <v>23.08943752472111</v>
      </c>
      <c r="G260" s="117"/>
      <c r="H260" s="117"/>
      <c r="I260" s="118"/>
      <c r="J260" s="118" t="s">
        <v>158</v>
      </c>
      <c r="K260" s="117">
        <f>AVERAGE(K258,K253,K248,K243,K238,K233)</f>
        <v>-0.10700976905654606</v>
      </c>
      <c r="L260" s="117">
        <f>AVERAGE(L258,L253,L248,L243,L238,L233)</f>
        <v>-0.001655067276043991</v>
      </c>
      <c r="M260" s="118" t="s">
        <v>108</v>
      </c>
      <c r="N260" s="117" t="e">
        <f>Mittelwert(K256,K251,K246,K241,K236,K231)</f>
        <v>#NAME?</v>
      </c>
    </row>
    <row r="261" spans="5:14" s="116" customFormat="1" ht="12.75">
      <c r="E261" s="117" t="s">
        <v>107</v>
      </c>
      <c r="F261" s="117">
        <f>MAX(F231:F259)</f>
        <v>42.75308515018238</v>
      </c>
      <c r="G261" s="117"/>
      <c r="H261" s="117"/>
      <c r="I261" s="118"/>
      <c r="J261" s="118" t="s">
        <v>159</v>
      </c>
      <c r="K261" s="117">
        <f>AVERAGE(K259,K254,K249,K244,K239,K234)</f>
        <v>0.0656084716230891</v>
      </c>
      <c r="L261" s="117">
        <f>AVERAGE(L259,L254,L249,L244,L239,L234)</f>
        <v>-0.3042776409644304</v>
      </c>
      <c r="M261" s="117"/>
      <c r="N261" s="117"/>
    </row>
    <row r="262" spans="5:14" s="116" customFormat="1" ht="12.75">
      <c r="E262" s="117"/>
      <c r="F262" s="117"/>
      <c r="G262" s="117"/>
      <c r="H262" s="117"/>
      <c r="I262" s="117"/>
      <c r="J262" s="118" t="s">
        <v>112</v>
      </c>
      <c r="K262" s="117">
        <f>ABS(K260/$G$33)</f>
        <v>0.06688110566034129</v>
      </c>
      <c r="L262" s="117">
        <f>ABS(L260/$H$33)</f>
        <v>0.004597409100122197</v>
      </c>
      <c r="M262" s="118" t="s">
        <v>111</v>
      </c>
      <c r="N262" s="117">
        <f>K262+L262+L263+K263</f>
        <v>0.29892958105816947</v>
      </c>
    </row>
    <row r="263" spans="5:14" s="116" customFormat="1" ht="12.75">
      <c r="E263" s="117"/>
      <c r="F263" s="117"/>
      <c r="G263" s="117"/>
      <c r="H263" s="117"/>
      <c r="I263" s="117"/>
      <c r="J263" s="117"/>
      <c r="K263" s="117">
        <f>ABS(K261/$G$34)</f>
        <v>0.03727754069493699</v>
      </c>
      <c r="L263" s="117">
        <f>ABS(L261/$H$34)</f>
        <v>0.19017352560276898</v>
      </c>
      <c r="M263" s="117"/>
      <c r="N263" s="117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0.73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2005-08-03T08:14:33Z</cp:lastPrinted>
  <dcterms:created xsi:type="dcterms:W3CDTF">2003-07-09T12:58:06Z</dcterms:created>
  <dcterms:modified xsi:type="dcterms:W3CDTF">2006-07-26T12:14:01Z</dcterms:modified>
  <cp:category/>
  <cp:version/>
  <cp:contentType/>
  <cp:contentStatus/>
</cp:coreProperties>
</file>