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<sst xmlns="http://schemas.openxmlformats.org/spreadsheetml/2006/main" count="710" uniqueCount="165">
  <si>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</si>
  <si>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</si>
  <si>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</si>
  <si>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</si>
  <si>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</si>
  <si>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</si>
  <si>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</si>
  <si>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</si>
  <si>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</si>
  <si>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</si>
  <si>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</si>
  <si>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</si>
  <si>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</si>
  <si>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</si>
  <si>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</si>
  <si>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</si>
  <si>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</si>
  <si>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</si>
  <si>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</si>
  <si>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</si>
  <si>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</si>
  <si>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</si>
  <si>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</si>
  <si>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</si>
  <si>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</si>
  <si>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</si>
  <si>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</si>
  <si>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</si>
  <si>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</si>
  <si>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</si>
  <si>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</si>
  <si>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</si>
  <si>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</si>
  <si>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</si>
  <si>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</si>
  <si>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</si>
  <si>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</si>
  <si>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</si>
  <si>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</si>
  <si>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</si>
  <si>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</si>
  <si>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</si>
  <si>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</si>
  <si>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</si>
  <si>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</si>
  <si>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</si>
  <si>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</si>
  <si>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</si>
  <si>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</si>
  <si>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</si>
  <si>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</si>
  <si>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</si>
  <si>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</si>
  <si>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</si>
  <si>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</si>
  <si>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</si>
  <si>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</si>
  <si>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</si>
  <si>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</si>
  <si>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</si>
  <si>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</si>
  <si>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</si>
  <si>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</si>
  <si>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</si>
  <si>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</si>
  <si>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</si>
  <si>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</si>
  <si>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</si>
  <si>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</si>
  <si>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</si>
  <si>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</si>
  <si>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</si>
  <si>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</si>
  <si>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</si>
  <si>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</si>
  <si>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</si>
  <si>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</si>
  <si>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</si>
  <si>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</si>
  <si>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</si>
  <si>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</si>
  <si>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</si>
  <si>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</si>
  <si>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</si>
  <si>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</si>
  <si>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</si>
  <si>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</si>
  <si>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</si>
  <si>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</si>
  <si>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</si>
  <si>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</si>
  <si>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</si>
  <si>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</si>
  <si>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</si>
  <si>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</si>
  <si>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</si>
  <si>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</si>
  <si>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</si>
  <si>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</si>
  <si>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</si>
  <si>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</si>
  <si>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</si>
  <si>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</si>
  <si>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</si>
  <si>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</si>
  <si>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</si>
  <si>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</si>
  <si>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</si>
  <si>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</si>
  <si>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</si>
  <si>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</si>
  <si>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</si>
  <si>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</si>
  <si>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</si>
  <si>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</si>
  <si>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</si>
  <si>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</si>
  <si>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</si>
  <si>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</si>
  <si>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</si>
  <si>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</si>
  <si>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</si>
  <si>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</si>
  <si>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</si>
  <si>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</si>
  <si>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</si>
  <si>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</si>
  <si>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</si>
  <si>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</si>
  <si>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</si>
  <si>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</si>
  <si>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</si>
  <si>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</si>
  <si>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</si>
  <si>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</si>
  <si>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</si>
  <si>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</si>
  <si>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</si>
  <si>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</si>
  <si>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</si>
  <si>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</si>
  <si>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</si>
  <si>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</si>
  <si>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</si>
  <si>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</si>
  <si>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</si>
  <si>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</si>
  <si>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</si>
  <si>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</si>
  <si>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</si>
  <si>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</si>
  <si>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</si>
  <si>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</si>
  <si>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</si>
  <si>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</si>
  <si>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</si>
  <si>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</si>
  <si>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</si>
  <si>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</si>
  <si>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</si>
  <si>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</si>
  <si>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</si>
  <si>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</si>
  <si>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</si>
  <si>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 xml:space="preserve">AP 821 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</si>
</sst>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8.7908474139209</v>
      </c>
      <c r="C41" s="2">
        <f aca="true" t="shared" si="0" ref="C41:C55">($B$41*H41+$B$42*J41+$B$43*L41+$B$44*N41+$B$45*P41+$B$46*R41+$B$47*T41+$B$48*V41)/100</f>
        <v>-6.812562117529152E-10</v>
      </c>
      <c r="D41" s="2">
        <f aca="true" t="shared" si="1" ref="D41:D55">($B$41*I41+$B$42*K41+$B$43*M41+$B$44*O41+$B$45*Q41+$B$46*S41+$B$47*U41+$B$48*W41)/100</f>
        <v>-6.273287169169318E-08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0.626704434078917</v>
      </c>
      <c r="C42" s="2">
        <f t="shared" si="0"/>
        <v>3.655470008198973E-12</v>
      </c>
      <c r="D42" s="2">
        <f t="shared" si="1"/>
        <v>1.3624898719373608E-09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-10.858503225068986</v>
      </c>
      <c r="C43" s="2">
        <f t="shared" si="0"/>
        <v>0.004226145513387568</v>
      </c>
      <c r="D43" s="2">
        <f t="shared" si="1"/>
        <v>-0.7557793022144976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0.8130277405963966</v>
      </c>
      <c r="C44" s="2">
        <f t="shared" si="0"/>
        <v>0.00037341622363722625</v>
      </c>
      <c r="D44" s="2">
        <f t="shared" si="1"/>
        <v>0.06858644443000136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8.7908474139209</v>
      </c>
      <c r="C45" s="2">
        <f t="shared" si="0"/>
        <v>-0.0030339539062313216</v>
      </c>
      <c r="D45" s="2">
        <f t="shared" si="1"/>
        <v>-0.17889760684371137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0.626704434078917</v>
      </c>
      <c r="C46" s="2">
        <f t="shared" si="0"/>
        <v>2.548604219979065E-05</v>
      </c>
      <c r="D46" s="2">
        <f t="shared" si="1"/>
        <v>0.00245359890144952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-10.858503225068986</v>
      </c>
      <c r="C47" s="2">
        <f t="shared" si="0"/>
        <v>-0.00015767667708319332</v>
      </c>
      <c r="D47" s="2">
        <f t="shared" si="1"/>
        <v>-0.030353668372644305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0.8130277405963966</v>
      </c>
      <c r="C48" s="2">
        <f t="shared" si="0"/>
        <v>4.273977454626483E-05</v>
      </c>
      <c r="D48" s="2">
        <f t="shared" si="1"/>
        <v>0.001967011601959527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-0.00015957609824463674</v>
      </c>
      <c r="D49" s="2">
        <f t="shared" si="1"/>
        <v>-0.003691352355390392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2.052688118163689E-06</v>
      </c>
      <c r="D50" s="2">
        <f t="shared" si="1"/>
        <v>3.768346959602764E-05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-2.89535837035948E-05</v>
      </c>
      <c r="D51" s="2">
        <f t="shared" si="1"/>
        <v>-0.0003971960999585268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3.04167917538637E-06</v>
      </c>
      <c r="D52" s="2">
        <f t="shared" si="1"/>
        <v>2.8782533120825504E-05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-9.882000582353652E-06</v>
      </c>
      <c r="D53" s="2">
        <f t="shared" si="1"/>
        <v>-8.020920055375086E-05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1.611704492598961E-07</v>
      </c>
      <c r="D54" s="2">
        <f t="shared" si="1"/>
        <v>1.3943713385892894E-06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-2.6276091772022314E-06</v>
      </c>
      <c r="D55" s="2">
        <f t="shared" si="1"/>
        <v>-2.4694636094122055E-05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3364</v>
      </c>
      <c r="B3" s="31">
        <v>174.88</v>
      </c>
      <c r="C3" s="31">
        <v>164.81333333333333</v>
      </c>
      <c r="D3" s="31">
        <v>8.60655427830609</v>
      </c>
      <c r="E3" s="31">
        <v>8.926769221031327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3363</v>
      </c>
      <c r="B4" s="36">
        <v>145.97</v>
      </c>
      <c r="C4" s="36">
        <v>143.22</v>
      </c>
      <c r="D4" s="36">
        <v>9.048677654428475</v>
      </c>
      <c r="E4" s="36">
        <v>9.048859864249161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3362</v>
      </c>
      <c r="B5" s="41">
        <v>144.59</v>
      </c>
      <c r="C5" s="41">
        <v>145.69</v>
      </c>
      <c r="D5" s="41">
        <v>8.743908957573199</v>
      </c>
      <c r="E5" s="41">
        <v>9.205383053463887</v>
      </c>
      <c r="F5" s="37" t="s">
        <v>71</v>
      </c>
      <c r="I5" s="42"/>
    </row>
    <row r="6" spans="1:6" s="33" customFormat="1" ht="13.5" thickBot="1">
      <c r="A6" s="43">
        <v>3365</v>
      </c>
      <c r="B6" s="44">
        <v>172.73666666666668</v>
      </c>
      <c r="C6" s="44">
        <v>169.52</v>
      </c>
      <c r="D6" s="44">
        <v>8.695403410806877</v>
      </c>
      <c r="E6" s="44">
        <v>9.198574971885582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8.7908474139209</v>
      </c>
      <c r="C19" s="62">
        <v>87.2608474139209</v>
      </c>
      <c r="D19" s="63">
        <v>33.14289264555147</v>
      </c>
      <c r="K19" s="64" t="s">
        <v>93</v>
      </c>
    </row>
    <row r="20" spans="1:11" ht="12.75">
      <c r="A20" s="61" t="s">
        <v>57</v>
      </c>
      <c r="B20" s="62">
        <v>0.626704434078917</v>
      </c>
      <c r="C20" s="62">
        <v>77.71670443407892</v>
      </c>
      <c r="D20" s="63">
        <v>28.52535295508219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-10.858503225068986</v>
      </c>
      <c r="C21" s="62">
        <v>94.37816344159769</v>
      </c>
      <c r="D21" s="63">
        <v>34.40800239276009</v>
      </c>
      <c r="F21" s="39" t="s">
        <v>96</v>
      </c>
    </row>
    <row r="22" spans="1:11" ht="16.5" thickBot="1">
      <c r="A22" s="67" t="s">
        <v>59</v>
      </c>
      <c r="B22" s="68">
        <v>0.8130277405963966</v>
      </c>
      <c r="C22" s="68">
        <v>108.19302774059639</v>
      </c>
      <c r="D22" s="69">
        <v>39.03801829312516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24.385381491509644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0.004226145513387568</v>
      </c>
      <c r="C27" s="78">
        <v>0.00037341622363722625</v>
      </c>
      <c r="D27" s="78">
        <v>-0.0030339539062313216</v>
      </c>
      <c r="E27" s="78">
        <v>2.548604219979065E-05</v>
      </c>
      <c r="F27" s="78">
        <v>-0.00015767667708319332</v>
      </c>
      <c r="G27" s="78">
        <v>4.273977454626483E-05</v>
      </c>
      <c r="H27" s="78">
        <v>-0.00015957609824463674</v>
      </c>
      <c r="I27" s="79">
        <v>2.052688118163689E-06</v>
      </c>
    </row>
    <row r="28" spans="1:9" ht="13.5" thickBot="1">
      <c r="A28" s="80" t="s">
        <v>61</v>
      </c>
      <c r="B28" s="81">
        <v>-0.7557793022144976</v>
      </c>
      <c r="C28" s="81">
        <v>0.06858644443000136</v>
      </c>
      <c r="D28" s="81">
        <v>-0.17889760684371137</v>
      </c>
      <c r="E28" s="81">
        <v>0.00245359890144952</v>
      </c>
      <c r="F28" s="81">
        <v>-0.030353668372644305</v>
      </c>
      <c r="G28" s="81">
        <v>0.001967011601959527</v>
      </c>
      <c r="H28" s="81">
        <v>-0.003691352355390392</v>
      </c>
      <c r="I28" s="82">
        <v>3.768346959602764E-05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3364</v>
      </c>
      <c r="B39" s="89">
        <v>174.88</v>
      </c>
      <c r="C39" s="89">
        <v>164.81333333333333</v>
      </c>
      <c r="D39" s="89">
        <v>8.60655427830609</v>
      </c>
      <c r="E39" s="89">
        <v>8.926769221031327</v>
      </c>
      <c r="F39" s="90">
        <f>I39*D39/(23678+B39)*1000</f>
        <v>39.03801829312516</v>
      </c>
      <c r="G39" s="91" t="s">
        <v>59</v>
      </c>
      <c r="H39" s="92">
        <f>I39-B39+X39</f>
        <v>0.8130277405963966</v>
      </c>
      <c r="I39" s="92">
        <f>(B39+C42-2*X39)*(23678+B39)*E42/((23678+C42)*D39+E42*(23678+B39))</f>
        <v>108.19302774059639</v>
      </c>
      <c r="J39" s="39" t="s">
        <v>73</v>
      </c>
      <c r="K39" s="39">
        <f>(K40*K40+L40*L40+M40*M40+N40*N40+O40*O40+P40*P40+Q40*Q40+R40*R40+S40*S40+T40*T40+U40*U40+V40*V40+W40*W40)</f>
        <v>0.608883093737328</v>
      </c>
      <c r="M39" s="39" t="s">
        <v>68</v>
      </c>
      <c r="N39" s="39">
        <f>(K44*K44+L44*L44+M44*M44+N44*N44+O44*O44+P44*P44+Q44*Q44+R44*R44+S44*S44+T44*T44+U44*U44+V44*V44+W44*W44)</f>
        <v>0.3166844537391202</v>
      </c>
      <c r="X39" s="28">
        <f>(1-$H$2)*1000</f>
        <v>67.5</v>
      </c>
    </row>
    <row r="40" spans="1:24" ht="12.75">
      <c r="A40" s="86">
        <v>3363</v>
      </c>
      <c r="B40" s="89">
        <v>145.97</v>
      </c>
      <c r="C40" s="89">
        <v>143.22</v>
      </c>
      <c r="D40" s="89">
        <v>9.048677654428475</v>
      </c>
      <c r="E40" s="89">
        <v>9.048859864249161</v>
      </c>
      <c r="F40" s="90">
        <f>I40*D40/(23678+B40)*1000</f>
        <v>33.14289264555147</v>
      </c>
      <c r="G40" s="91" t="s">
        <v>56</v>
      </c>
      <c r="H40" s="92">
        <f>I40-B40+X40</f>
        <v>8.7908474139209</v>
      </c>
      <c r="I40" s="92">
        <f>(B40+C39-2*X40)*(23678+B40)*E39/((23678+C39)*D40+E39*(23678+B40))</f>
        <v>87.2608474139209</v>
      </c>
      <c r="J40" s="39" t="s">
        <v>62</v>
      </c>
      <c r="K40" s="73">
        <f aca="true" t="shared" si="0" ref="K40:W40">SQRT(K41*K41+K42*K42)</f>
        <v>0.7557911179431347</v>
      </c>
      <c r="L40" s="73">
        <f t="shared" si="0"/>
        <v>0.06858746094750659</v>
      </c>
      <c r="M40" s="73">
        <f t="shared" si="0"/>
        <v>0.17892333165552296</v>
      </c>
      <c r="N40" s="73">
        <f t="shared" si="0"/>
        <v>0.0024537312622904127</v>
      </c>
      <c r="O40" s="73">
        <f t="shared" si="0"/>
        <v>0.03035407790744043</v>
      </c>
      <c r="P40" s="73">
        <f t="shared" si="0"/>
        <v>0.001967475878015192</v>
      </c>
      <c r="Q40" s="73">
        <f t="shared" si="0"/>
        <v>0.0036947999597782256</v>
      </c>
      <c r="R40" s="73">
        <f t="shared" si="0"/>
        <v>3.773933504058054E-05</v>
      </c>
      <c r="S40" s="73">
        <f t="shared" si="0"/>
        <v>0.00039824998660583163</v>
      </c>
      <c r="T40" s="73">
        <f t="shared" si="0"/>
        <v>2.8942806101990116E-05</v>
      </c>
      <c r="U40" s="73">
        <f t="shared" si="0"/>
        <v>8.081565311857267E-05</v>
      </c>
      <c r="V40" s="73">
        <f t="shared" si="0"/>
        <v>1.4036549945032517E-06</v>
      </c>
      <c r="W40" s="73">
        <f t="shared" si="0"/>
        <v>2.483403676024567E-05</v>
      </c>
      <c r="X40" s="28">
        <f>(1-$H$2)*1000</f>
        <v>67.5</v>
      </c>
    </row>
    <row r="41" spans="1:24" ht="12.75">
      <c r="A41" s="86">
        <v>3362</v>
      </c>
      <c r="B41" s="89">
        <v>144.59</v>
      </c>
      <c r="C41" s="89">
        <v>145.69</v>
      </c>
      <c r="D41" s="89">
        <v>8.743908957573199</v>
      </c>
      <c r="E41" s="89">
        <v>9.205383053463887</v>
      </c>
      <c r="F41" s="90">
        <f>I41*D41/(23678+B41)*1000</f>
        <v>28.52535295508219</v>
      </c>
      <c r="G41" s="91" t="s">
        <v>57</v>
      </c>
      <c r="H41" s="92">
        <f>I41-B41+X41</f>
        <v>0.626704434078917</v>
      </c>
      <c r="I41" s="92">
        <f>(B41+C40-2*X41)*(23678+B41)*E40/((23678+C40)*D41+E40*(23678+B41))</f>
        <v>77.71670443407892</v>
      </c>
      <c r="J41" s="39" t="s">
        <v>60</v>
      </c>
      <c r="K41" s="73">
        <f>'calcul config'!C43</f>
        <v>0.004226145513387568</v>
      </c>
      <c r="L41" s="73">
        <f>'calcul config'!C44</f>
        <v>0.00037341622363722625</v>
      </c>
      <c r="M41" s="73">
        <f>'calcul config'!C45</f>
        <v>-0.0030339539062313216</v>
      </c>
      <c r="N41" s="73">
        <f>'calcul config'!C46</f>
        <v>2.548604219979065E-05</v>
      </c>
      <c r="O41" s="73">
        <f>'calcul config'!C47</f>
        <v>-0.00015767667708319332</v>
      </c>
      <c r="P41" s="73">
        <f>'calcul config'!C48</f>
        <v>4.273977454626483E-05</v>
      </c>
      <c r="Q41" s="73">
        <f>'calcul config'!C49</f>
        <v>-0.00015957609824463674</v>
      </c>
      <c r="R41" s="73">
        <f>'calcul config'!C50</f>
        <v>2.052688118163689E-06</v>
      </c>
      <c r="S41" s="73">
        <f>'calcul config'!C51</f>
        <v>-2.89535837035948E-05</v>
      </c>
      <c r="T41" s="73">
        <f>'calcul config'!C52</f>
        <v>3.04167917538637E-06</v>
      </c>
      <c r="U41" s="73">
        <f>'calcul config'!C53</f>
        <v>-9.882000582353652E-06</v>
      </c>
      <c r="V41" s="73">
        <f>'calcul config'!C54</f>
        <v>1.611704492598961E-07</v>
      </c>
      <c r="W41" s="73">
        <f>'calcul config'!C55</f>
        <v>-2.6276091772022314E-06</v>
      </c>
      <c r="X41" s="28">
        <f>(1-$H$2)*1000</f>
        <v>67.5</v>
      </c>
    </row>
    <row r="42" spans="1:24" ht="12.75">
      <c r="A42" s="86">
        <v>3365</v>
      </c>
      <c r="B42" s="89">
        <v>172.73666666666668</v>
      </c>
      <c r="C42" s="89">
        <v>169.52</v>
      </c>
      <c r="D42" s="89">
        <v>8.695403410806877</v>
      </c>
      <c r="E42" s="89">
        <v>9.198574971885582</v>
      </c>
      <c r="F42" s="90">
        <f>I42*D42/(23678+B42)*1000</f>
        <v>34.40800239276009</v>
      </c>
      <c r="G42" s="91" t="s">
        <v>58</v>
      </c>
      <c r="H42" s="92">
        <f>I42-B42+X42</f>
        <v>-10.858503225068986</v>
      </c>
      <c r="I42" s="92">
        <f>(B42+C41-2*X42)*(23678+B42)*E41/((23678+C41)*D42+E41*(23678+B42))</f>
        <v>94.37816344159769</v>
      </c>
      <c r="J42" s="39" t="s">
        <v>61</v>
      </c>
      <c r="K42" s="73">
        <f>'calcul config'!D43</f>
        <v>-0.7557793022144976</v>
      </c>
      <c r="L42" s="73">
        <f>'calcul config'!D44</f>
        <v>0.06858644443000136</v>
      </c>
      <c r="M42" s="73">
        <f>'calcul config'!D45</f>
        <v>-0.17889760684371137</v>
      </c>
      <c r="N42" s="73">
        <f>'calcul config'!D46</f>
        <v>0.00245359890144952</v>
      </c>
      <c r="O42" s="73">
        <f>'calcul config'!D47</f>
        <v>-0.030353668372644305</v>
      </c>
      <c r="P42" s="73">
        <f>'calcul config'!D48</f>
        <v>0.001967011601959527</v>
      </c>
      <c r="Q42" s="73">
        <f>'calcul config'!D49</f>
        <v>-0.003691352355390392</v>
      </c>
      <c r="R42" s="73">
        <f>'calcul config'!D50</f>
        <v>3.768346959602764E-05</v>
      </c>
      <c r="S42" s="73">
        <f>'calcul config'!D51</f>
        <v>-0.0003971960999585268</v>
      </c>
      <c r="T42" s="73">
        <f>'calcul config'!D52</f>
        <v>2.8782533120825504E-05</v>
      </c>
      <c r="U42" s="73">
        <f>'calcul config'!D53</f>
        <v>-8.020920055375086E-05</v>
      </c>
      <c r="V42" s="73">
        <f>'calcul config'!D54</f>
        <v>1.3943713385892894E-06</v>
      </c>
      <c r="W42" s="73">
        <f>'calcul config'!D55</f>
        <v>-2.4694636094122055E-05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0.5038607452954231</v>
      </c>
      <c r="L44" s="73">
        <f>L40/(L43*1.5)</f>
        <v>0.06532139137857772</v>
      </c>
      <c r="M44" s="73">
        <f aca="true" t="shared" si="1" ref="M44:W44">M40/(M43*1.5)</f>
        <v>0.19880370183946997</v>
      </c>
      <c r="N44" s="73">
        <f t="shared" si="1"/>
        <v>0.0032716416830538835</v>
      </c>
      <c r="O44" s="73">
        <f t="shared" si="1"/>
        <v>0.13490701292195748</v>
      </c>
      <c r="P44" s="73">
        <f t="shared" si="1"/>
        <v>0.013116505853434612</v>
      </c>
      <c r="Q44" s="73">
        <f t="shared" si="1"/>
        <v>0.024631999731854832</v>
      </c>
      <c r="R44" s="73">
        <f t="shared" si="1"/>
        <v>8.386518897906787E-05</v>
      </c>
      <c r="S44" s="73">
        <f t="shared" si="1"/>
        <v>0.005309999821411088</v>
      </c>
      <c r="T44" s="73">
        <f t="shared" si="1"/>
        <v>0.0003859040813598681</v>
      </c>
      <c r="U44" s="73">
        <f t="shared" si="1"/>
        <v>0.0010775420415809688</v>
      </c>
      <c r="V44" s="73">
        <f t="shared" si="1"/>
        <v>1.871539992671002E-05</v>
      </c>
      <c r="W44" s="73">
        <f t="shared" si="1"/>
        <v>0.0003311204901366089</v>
      </c>
      <c r="X44" s="73"/>
      <c r="Y44" s="73"/>
    </row>
    <row r="45" s="101" customFormat="1" ht="12.75"/>
    <row r="46" spans="1:24" s="101" customFormat="1" ht="12.75">
      <c r="A46" s="101">
        <v>3365</v>
      </c>
      <c r="B46" s="101">
        <v>173.46</v>
      </c>
      <c r="C46" s="101">
        <v>161.16</v>
      </c>
      <c r="D46" s="101">
        <v>8.676929118579983</v>
      </c>
      <c r="E46" s="101">
        <v>9.156306624241664</v>
      </c>
      <c r="F46" s="101">
        <v>34.64482686074419</v>
      </c>
      <c r="G46" s="101" t="s">
        <v>59</v>
      </c>
      <c r="H46" s="101">
        <v>-10.727033269116077</v>
      </c>
      <c r="I46" s="101">
        <v>95.23296673088393</v>
      </c>
      <c r="J46" s="101" t="s">
        <v>73</v>
      </c>
      <c r="K46" s="101">
        <v>0.19933838249857208</v>
      </c>
      <c r="M46" s="101" t="s">
        <v>68</v>
      </c>
      <c r="N46" s="101">
        <v>0.11693856333078614</v>
      </c>
      <c r="X46" s="101">
        <v>67.5</v>
      </c>
    </row>
    <row r="47" spans="1:24" s="101" customFormat="1" ht="12.75">
      <c r="A47" s="101">
        <v>3362</v>
      </c>
      <c r="B47" s="101">
        <v>172.05999755859375</v>
      </c>
      <c r="C47" s="101">
        <v>151.05999755859375</v>
      </c>
      <c r="D47" s="101">
        <v>8.682007789611816</v>
      </c>
      <c r="E47" s="101">
        <v>9.16459846496582</v>
      </c>
      <c r="F47" s="101">
        <v>37.045997080008114</v>
      </c>
      <c r="G47" s="101" t="s">
        <v>56</v>
      </c>
      <c r="H47" s="101">
        <v>-2.792149102530729</v>
      </c>
      <c r="I47" s="101">
        <v>101.76784845606302</v>
      </c>
      <c r="J47" s="101" t="s">
        <v>62</v>
      </c>
      <c r="K47" s="101">
        <v>0.4219075346714143</v>
      </c>
      <c r="L47" s="101">
        <v>0.0069941612591833055</v>
      </c>
      <c r="M47" s="101">
        <v>0.09988090165294063</v>
      </c>
      <c r="N47" s="101">
        <v>0.10494390124339088</v>
      </c>
      <c r="O47" s="101">
        <v>0.016944638974097686</v>
      </c>
      <c r="P47" s="101">
        <v>0.00020058755017892746</v>
      </c>
      <c r="Q47" s="101">
        <v>0.0020624773537317466</v>
      </c>
      <c r="R47" s="101">
        <v>0.0016153557597953195</v>
      </c>
      <c r="S47" s="101">
        <v>0.00022232576270842587</v>
      </c>
      <c r="T47" s="101">
        <v>2.953785075679691E-06</v>
      </c>
      <c r="U47" s="101">
        <v>4.5108241333419336E-05</v>
      </c>
      <c r="V47" s="101">
        <v>5.9951731573893325E-05</v>
      </c>
      <c r="W47" s="101">
        <v>1.3868259724514765E-05</v>
      </c>
      <c r="X47" s="101">
        <v>67.5</v>
      </c>
    </row>
    <row r="48" spans="1:24" s="101" customFormat="1" ht="12.75">
      <c r="A48" s="101">
        <v>3363</v>
      </c>
      <c r="B48" s="101">
        <v>157.24000549316406</v>
      </c>
      <c r="C48" s="101">
        <v>141.44000244140625</v>
      </c>
      <c r="D48" s="101">
        <v>9.122540473937988</v>
      </c>
      <c r="E48" s="101">
        <v>9.081550598144531</v>
      </c>
      <c r="F48" s="101">
        <v>33.244414853162255</v>
      </c>
      <c r="G48" s="101" t="s">
        <v>57</v>
      </c>
      <c r="H48" s="101">
        <v>-2.879485758440609</v>
      </c>
      <c r="I48" s="101">
        <v>86.86051973472345</v>
      </c>
      <c r="J48" s="101" t="s">
        <v>60</v>
      </c>
      <c r="K48" s="101">
        <v>-0.30297797016033523</v>
      </c>
      <c r="L48" s="101">
        <v>-3.9119770739259825E-05</v>
      </c>
      <c r="M48" s="101">
        <v>0.07093095037119392</v>
      </c>
      <c r="N48" s="101">
        <v>0.00108521776161033</v>
      </c>
      <c r="O48" s="101">
        <v>-0.01229457220970537</v>
      </c>
      <c r="P48" s="101">
        <v>-4.334588028023465E-06</v>
      </c>
      <c r="Q48" s="101">
        <v>0.0014260894631146698</v>
      </c>
      <c r="R48" s="101">
        <v>8.723602007306561E-05</v>
      </c>
      <c r="S48" s="101">
        <v>-0.0001712820180989326</v>
      </c>
      <c r="T48" s="101">
        <v>-3.000235834621446E-07</v>
      </c>
      <c r="U48" s="101">
        <v>2.851723598815868E-05</v>
      </c>
      <c r="V48" s="101">
        <v>6.8800893154412236E-06</v>
      </c>
      <c r="W48" s="101">
        <v>-1.0970564315226684E-05</v>
      </c>
      <c r="X48" s="101">
        <v>67.5</v>
      </c>
    </row>
    <row r="49" spans="1:24" s="101" customFormat="1" ht="12.75">
      <c r="A49" s="101">
        <v>3364</v>
      </c>
      <c r="B49" s="101">
        <v>167.89999389648438</v>
      </c>
      <c r="C49" s="101">
        <v>151.1999969482422</v>
      </c>
      <c r="D49" s="101">
        <v>8.53096866607666</v>
      </c>
      <c r="E49" s="101">
        <v>8.742819786071777</v>
      </c>
      <c r="F49" s="101">
        <v>32.17760151989958</v>
      </c>
      <c r="G49" s="101" t="s">
        <v>58</v>
      </c>
      <c r="H49" s="101">
        <v>-10.45664772781825</v>
      </c>
      <c r="I49" s="101">
        <v>89.94334616866612</v>
      </c>
      <c r="J49" s="101" t="s">
        <v>61</v>
      </c>
      <c r="K49" s="101">
        <v>-0.2936159352113466</v>
      </c>
      <c r="L49" s="101">
        <v>-0.006994051855898547</v>
      </c>
      <c r="M49" s="101">
        <v>-0.07032065695401049</v>
      </c>
      <c r="N49" s="101">
        <v>0.10493829001176103</v>
      </c>
      <c r="O49" s="101">
        <v>-0.011660372384398822</v>
      </c>
      <c r="P49" s="101">
        <v>-0.00020054071066347368</v>
      </c>
      <c r="Q49" s="101">
        <v>-0.0014899938516147043</v>
      </c>
      <c r="R49" s="101">
        <v>0.0016129984834170569</v>
      </c>
      <c r="S49" s="101">
        <v>-0.00014174348323588008</v>
      </c>
      <c r="T49" s="101">
        <v>-2.9385084860647607E-06</v>
      </c>
      <c r="U49" s="101">
        <v>-3.495026019630852E-05</v>
      </c>
      <c r="V49" s="101">
        <v>5.955564196379474E-05</v>
      </c>
      <c r="W49" s="101">
        <v>-8.48382852208089E-06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3365</v>
      </c>
      <c r="B56" s="116">
        <v>179.42</v>
      </c>
      <c r="C56" s="116">
        <v>186.12</v>
      </c>
      <c r="D56" s="116">
        <v>8.692259086055728</v>
      </c>
      <c r="E56" s="116">
        <v>9.157693002960457</v>
      </c>
      <c r="F56" s="116">
        <v>33.00201910754335</v>
      </c>
      <c r="G56" s="116" t="s">
        <v>59</v>
      </c>
      <c r="H56" s="116">
        <v>-21.340206772281306</v>
      </c>
      <c r="I56" s="116">
        <v>90.57979322771868</v>
      </c>
      <c r="J56" s="116" t="s">
        <v>73</v>
      </c>
      <c r="K56" s="116">
        <v>1.7196959562204635</v>
      </c>
      <c r="M56" s="116" t="s">
        <v>68</v>
      </c>
      <c r="N56" s="116">
        <v>1.3717480401428983</v>
      </c>
      <c r="X56" s="116">
        <v>67.5</v>
      </c>
    </row>
    <row r="57" spans="1:24" s="116" customFormat="1" ht="12.75">
      <c r="A57" s="116">
        <v>3364</v>
      </c>
      <c r="B57" s="116">
        <v>156.16000366210938</v>
      </c>
      <c r="C57" s="116">
        <v>150.25999450683594</v>
      </c>
      <c r="D57" s="116">
        <v>8.5341796875</v>
      </c>
      <c r="E57" s="116">
        <v>9.145238876342773</v>
      </c>
      <c r="F57" s="116">
        <v>38.394441635102105</v>
      </c>
      <c r="G57" s="116" t="s">
        <v>56</v>
      </c>
      <c r="H57" s="116">
        <v>18.567556418753966</v>
      </c>
      <c r="I57" s="116">
        <v>107.22756008086334</v>
      </c>
      <c r="J57" s="116" t="s">
        <v>62</v>
      </c>
      <c r="K57" s="116">
        <v>0.7447720772930924</v>
      </c>
      <c r="L57" s="116">
        <v>1.0638386784009408</v>
      </c>
      <c r="M57" s="116">
        <v>0.1763148346709782</v>
      </c>
      <c r="N57" s="116">
        <v>0.018196657631429188</v>
      </c>
      <c r="O57" s="116">
        <v>0.029911162144336905</v>
      </c>
      <c r="P57" s="116">
        <v>0.0305182111555381</v>
      </c>
      <c r="Q57" s="116">
        <v>0.0036408923730964</v>
      </c>
      <c r="R57" s="116">
        <v>0.00028014777888707453</v>
      </c>
      <c r="S57" s="116">
        <v>0.0003924635935993252</v>
      </c>
      <c r="T57" s="116">
        <v>0.00044908614769363246</v>
      </c>
      <c r="U57" s="116">
        <v>7.964130098404049E-05</v>
      </c>
      <c r="V57" s="116">
        <v>1.0397646550292587E-05</v>
      </c>
      <c r="W57" s="116">
        <v>2.4479126892510504E-05</v>
      </c>
      <c r="X57" s="116">
        <v>67.5</v>
      </c>
    </row>
    <row r="58" spans="1:24" s="116" customFormat="1" ht="12.75">
      <c r="A58" s="116">
        <v>3363</v>
      </c>
      <c r="B58" s="116">
        <v>155.77999877929688</v>
      </c>
      <c r="C58" s="116">
        <v>140.97999572753906</v>
      </c>
      <c r="D58" s="116">
        <v>9.314156532287598</v>
      </c>
      <c r="E58" s="116">
        <v>9.290637969970703</v>
      </c>
      <c r="F58" s="116">
        <v>33.1189541194702</v>
      </c>
      <c r="G58" s="116" t="s">
        <v>57</v>
      </c>
      <c r="H58" s="116">
        <v>-3.532672111892211</v>
      </c>
      <c r="I58" s="116">
        <v>84.74732666740466</v>
      </c>
      <c r="J58" s="116" t="s">
        <v>60</v>
      </c>
      <c r="K58" s="116">
        <v>-0.6860475427145386</v>
      </c>
      <c r="L58" s="116">
        <v>-0.005788125365108955</v>
      </c>
      <c r="M58" s="116">
        <v>0.16162185430167653</v>
      </c>
      <c r="N58" s="116">
        <v>-0.000188039043898617</v>
      </c>
      <c r="O58" s="116">
        <v>-0.027676545149841303</v>
      </c>
      <c r="P58" s="116">
        <v>-0.000662142863082526</v>
      </c>
      <c r="Q58" s="116">
        <v>0.0032981345358685</v>
      </c>
      <c r="R58" s="116">
        <v>-1.5156539144934713E-05</v>
      </c>
      <c r="S58" s="116">
        <v>-0.0003723515321655832</v>
      </c>
      <c r="T58" s="116">
        <v>-4.714815288975417E-05</v>
      </c>
      <c r="U58" s="116">
        <v>6.925150991005181E-05</v>
      </c>
      <c r="V58" s="116">
        <v>-1.2041381127987936E-06</v>
      </c>
      <c r="W58" s="116">
        <v>-2.3468392483277537E-05</v>
      </c>
      <c r="X58" s="116">
        <v>67.5</v>
      </c>
    </row>
    <row r="59" spans="1:24" s="116" customFormat="1" ht="12.75">
      <c r="A59" s="116">
        <v>3362</v>
      </c>
      <c r="B59" s="116">
        <v>122.13999938964844</v>
      </c>
      <c r="C59" s="116">
        <v>131.33999633789062</v>
      </c>
      <c r="D59" s="116">
        <v>8.846959114074707</v>
      </c>
      <c r="E59" s="116">
        <v>9.224635124206543</v>
      </c>
      <c r="F59" s="116">
        <v>24.385381491509644</v>
      </c>
      <c r="G59" s="116" t="s">
        <v>58</v>
      </c>
      <c r="H59" s="116">
        <v>10.961693344878853</v>
      </c>
      <c r="I59" s="116">
        <v>65.60169273452729</v>
      </c>
      <c r="J59" s="116" t="s">
        <v>61</v>
      </c>
      <c r="K59" s="116">
        <v>-0.2898693089149166</v>
      </c>
      <c r="L59" s="116">
        <v>-1.0638229322902464</v>
      </c>
      <c r="M59" s="116">
        <v>-0.07046486455774978</v>
      </c>
      <c r="N59" s="116">
        <v>-0.018195686034701185</v>
      </c>
      <c r="O59" s="116">
        <v>-0.011344005879477015</v>
      </c>
      <c r="P59" s="116">
        <v>-0.030511027169908243</v>
      </c>
      <c r="Q59" s="116">
        <v>-0.0015422081103998277</v>
      </c>
      <c r="R59" s="116">
        <v>-0.00027973747932036075</v>
      </c>
      <c r="S59" s="116">
        <v>-0.00012402422664479294</v>
      </c>
      <c r="T59" s="116">
        <v>-0.0004466043212166575</v>
      </c>
      <c r="U59" s="116">
        <v>-3.933147845693731E-05</v>
      </c>
      <c r="V59" s="116">
        <v>-1.032768634255111E-05</v>
      </c>
      <c r="W59" s="116">
        <v>-6.961480278681638E-06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3365</v>
      </c>
      <c r="B61" s="116">
        <v>183.5</v>
      </c>
      <c r="C61" s="116">
        <v>185.1</v>
      </c>
      <c r="D61" s="116">
        <v>8.63413192617828</v>
      </c>
      <c r="E61" s="116">
        <v>8.978708290567193</v>
      </c>
      <c r="F61" s="116">
        <v>33.991780419110505</v>
      </c>
      <c r="G61" s="116" t="s">
        <v>59</v>
      </c>
      <c r="H61" s="116">
        <v>-22.059477037708447</v>
      </c>
      <c r="I61" s="116">
        <v>93.94052296229155</v>
      </c>
      <c r="J61" s="116" t="s">
        <v>73</v>
      </c>
      <c r="K61" s="116">
        <v>1.7993360696360445</v>
      </c>
      <c r="M61" s="116" t="s">
        <v>68</v>
      </c>
      <c r="N61" s="116">
        <v>1.1057980587368592</v>
      </c>
      <c r="X61" s="116">
        <v>67.5</v>
      </c>
    </row>
    <row r="62" spans="1:24" s="116" customFormat="1" ht="12.75">
      <c r="A62" s="116">
        <v>3364</v>
      </c>
      <c r="B62" s="116">
        <v>190.25999450683594</v>
      </c>
      <c r="C62" s="116">
        <v>151.36000061035156</v>
      </c>
      <c r="D62" s="116">
        <v>8.362875938415527</v>
      </c>
      <c r="E62" s="116">
        <v>9.02157974243164</v>
      </c>
      <c r="F62" s="116">
        <v>43.60812878300846</v>
      </c>
      <c r="G62" s="116" t="s">
        <v>56</v>
      </c>
      <c r="H62" s="116">
        <v>1.7007966530037066</v>
      </c>
      <c r="I62" s="116">
        <v>124.46079115983964</v>
      </c>
      <c r="J62" s="116" t="s">
        <v>62</v>
      </c>
      <c r="K62" s="116">
        <v>1.1449504799704133</v>
      </c>
      <c r="L62" s="116">
        <v>0.642219554292279</v>
      </c>
      <c r="M62" s="116">
        <v>0.27105091630962097</v>
      </c>
      <c r="N62" s="116">
        <v>0.004926181191783041</v>
      </c>
      <c r="O62" s="116">
        <v>0.045983088673431975</v>
      </c>
      <c r="P62" s="116">
        <v>0.018423168107965075</v>
      </c>
      <c r="Q62" s="116">
        <v>0.005597182628069899</v>
      </c>
      <c r="R62" s="116">
        <v>7.583744527379724E-05</v>
      </c>
      <c r="S62" s="116">
        <v>0.000603287744586344</v>
      </c>
      <c r="T62" s="116">
        <v>0.00027111307918819644</v>
      </c>
      <c r="U62" s="116">
        <v>0.0001224315101225406</v>
      </c>
      <c r="V62" s="116">
        <v>2.818560184470092E-06</v>
      </c>
      <c r="W62" s="116">
        <v>3.761880894651008E-05</v>
      </c>
      <c r="X62" s="116">
        <v>67.5</v>
      </c>
    </row>
    <row r="63" spans="1:24" s="116" customFormat="1" ht="12.75">
      <c r="A63" s="116">
        <v>3363</v>
      </c>
      <c r="B63" s="116">
        <v>143.66000366210938</v>
      </c>
      <c r="C63" s="116">
        <v>150.9600067138672</v>
      </c>
      <c r="D63" s="116">
        <v>8.761262893676758</v>
      </c>
      <c r="E63" s="116">
        <v>9.01676082611084</v>
      </c>
      <c r="F63" s="116">
        <v>29.852535138617764</v>
      </c>
      <c r="G63" s="116" t="s">
        <v>57</v>
      </c>
      <c r="H63" s="116">
        <v>5.008310877655816</v>
      </c>
      <c r="I63" s="116">
        <v>81.16831453976519</v>
      </c>
      <c r="J63" s="116" t="s">
        <v>60</v>
      </c>
      <c r="K63" s="116">
        <v>-1.0392220738102007</v>
      </c>
      <c r="L63" s="116">
        <v>-0.0034946889574499385</v>
      </c>
      <c r="M63" s="116">
        <v>0.2472986635936634</v>
      </c>
      <c r="N63" s="116">
        <v>5.066389850693597E-05</v>
      </c>
      <c r="O63" s="116">
        <v>-0.04152619298759039</v>
      </c>
      <c r="P63" s="116">
        <v>-0.0003996738418973119</v>
      </c>
      <c r="Q63" s="116">
        <v>0.005165061518958445</v>
      </c>
      <c r="R63" s="116">
        <v>4.0380287308554134E-06</v>
      </c>
      <c r="S63" s="116">
        <v>-0.000526087424638951</v>
      </c>
      <c r="T63" s="116">
        <v>-2.844959138037466E-05</v>
      </c>
      <c r="U63" s="116">
        <v>0.00011636036327281048</v>
      </c>
      <c r="V63" s="116">
        <v>3.088592676384935E-07</v>
      </c>
      <c r="W63" s="116">
        <v>-3.217626051515606E-05</v>
      </c>
      <c r="X63" s="116">
        <v>67.5</v>
      </c>
    </row>
    <row r="64" spans="1:24" s="116" customFormat="1" ht="12.75">
      <c r="A64" s="116">
        <v>3362</v>
      </c>
      <c r="B64" s="116">
        <v>124.05999755859375</v>
      </c>
      <c r="C64" s="116">
        <v>131.25999450683594</v>
      </c>
      <c r="D64" s="116">
        <v>8.843499183654785</v>
      </c>
      <c r="E64" s="116">
        <v>9.4304838180542</v>
      </c>
      <c r="F64" s="116">
        <v>26.24940675570949</v>
      </c>
      <c r="G64" s="116" t="s">
        <v>58</v>
      </c>
      <c r="H64" s="116">
        <v>14.089633489543914</v>
      </c>
      <c r="I64" s="116">
        <v>70.64963104813766</v>
      </c>
      <c r="J64" s="116" t="s">
        <v>61</v>
      </c>
      <c r="K64" s="116">
        <v>0.4805508119752849</v>
      </c>
      <c r="L64" s="116">
        <v>-0.6422100459074618</v>
      </c>
      <c r="M64" s="116">
        <v>0.11095931784700763</v>
      </c>
      <c r="N64" s="116">
        <v>0.004925920655437423</v>
      </c>
      <c r="O64" s="116">
        <v>0.01974891743630791</v>
      </c>
      <c r="P64" s="116">
        <v>-0.01841883231788716</v>
      </c>
      <c r="Q64" s="116">
        <v>0.002156523331045167</v>
      </c>
      <c r="R64" s="116">
        <v>7.572986484620831E-05</v>
      </c>
      <c r="S64" s="116">
        <v>0.0002952763526001258</v>
      </c>
      <c r="T64" s="116">
        <v>-0.0002696162503581618</v>
      </c>
      <c r="U64" s="116">
        <v>3.807545836763284E-05</v>
      </c>
      <c r="V64" s="116">
        <v>2.8015865980322456E-06</v>
      </c>
      <c r="W64" s="116">
        <v>1.9490075572322334E-05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3365</v>
      </c>
      <c r="B66" s="116">
        <v>176.58</v>
      </c>
      <c r="C66" s="116">
        <v>166.08</v>
      </c>
      <c r="D66" s="116">
        <v>8.593265267290636</v>
      </c>
      <c r="E66" s="116">
        <v>9.252110676609993</v>
      </c>
      <c r="F66" s="116">
        <v>35.08485211925591</v>
      </c>
      <c r="G66" s="116" t="s">
        <v>59</v>
      </c>
      <c r="H66" s="116">
        <v>-11.685774913912795</v>
      </c>
      <c r="I66" s="116">
        <v>97.39422508608722</v>
      </c>
      <c r="J66" s="116" t="s">
        <v>73</v>
      </c>
      <c r="K66" s="116">
        <v>0.5091678607381004</v>
      </c>
      <c r="M66" s="116" t="s">
        <v>68</v>
      </c>
      <c r="N66" s="116">
        <v>0.27089677107025883</v>
      </c>
      <c r="X66" s="116">
        <v>67.5</v>
      </c>
    </row>
    <row r="67" spans="1:24" s="116" customFormat="1" ht="12.75">
      <c r="A67" s="116">
        <v>3364</v>
      </c>
      <c r="B67" s="116">
        <v>163.67999267578125</v>
      </c>
      <c r="C67" s="116">
        <v>156.77999877929688</v>
      </c>
      <c r="D67" s="116">
        <v>9.064983367919922</v>
      </c>
      <c r="E67" s="116">
        <v>8.726908683776855</v>
      </c>
      <c r="F67" s="116">
        <v>37.40180103645229</v>
      </c>
      <c r="G67" s="116" t="s">
        <v>56</v>
      </c>
      <c r="H67" s="116">
        <v>2.189936453547304</v>
      </c>
      <c r="I67" s="116">
        <v>98.36992912932855</v>
      </c>
      <c r="J67" s="116" t="s">
        <v>62</v>
      </c>
      <c r="K67" s="116">
        <v>0.6819305424164688</v>
      </c>
      <c r="L67" s="116">
        <v>0.12978642897750312</v>
      </c>
      <c r="M67" s="116">
        <v>0.161437846055924</v>
      </c>
      <c r="N67" s="116">
        <v>0.021368343392505353</v>
      </c>
      <c r="O67" s="116">
        <v>0.027387464798630627</v>
      </c>
      <c r="P67" s="116">
        <v>0.0037231425162790187</v>
      </c>
      <c r="Q67" s="116">
        <v>0.003333674298661113</v>
      </c>
      <c r="R67" s="116">
        <v>0.00032891643948689366</v>
      </c>
      <c r="S67" s="116">
        <v>0.0003593231177253617</v>
      </c>
      <c r="T67" s="116">
        <v>5.480325926899987E-05</v>
      </c>
      <c r="U67" s="116">
        <v>7.291163735078968E-05</v>
      </c>
      <c r="V67" s="116">
        <v>1.2213145855362928E-05</v>
      </c>
      <c r="W67" s="116">
        <v>2.2405754019789633E-05</v>
      </c>
      <c r="X67" s="116">
        <v>67.5</v>
      </c>
    </row>
    <row r="68" spans="1:24" s="116" customFormat="1" ht="12.75">
      <c r="A68" s="116">
        <v>3363</v>
      </c>
      <c r="B68" s="116">
        <v>142.16000366210938</v>
      </c>
      <c r="C68" s="116">
        <v>136.66000366210938</v>
      </c>
      <c r="D68" s="116">
        <v>9.08583927154541</v>
      </c>
      <c r="E68" s="116">
        <v>8.99720573425293</v>
      </c>
      <c r="F68" s="116">
        <v>30.62660657864127</v>
      </c>
      <c r="G68" s="116" t="s">
        <v>57</v>
      </c>
      <c r="H68" s="116">
        <v>5.633147831022825</v>
      </c>
      <c r="I68" s="116">
        <v>80.2931514931322</v>
      </c>
      <c r="J68" s="116" t="s">
        <v>60</v>
      </c>
      <c r="K68" s="116">
        <v>-0.6666850268698807</v>
      </c>
      <c r="L68" s="116">
        <v>-0.0007064575546510772</v>
      </c>
      <c r="M68" s="116">
        <v>0.15743252067257493</v>
      </c>
      <c r="N68" s="116">
        <v>0.00022078388356965923</v>
      </c>
      <c r="O68" s="116">
        <v>-0.026835731452355908</v>
      </c>
      <c r="P68" s="116">
        <v>-8.069607933144247E-05</v>
      </c>
      <c r="Q68" s="116">
        <v>0.003230477720347525</v>
      </c>
      <c r="R68" s="116">
        <v>1.7735661450569222E-05</v>
      </c>
      <c r="S68" s="116">
        <v>-0.00035612510294099996</v>
      </c>
      <c r="T68" s="116">
        <v>-5.738728755161867E-06</v>
      </c>
      <c r="U68" s="116">
        <v>6.900653590405484E-05</v>
      </c>
      <c r="V68" s="116">
        <v>1.3930373465576062E-06</v>
      </c>
      <c r="W68" s="116">
        <v>-2.229302593160594E-05</v>
      </c>
      <c r="X68" s="116">
        <v>67.5</v>
      </c>
    </row>
    <row r="69" spans="1:24" s="116" customFormat="1" ht="12.75">
      <c r="A69" s="116">
        <v>3362</v>
      </c>
      <c r="B69" s="116">
        <v>141.60000610351562</v>
      </c>
      <c r="C69" s="116">
        <v>147.39999389648438</v>
      </c>
      <c r="D69" s="116">
        <v>8.784455299377441</v>
      </c>
      <c r="E69" s="116">
        <v>9.127079963684082</v>
      </c>
      <c r="F69" s="116">
        <v>26.735306771356328</v>
      </c>
      <c r="G69" s="116" t="s">
        <v>58</v>
      </c>
      <c r="H69" s="116">
        <v>-1.6055495173103793</v>
      </c>
      <c r="I69" s="116">
        <v>72.49445658620525</v>
      </c>
      <c r="J69" s="116" t="s">
        <v>61</v>
      </c>
      <c r="K69" s="116">
        <v>-0.1433887709268955</v>
      </c>
      <c r="L69" s="116">
        <v>-0.12978450625731847</v>
      </c>
      <c r="M69" s="116">
        <v>-0.03573764924915295</v>
      </c>
      <c r="N69" s="116">
        <v>0.021367202760698065</v>
      </c>
      <c r="O69" s="116">
        <v>-0.005469620234830522</v>
      </c>
      <c r="P69" s="116">
        <v>-0.0037222679026777472</v>
      </c>
      <c r="Q69" s="116">
        <v>-0.0008230419356824553</v>
      </c>
      <c r="R69" s="116">
        <v>0.0003284379248467603</v>
      </c>
      <c r="S69" s="116">
        <v>-4.783318918006938E-05</v>
      </c>
      <c r="T69" s="116">
        <v>-5.450196527447335E-05</v>
      </c>
      <c r="U69" s="116">
        <v>-2.3541556101826816E-05</v>
      </c>
      <c r="V69" s="116">
        <v>1.2133440511061338E-05</v>
      </c>
      <c r="W69" s="116">
        <v>-2.2447289386614684E-06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3365</v>
      </c>
      <c r="B71" s="116">
        <v>160.6</v>
      </c>
      <c r="C71" s="116">
        <v>148.9</v>
      </c>
      <c r="D71" s="116">
        <v>8.7327175041525</v>
      </c>
      <c r="E71" s="116">
        <v>9.353725062344171</v>
      </c>
      <c r="F71" s="116">
        <v>34.0783848021604</v>
      </c>
      <c r="G71" s="116" t="s">
        <v>59</v>
      </c>
      <c r="H71" s="116">
        <v>-0.07271684805044742</v>
      </c>
      <c r="I71" s="116">
        <v>93.02728315194955</v>
      </c>
      <c r="J71" s="116" t="s">
        <v>73</v>
      </c>
      <c r="K71" s="116">
        <v>2.3023354473801607</v>
      </c>
      <c r="M71" s="116" t="s">
        <v>68</v>
      </c>
      <c r="N71" s="116">
        <v>1.5429092712688512</v>
      </c>
      <c r="X71" s="116">
        <v>67.5</v>
      </c>
    </row>
    <row r="72" spans="1:24" s="116" customFormat="1" ht="12.75">
      <c r="A72" s="116">
        <v>3364</v>
      </c>
      <c r="B72" s="116">
        <v>194.05999755859375</v>
      </c>
      <c r="C72" s="116">
        <v>187.16000366210938</v>
      </c>
      <c r="D72" s="116">
        <v>8.39289665222168</v>
      </c>
      <c r="E72" s="116">
        <v>8.827045440673828</v>
      </c>
      <c r="F72" s="116">
        <v>38.570867954550266</v>
      </c>
      <c r="G72" s="116" t="s">
        <v>56</v>
      </c>
      <c r="H72" s="116">
        <v>-16.852215832817507</v>
      </c>
      <c r="I72" s="116">
        <v>109.70778172577624</v>
      </c>
      <c r="J72" s="116" t="s">
        <v>62</v>
      </c>
      <c r="K72" s="116">
        <v>1.1810779168985628</v>
      </c>
      <c r="L72" s="116">
        <v>0.9084947249244965</v>
      </c>
      <c r="M72" s="116">
        <v>0.2796039450810551</v>
      </c>
      <c r="N72" s="116">
        <v>0.0297658752620366</v>
      </c>
      <c r="O72" s="116">
        <v>0.047434583570739285</v>
      </c>
      <c r="P72" s="116">
        <v>0.026061936116619833</v>
      </c>
      <c r="Q72" s="116">
        <v>0.005773803791540374</v>
      </c>
      <c r="R72" s="116">
        <v>0.0004580802403350946</v>
      </c>
      <c r="S72" s="116">
        <v>0.0006223240312180215</v>
      </c>
      <c r="T72" s="116">
        <v>0.00038346220173616266</v>
      </c>
      <c r="U72" s="116">
        <v>0.00012625154175998585</v>
      </c>
      <c r="V72" s="116">
        <v>1.6981742041764235E-05</v>
      </c>
      <c r="W72" s="116">
        <v>3.879914986330241E-05</v>
      </c>
      <c r="X72" s="116">
        <v>67.5</v>
      </c>
    </row>
    <row r="73" spans="1:24" s="116" customFormat="1" ht="12.75">
      <c r="A73" s="116">
        <v>3363</v>
      </c>
      <c r="B73" s="116">
        <v>130.74000549316406</v>
      </c>
      <c r="C73" s="116">
        <v>138.13999938964844</v>
      </c>
      <c r="D73" s="116">
        <v>9.020529747009277</v>
      </c>
      <c r="E73" s="116">
        <v>9.104817390441895</v>
      </c>
      <c r="F73" s="116">
        <v>34.231478310893344</v>
      </c>
      <c r="G73" s="116" t="s">
        <v>57</v>
      </c>
      <c r="H73" s="116">
        <v>27.110383005687765</v>
      </c>
      <c r="I73" s="116">
        <v>90.35038849885183</v>
      </c>
      <c r="J73" s="116" t="s">
        <v>60</v>
      </c>
      <c r="K73" s="116">
        <v>-1.0433742551002176</v>
      </c>
      <c r="L73" s="116">
        <v>0.004943015820080954</v>
      </c>
      <c r="M73" s="116">
        <v>0.2484781248458418</v>
      </c>
      <c r="N73" s="116">
        <v>-0.0003086589852210156</v>
      </c>
      <c r="O73" s="116">
        <v>-0.04166174938786964</v>
      </c>
      <c r="P73" s="116">
        <v>0.0005657010439347103</v>
      </c>
      <c r="Q73" s="116">
        <v>0.005198777544888785</v>
      </c>
      <c r="R73" s="116">
        <v>-2.4802580019638853E-05</v>
      </c>
      <c r="S73" s="116">
        <v>-0.0005252208169806319</v>
      </c>
      <c r="T73" s="116">
        <v>4.029631490506433E-05</v>
      </c>
      <c r="U73" s="116">
        <v>0.00011767323992085605</v>
      </c>
      <c r="V73" s="116">
        <v>-1.964159252937967E-06</v>
      </c>
      <c r="W73" s="116">
        <v>-3.202924449466282E-05</v>
      </c>
      <c r="X73" s="116">
        <v>67.5</v>
      </c>
    </row>
    <row r="74" spans="1:24" s="116" customFormat="1" ht="12.75">
      <c r="A74" s="116">
        <v>3362</v>
      </c>
      <c r="B74" s="116">
        <v>147.27999877929688</v>
      </c>
      <c r="C74" s="116">
        <v>157.3800048828125</v>
      </c>
      <c r="D74" s="116">
        <v>8.636033058166504</v>
      </c>
      <c r="E74" s="116">
        <v>9.029979705810547</v>
      </c>
      <c r="F74" s="116">
        <v>27.987220960751426</v>
      </c>
      <c r="G74" s="116" t="s">
        <v>58</v>
      </c>
      <c r="H74" s="116">
        <v>-2.5682313756210107</v>
      </c>
      <c r="I74" s="116">
        <v>77.21176740367586</v>
      </c>
      <c r="J74" s="116" t="s">
        <v>61</v>
      </c>
      <c r="K74" s="116">
        <v>0.5534575047639286</v>
      </c>
      <c r="L74" s="116">
        <v>0.9084812776333031</v>
      </c>
      <c r="M74" s="116">
        <v>0.1282068156455965</v>
      </c>
      <c r="N74" s="116">
        <v>-0.029764274890310444</v>
      </c>
      <c r="O74" s="116">
        <v>0.022679029001961108</v>
      </c>
      <c r="P74" s="116">
        <v>0.026055795832706098</v>
      </c>
      <c r="Q74" s="116">
        <v>0.0025118762433619483</v>
      </c>
      <c r="R74" s="116">
        <v>-0.000457408284369476</v>
      </c>
      <c r="S74" s="116">
        <v>0.00033381176318645006</v>
      </c>
      <c r="T74" s="116">
        <v>0.0003813390449002271</v>
      </c>
      <c r="U74" s="116">
        <v>4.5743419234924925E-05</v>
      </c>
      <c r="V74" s="116">
        <v>-1.6867769301307187E-05</v>
      </c>
      <c r="W74" s="116">
        <v>2.1897523312377387E-05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3365</v>
      </c>
      <c r="B76" s="116">
        <v>162.86</v>
      </c>
      <c r="C76" s="116">
        <v>169.76</v>
      </c>
      <c r="D76" s="116">
        <v>8.84311756258413</v>
      </c>
      <c r="E76" s="116">
        <v>9.292906174590014</v>
      </c>
      <c r="F76" s="116">
        <v>34.82412696994512</v>
      </c>
      <c r="G76" s="116" t="s">
        <v>59</v>
      </c>
      <c r="H76" s="116">
        <v>-1.4748820156503228</v>
      </c>
      <c r="I76" s="116">
        <v>93.88511798434969</v>
      </c>
      <c r="J76" s="116" t="s">
        <v>73</v>
      </c>
      <c r="K76" s="116">
        <v>1.2635946724013787</v>
      </c>
      <c r="M76" s="116" t="s">
        <v>68</v>
      </c>
      <c r="N76" s="116">
        <v>0.7732081190198309</v>
      </c>
      <c r="X76" s="116">
        <v>67.5</v>
      </c>
    </row>
    <row r="77" spans="1:24" s="116" customFormat="1" ht="12.75">
      <c r="A77" s="116">
        <v>3364</v>
      </c>
      <c r="B77" s="116">
        <v>177.22000122070312</v>
      </c>
      <c r="C77" s="116">
        <v>192.1199951171875</v>
      </c>
      <c r="D77" s="116">
        <v>8.753421783447266</v>
      </c>
      <c r="E77" s="116">
        <v>9.097023010253906</v>
      </c>
      <c r="F77" s="116">
        <v>40.06064225167771</v>
      </c>
      <c r="G77" s="116" t="s">
        <v>56</v>
      </c>
      <c r="H77" s="116">
        <v>-0.5449314084480648</v>
      </c>
      <c r="I77" s="116">
        <v>109.17506981225506</v>
      </c>
      <c r="J77" s="116" t="s">
        <v>62</v>
      </c>
      <c r="K77" s="116">
        <v>0.9678082395527988</v>
      </c>
      <c r="L77" s="116">
        <v>0.517708211712321</v>
      </c>
      <c r="M77" s="116">
        <v>0.22911585650278024</v>
      </c>
      <c r="N77" s="116">
        <v>0.06834358144203992</v>
      </c>
      <c r="O77" s="116">
        <v>0.03886893813227878</v>
      </c>
      <c r="P77" s="116">
        <v>0.014851392086804109</v>
      </c>
      <c r="Q77" s="116">
        <v>0.004731254718199258</v>
      </c>
      <c r="R77" s="116">
        <v>0.0010519449849710069</v>
      </c>
      <c r="S77" s="116">
        <v>0.0005099217766102695</v>
      </c>
      <c r="T77" s="116">
        <v>0.0002184958275834374</v>
      </c>
      <c r="U77" s="116">
        <v>0.00010345820757510203</v>
      </c>
      <c r="V77" s="116">
        <v>3.902286073893845E-05</v>
      </c>
      <c r="W77" s="116">
        <v>3.178770709331391E-05</v>
      </c>
      <c r="X77" s="116">
        <v>67.5</v>
      </c>
    </row>
    <row r="78" spans="1:24" s="116" customFormat="1" ht="12.75">
      <c r="A78" s="116">
        <v>3363</v>
      </c>
      <c r="B78" s="116">
        <v>146.24000549316406</v>
      </c>
      <c r="C78" s="116">
        <v>151.13999938964844</v>
      </c>
      <c r="D78" s="116">
        <v>8.987736701965332</v>
      </c>
      <c r="E78" s="116">
        <v>8.802186965942383</v>
      </c>
      <c r="F78" s="116">
        <v>38.55386487896067</v>
      </c>
      <c r="G78" s="116" t="s">
        <v>57</v>
      </c>
      <c r="H78" s="116">
        <v>23.4566387203744</v>
      </c>
      <c r="I78" s="116">
        <v>102.19664421353846</v>
      </c>
      <c r="J78" s="116" t="s">
        <v>60</v>
      </c>
      <c r="K78" s="116">
        <v>-0.9594206376104889</v>
      </c>
      <c r="L78" s="116">
        <v>0.0028174230899389524</v>
      </c>
      <c r="M78" s="116">
        <v>0.22677331829430736</v>
      </c>
      <c r="N78" s="116">
        <v>-0.0007073246878327412</v>
      </c>
      <c r="O78" s="116">
        <v>-0.03858494818218359</v>
      </c>
      <c r="P78" s="116">
        <v>0.0003224678001115006</v>
      </c>
      <c r="Q78" s="116">
        <v>0.004663544940336371</v>
      </c>
      <c r="R78" s="116">
        <v>-5.6859604857403E-05</v>
      </c>
      <c r="S78" s="116">
        <v>-0.0005091958525513013</v>
      </c>
      <c r="T78" s="116">
        <v>2.2969767371137882E-05</v>
      </c>
      <c r="U78" s="116">
        <v>0.00010027004046097555</v>
      </c>
      <c r="V78" s="116">
        <v>-4.494289659975595E-06</v>
      </c>
      <c r="W78" s="116">
        <v>-3.178136272135629E-05</v>
      </c>
      <c r="X78" s="116">
        <v>67.5</v>
      </c>
    </row>
    <row r="79" spans="1:24" s="116" customFormat="1" ht="12.75">
      <c r="A79" s="116">
        <v>3362</v>
      </c>
      <c r="B79" s="116">
        <v>160.39999389648438</v>
      </c>
      <c r="C79" s="116">
        <v>155.6999969482422</v>
      </c>
      <c r="D79" s="116">
        <v>8.670499801635742</v>
      </c>
      <c r="E79" s="116">
        <v>9.255521774291992</v>
      </c>
      <c r="F79" s="116">
        <v>32.353759754713245</v>
      </c>
      <c r="G79" s="116" t="s">
        <v>58</v>
      </c>
      <c r="H79" s="116">
        <v>-3.9475823880057845</v>
      </c>
      <c r="I79" s="116">
        <v>88.95241150847859</v>
      </c>
      <c r="J79" s="116" t="s">
        <v>61</v>
      </c>
      <c r="K79" s="116">
        <v>-0.12714097952025752</v>
      </c>
      <c r="L79" s="116">
        <v>0.5177005452976668</v>
      </c>
      <c r="M79" s="116">
        <v>-0.032679317783444406</v>
      </c>
      <c r="N79" s="116">
        <v>-0.06833992110114502</v>
      </c>
      <c r="O79" s="116">
        <v>-0.00469000269819992</v>
      </c>
      <c r="P79" s="116">
        <v>0.01484789080758203</v>
      </c>
      <c r="Q79" s="116">
        <v>-0.0007975711867575018</v>
      </c>
      <c r="R79" s="116">
        <v>-0.0010504071766420447</v>
      </c>
      <c r="S79" s="116">
        <v>-2.719930157057285E-05</v>
      </c>
      <c r="T79" s="116">
        <v>0.00021728510408743396</v>
      </c>
      <c r="U79" s="116">
        <v>-2.5485676381199375E-05</v>
      </c>
      <c r="V79" s="116">
        <v>-3.876319157013287E-05</v>
      </c>
      <c r="W79" s="116">
        <v>-6.350636376809361E-07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3365</v>
      </c>
      <c r="B81" s="116">
        <v>173.46</v>
      </c>
      <c r="C81" s="116">
        <v>161.16</v>
      </c>
      <c r="D81" s="116">
        <v>8.676929118579983</v>
      </c>
      <c r="E81" s="116">
        <v>9.156306624241664</v>
      </c>
      <c r="F81" s="116">
        <v>35.431205882978</v>
      </c>
      <c r="G81" s="116" t="s">
        <v>59</v>
      </c>
      <c r="H81" s="116">
        <v>-8.565405861847552</v>
      </c>
      <c r="I81" s="116">
        <v>97.39459413815246</v>
      </c>
      <c r="J81" s="116" t="s">
        <v>73</v>
      </c>
      <c r="K81" s="116">
        <v>0.3099800010788477</v>
      </c>
      <c r="M81" s="116" t="s">
        <v>68</v>
      </c>
      <c r="N81" s="116">
        <v>0.1738326818467261</v>
      </c>
      <c r="X81" s="116">
        <v>67.5</v>
      </c>
    </row>
    <row r="82" spans="1:24" s="116" customFormat="1" ht="12.75">
      <c r="A82" s="116">
        <v>3364</v>
      </c>
      <c r="B82" s="116">
        <v>167.89999389648438</v>
      </c>
      <c r="C82" s="116">
        <v>151.1999969482422</v>
      </c>
      <c r="D82" s="116">
        <v>8.53096866607666</v>
      </c>
      <c r="E82" s="116">
        <v>8.742819786071777</v>
      </c>
      <c r="F82" s="116">
        <v>35.94506262961153</v>
      </c>
      <c r="G82" s="116" t="s">
        <v>56</v>
      </c>
      <c r="H82" s="116">
        <v>0.07421979374791476</v>
      </c>
      <c r="I82" s="116">
        <v>100.47421369023229</v>
      </c>
      <c r="J82" s="116" t="s">
        <v>62</v>
      </c>
      <c r="K82" s="116">
        <v>0.5318305564437634</v>
      </c>
      <c r="L82" s="116">
        <v>0.004820959672618789</v>
      </c>
      <c r="M82" s="116">
        <v>0.12590378652649367</v>
      </c>
      <c r="N82" s="116">
        <v>0.10390190698031725</v>
      </c>
      <c r="O82" s="116">
        <v>0.021359475573534445</v>
      </c>
      <c r="P82" s="116">
        <v>0.00013827583819290168</v>
      </c>
      <c r="Q82" s="116">
        <v>0.002599852329534027</v>
      </c>
      <c r="R82" s="116">
        <v>0.0015993037020055375</v>
      </c>
      <c r="S82" s="116">
        <v>0.00028024378551858513</v>
      </c>
      <c r="T82" s="116">
        <v>2.0347117529844827E-06</v>
      </c>
      <c r="U82" s="116">
        <v>5.685750907439487E-05</v>
      </c>
      <c r="V82" s="116">
        <v>5.935501078527332E-05</v>
      </c>
      <c r="W82" s="116">
        <v>1.74808691639011E-05</v>
      </c>
      <c r="X82" s="116">
        <v>67.5</v>
      </c>
    </row>
    <row r="83" spans="1:24" s="116" customFormat="1" ht="12.75">
      <c r="A83" s="116">
        <v>3363</v>
      </c>
      <c r="B83" s="116">
        <v>157.24000549316406</v>
      </c>
      <c r="C83" s="116">
        <v>141.44000244140625</v>
      </c>
      <c r="D83" s="116">
        <v>9.122540473937988</v>
      </c>
      <c r="E83" s="116">
        <v>9.081550598144531</v>
      </c>
      <c r="F83" s="116">
        <v>32.4893848403415</v>
      </c>
      <c r="G83" s="116" t="s">
        <v>57</v>
      </c>
      <c r="H83" s="116">
        <v>-4.852217106506046</v>
      </c>
      <c r="I83" s="116">
        <v>84.88778838665802</v>
      </c>
      <c r="J83" s="116" t="s">
        <v>60</v>
      </c>
      <c r="K83" s="116">
        <v>-0.14480920764802488</v>
      </c>
      <c r="L83" s="116">
        <v>-2.718114615255429E-05</v>
      </c>
      <c r="M83" s="116">
        <v>0.03290218276728884</v>
      </c>
      <c r="N83" s="116">
        <v>0.0010745431858868633</v>
      </c>
      <c r="O83" s="116">
        <v>-0.006037096691567007</v>
      </c>
      <c r="P83" s="116">
        <v>-2.992419410048205E-06</v>
      </c>
      <c r="Q83" s="116">
        <v>0.000613318801688741</v>
      </c>
      <c r="R83" s="116">
        <v>8.638075134400597E-05</v>
      </c>
      <c r="S83" s="116">
        <v>-9.719420262700814E-05</v>
      </c>
      <c r="T83" s="116">
        <v>-2.0677342660309977E-07</v>
      </c>
      <c r="U83" s="116">
        <v>9.000054746342413E-06</v>
      </c>
      <c r="V83" s="116">
        <v>6.813753328126378E-06</v>
      </c>
      <c r="W83" s="116">
        <v>-6.604862681322415E-06</v>
      </c>
      <c r="X83" s="116">
        <v>67.5</v>
      </c>
    </row>
    <row r="84" spans="1:24" s="116" customFormat="1" ht="12.75">
      <c r="A84" s="116">
        <v>3362</v>
      </c>
      <c r="B84" s="116">
        <v>172.05999755859375</v>
      </c>
      <c r="C84" s="116">
        <v>151.05999755859375</v>
      </c>
      <c r="D84" s="116">
        <v>8.682007789611816</v>
      </c>
      <c r="E84" s="116">
        <v>9.16459846496582</v>
      </c>
      <c r="F84" s="116">
        <v>33.24080672862592</v>
      </c>
      <c r="G84" s="116" t="s">
        <v>58</v>
      </c>
      <c r="H84" s="116">
        <v>-13.245263218736099</v>
      </c>
      <c r="I84" s="116">
        <v>91.31473433985765</v>
      </c>
      <c r="J84" s="116" t="s">
        <v>61</v>
      </c>
      <c r="K84" s="116">
        <v>-0.5117362935610823</v>
      </c>
      <c r="L84" s="116">
        <v>-0.004820883046736406</v>
      </c>
      <c r="M84" s="116">
        <v>-0.12152863790422737</v>
      </c>
      <c r="N84" s="116">
        <v>0.10389635042237125</v>
      </c>
      <c r="O84" s="116">
        <v>-0.02048854949265773</v>
      </c>
      <c r="P84" s="116">
        <v>-0.0001382434550133347</v>
      </c>
      <c r="Q84" s="116">
        <v>-0.0025264742592946785</v>
      </c>
      <c r="R84" s="116">
        <v>0.0015969692223226665</v>
      </c>
      <c r="S84" s="116">
        <v>-0.00026284951264456786</v>
      </c>
      <c r="T84" s="116">
        <v>-2.0241780227499754E-06</v>
      </c>
      <c r="U84" s="116">
        <v>-5.614067467271599E-05</v>
      </c>
      <c r="V84" s="116">
        <v>5.8962615875683116E-05</v>
      </c>
      <c r="W84" s="116">
        <v>-1.618507261912355E-05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24.385381491509644</v>
      </c>
      <c r="G85" s="117"/>
      <c r="H85" s="117"/>
      <c r="I85" s="118"/>
      <c r="J85" s="118" t="s">
        <v>158</v>
      </c>
      <c r="K85" s="117">
        <f>AVERAGE(K83,K78,K73,K68,K63,K58)</f>
        <v>-0.756593123958892</v>
      </c>
      <c r="L85" s="117">
        <f>AVERAGE(L83,L78,L73,L68,L63,L58)</f>
        <v>-0.0003760023522237699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43.60812878300846</v>
      </c>
      <c r="G86" s="117"/>
      <c r="H86" s="117"/>
      <c r="I86" s="118"/>
      <c r="J86" s="118" t="s">
        <v>159</v>
      </c>
      <c r="K86" s="117">
        <f>AVERAGE(K84,K79,K74,K69,K64,K59)</f>
        <v>-0.006354506030656394</v>
      </c>
      <c r="L86" s="117">
        <f>AVERAGE(L84,L79,L74,L69,L64,L59)</f>
        <v>-0.06907609076179884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0.47287070247430746</v>
      </c>
      <c r="L87" s="117">
        <f>ABS(L85/$H$33)</f>
        <v>0.0010444509783993608</v>
      </c>
      <c r="M87" s="118" t="s">
        <v>111</v>
      </c>
      <c r="N87" s="117">
        <f>K87+L87+L88+K88</f>
        <v>0.5206982249689767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0.0036105147901456785</v>
      </c>
      <c r="L88" s="117">
        <f>ABS(L86/$H$34)</f>
        <v>0.04317255672612427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3365</v>
      </c>
      <c r="B91" s="101">
        <v>179.42</v>
      </c>
      <c r="C91" s="101">
        <v>186.12</v>
      </c>
      <c r="D91" s="101">
        <v>8.692259086055728</v>
      </c>
      <c r="E91" s="101">
        <v>9.157693002960457</v>
      </c>
      <c r="F91" s="101">
        <v>34.9255417202032</v>
      </c>
      <c r="G91" s="101" t="s">
        <v>59</v>
      </c>
      <c r="H91" s="101">
        <v>-16.060763718939583</v>
      </c>
      <c r="I91" s="101">
        <v>95.8592362810604</v>
      </c>
      <c r="J91" s="101" t="s">
        <v>73</v>
      </c>
      <c r="K91" s="101">
        <v>3.0586105013806546</v>
      </c>
      <c r="M91" s="101" t="s">
        <v>68</v>
      </c>
      <c r="N91" s="101">
        <v>1.5890067656056628</v>
      </c>
      <c r="X91" s="101">
        <v>67.5</v>
      </c>
    </row>
    <row r="92" spans="1:24" s="101" customFormat="1" ht="12.75" hidden="1">
      <c r="A92" s="101">
        <v>3364</v>
      </c>
      <c r="B92" s="101">
        <v>156.16000366210938</v>
      </c>
      <c r="C92" s="101">
        <v>150.25999450683594</v>
      </c>
      <c r="D92" s="101">
        <v>8.5341796875</v>
      </c>
      <c r="E92" s="101">
        <v>9.145238876342773</v>
      </c>
      <c r="F92" s="101">
        <v>38.394441635102105</v>
      </c>
      <c r="G92" s="101" t="s">
        <v>56</v>
      </c>
      <c r="H92" s="101">
        <v>18.567556418753966</v>
      </c>
      <c r="I92" s="101">
        <v>107.22756008086334</v>
      </c>
      <c r="J92" s="101" t="s">
        <v>62</v>
      </c>
      <c r="K92" s="101">
        <v>1.6953150423100762</v>
      </c>
      <c r="L92" s="101">
        <v>0.1353523849631948</v>
      </c>
      <c r="M92" s="101">
        <v>0.40134372192745293</v>
      </c>
      <c r="N92" s="101">
        <v>0.019995989938819007</v>
      </c>
      <c r="O92" s="101">
        <v>0.06808686294395482</v>
      </c>
      <c r="P92" s="101">
        <v>0.0038829406080323177</v>
      </c>
      <c r="Q92" s="101">
        <v>0.008287798158211113</v>
      </c>
      <c r="R92" s="101">
        <v>0.0003078244140645409</v>
      </c>
      <c r="S92" s="101">
        <v>0.0008933035915615527</v>
      </c>
      <c r="T92" s="101">
        <v>5.718527716351522E-05</v>
      </c>
      <c r="U92" s="101">
        <v>0.0001812640014393426</v>
      </c>
      <c r="V92" s="101">
        <v>1.1407475078714042E-05</v>
      </c>
      <c r="W92" s="101">
        <v>5.570164041581385E-05</v>
      </c>
      <c r="X92" s="101">
        <v>67.5</v>
      </c>
    </row>
    <row r="93" spans="1:24" s="101" customFormat="1" ht="12.75" hidden="1">
      <c r="A93" s="101">
        <v>3362</v>
      </c>
      <c r="B93" s="101">
        <v>122.13999938964844</v>
      </c>
      <c r="C93" s="101">
        <v>131.33999633789062</v>
      </c>
      <c r="D93" s="101">
        <v>8.846959114074707</v>
      </c>
      <c r="E93" s="101">
        <v>9.224635124206543</v>
      </c>
      <c r="F93" s="101">
        <v>25.945367118181768</v>
      </c>
      <c r="G93" s="101" t="s">
        <v>57</v>
      </c>
      <c r="H93" s="101">
        <v>15.158375598418942</v>
      </c>
      <c r="I93" s="101">
        <v>69.79837498806738</v>
      </c>
      <c r="J93" s="101" t="s">
        <v>60</v>
      </c>
      <c r="K93" s="101">
        <v>-1.205400379813129</v>
      </c>
      <c r="L93" s="101">
        <v>-0.0007360379869849595</v>
      </c>
      <c r="M93" s="101">
        <v>0.28213621514599163</v>
      </c>
      <c r="N93" s="101">
        <v>-0.00020701991711437808</v>
      </c>
      <c r="O93" s="101">
        <v>-0.048924478747005715</v>
      </c>
      <c r="P93" s="101">
        <v>-8.40024352144219E-05</v>
      </c>
      <c r="Q93" s="101">
        <v>0.005669401460271515</v>
      </c>
      <c r="R93" s="101">
        <v>-1.6660521041877182E-05</v>
      </c>
      <c r="S93" s="101">
        <v>-0.000682357762854045</v>
      </c>
      <c r="T93" s="101">
        <v>-5.973840986387389E-06</v>
      </c>
      <c r="U93" s="101">
        <v>0.00011311779064457288</v>
      </c>
      <c r="V93" s="101">
        <v>-1.3270619361392274E-06</v>
      </c>
      <c r="W93" s="101">
        <v>-4.371787377245209E-05</v>
      </c>
      <c r="X93" s="101">
        <v>67.5</v>
      </c>
    </row>
    <row r="94" spans="1:24" s="101" customFormat="1" ht="12.75" hidden="1">
      <c r="A94" s="101">
        <v>3363</v>
      </c>
      <c r="B94" s="101">
        <v>155.77999877929688</v>
      </c>
      <c r="C94" s="101">
        <v>140.97999572753906</v>
      </c>
      <c r="D94" s="101">
        <v>9.314156532287598</v>
      </c>
      <c r="E94" s="101">
        <v>9.290637969970703</v>
      </c>
      <c r="F94" s="101">
        <v>29.595691074066348</v>
      </c>
      <c r="G94" s="101" t="s">
        <v>58</v>
      </c>
      <c r="H94" s="101">
        <v>-12.54826853341386</v>
      </c>
      <c r="I94" s="101">
        <v>75.73173024588301</v>
      </c>
      <c r="J94" s="101" t="s">
        <v>61</v>
      </c>
      <c r="K94" s="101">
        <v>-1.192100254604947</v>
      </c>
      <c r="L94" s="101">
        <v>-0.13535038368363275</v>
      </c>
      <c r="M94" s="101">
        <v>-0.2854399047674928</v>
      </c>
      <c r="N94" s="101">
        <v>-0.019994918264080726</v>
      </c>
      <c r="O94" s="101">
        <v>-0.047352046258664196</v>
      </c>
      <c r="P94" s="101">
        <v>-0.0038820318592696313</v>
      </c>
      <c r="Q94" s="101">
        <v>-0.0060452862127048</v>
      </c>
      <c r="R94" s="101">
        <v>-0.00030737322091033093</v>
      </c>
      <c r="S94" s="101">
        <v>-0.0005765233648080468</v>
      </c>
      <c r="T94" s="101">
        <v>-5.687239355027546E-05</v>
      </c>
      <c r="U94" s="101">
        <v>-0.00014163687252086786</v>
      </c>
      <c r="V94" s="101">
        <v>-1.1330021813268162E-05</v>
      </c>
      <c r="W94" s="101">
        <v>-3.451695609158741E-05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3365</v>
      </c>
      <c r="B96" s="101">
        <v>183.5</v>
      </c>
      <c r="C96" s="101">
        <v>185.1</v>
      </c>
      <c r="D96" s="101">
        <v>8.63413192617828</v>
      </c>
      <c r="E96" s="101">
        <v>8.978708290567193</v>
      </c>
      <c r="F96" s="101">
        <v>36.893549799097165</v>
      </c>
      <c r="G96" s="101" t="s">
        <v>59</v>
      </c>
      <c r="H96" s="101">
        <v>-14.040075590920551</v>
      </c>
      <c r="I96" s="101">
        <v>101.95992440907945</v>
      </c>
      <c r="J96" s="101" t="s">
        <v>73</v>
      </c>
      <c r="K96" s="101">
        <v>1.3034832141487818</v>
      </c>
      <c r="M96" s="101" t="s">
        <v>68</v>
      </c>
      <c r="N96" s="101">
        <v>0.6744644172800063</v>
      </c>
      <c r="X96" s="101">
        <v>67.5</v>
      </c>
    </row>
    <row r="97" spans="1:24" s="101" customFormat="1" ht="12.75" hidden="1">
      <c r="A97" s="101">
        <v>3364</v>
      </c>
      <c r="B97" s="101">
        <v>190.25999450683594</v>
      </c>
      <c r="C97" s="101">
        <v>151.36000061035156</v>
      </c>
      <c r="D97" s="101">
        <v>8.362875938415527</v>
      </c>
      <c r="E97" s="101">
        <v>9.02157974243164</v>
      </c>
      <c r="F97" s="101">
        <v>43.60812878300846</v>
      </c>
      <c r="G97" s="101" t="s">
        <v>56</v>
      </c>
      <c r="H97" s="101">
        <v>1.7007966530037066</v>
      </c>
      <c r="I97" s="101">
        <v>124.46079115983964</v>
      </c>
      <c r="J97" s="101" t="s">
        <v>62</v>
      </c>
      <c r="K97" s="101">
        <v>1.1093435917193046</v>
      </c>
      <c r="L97" s="101">
        <v>0.04257201497220123</v>
      </c>
      <c r="M97" s="101">
        <v>0.26262220215978993</v>
      </c>
      <c r="N97" s="101">
        <v>0.006400124971102498</v>
      </c>
      <c r="O97" s="101">
        <v>0.04455313167255813</v>
      </c>
      <c r="P97" s="101">
        <v>0.0012212773928705096</v>
      </c>
      <c r="Q97" s="101">
        <v>0.005423132622937052</v>
      </c>
      <c r="R97" s="101">
        <v>9.853200407242728E-05</v>
      </c>
      <c r="S97" s="101">
        <v>0.0005845234334588195</v>
      </c>
      <c r="T97" s="101">
        <v>1.7937299168028544E-05</v>
      </c>
      <c r="U97" s="101">
        <v>0.00011860432240088484</v>
      </c>
      <c r="V97" s="101">
        <v>3.669878326050647E-06</v>
      </c>
      <c r="W97" s="101">
        <v>3.644515822903069E-05</v>
      </c>
      <c r="X97" s="101">
        <v>67.5</v>
      </c>
    </row>
    <row r="98" spans="1:24" s="101" customFormat="1" ht="12.75" hidden="1">
      <c r="A98" s="101">
        <v>3362</v>
      </c>
      <c r="B98" s="101">
        <v>124.05999755859375</v>
      </c>
      <c r="C98" s="101">
        <v>131.25999450683594</v>
      </c>
      <c r="D98" s="101">
        <v>8.843499183654785</v>
      </c>
      <c r="E98" s="101">
        <v>9.4304838180542</v>
      </c>
      <c r="F98" s="101">
        <v>26.331142537284496</v>
      </c>
      <c r="G98" s="101" t="s">
        <v>57</v>
      </c>
      <c r="H98" s="101">
        <v>14.309623330283813</v>
      </c>
      <c r="I98" s="101">
        <v>70.86962088887756</v>
      </c>
      <c r="J98" s="101" t="s">
        <v>60</v>
      </c>
      <c r="K98" s="101">
        <v>-1.0911751570014496</v>
      </c>
      <c r="L98" s="101">
        <v>0.0002314391070493904</v>
      </c>
      <c r="M98" s="101">
        <v>0.2577661828897623</v>
      </c>
      <c r="N98" s="101">
        <v>6.576787351720846E-05</v>
      </c>
      <c r="O98" s="101">
        <v>-0.04390753634672943</v>
      </c>
      <c r="P98" s="101">
        <v>2.6675204098461738E-05</v>
      </c>
      <c r="Q98" s="101">
        <v>0.005293775429767515</v>
      </c>
      <c r="R98" s="101">
        <v>5.2731365206143885E-06</v>
      </c>
      <c r="S98" s="101">
        <v>-0.0005814326091257419</v>
      </c>
      <c r="T98" s="101">
        <v>1.9109912063026585E-06</v>
      </c>
      <c r="U98" s="101">
        <v>0.00011336931180276394</v>
      </c>
      <c r="V98" s="101">
        <v>4.061192600640478E-07</v>
      </c>
      <c r="W98" s="101">
        <v>-3.635676290527908E-05</v>
      </c>
      <c r="X98" s="101">
        <v>67.5</v>
      </c>
    </row>
    <row r="99" spans="1:24" s="101" customFormat="1" ht="12.75" hidden="1">
      <c r="A99" s="101">
        <v>3363</v>
      </c>
      <c r="B99" s="101">
        <v>143.66000366210938</v>
      </c>
      <c r="C99" s="101">
        <v>150.9600067138672</v>
      </c>
      <c r="D99" s="101">
        <v>8.761262893676758</v>
      </c>
      <c r="E99" s="101">
        <v>9.01676082611084</v>
      </c>
      <c r="F99" s="101">
        <v>26.683509139187056</v>
      </c>
      <c r="G99" s="101" t="s">
        <v>58</v>
      </c>
      <c r="H99" s="101">
        <v>-3.6081934799166646</v>
      </c>
      <c r="I99" s="101">
        <v>72.55181018219271</v>
      </c>
      <c r="J99" s="101" t="s">
        <v>61</v>
      </c>
      <c r="K99" s="101">
        <v>-0.19994994681556985</v>
      </c>
      <c r="L99" s="101">
        <v>0.04257138586812806</v>
      </c>
      <c r="M99" s="101">
        <v>-0.05026943430852583</v>
      </c>
      <c r="N99" s="101">
        <v>0.006399787045874478</v>
      </c>
      <c r="O99" s="101">
        <v>-0.0075571022087131</v>
      </c>
      <c r="P99" s="101">
        <v>0.0012209860375216805</v>
      </c>
      <c r="Q99" s="101">
        <v>-0.0011774163006999163</v>
      </c>
      <c r="R99" s="101">
        <v>9.839080169286042E-05</v>
      </c>
      <c r="S99" s="101">
        <v>-6.003136936401761E-05</v>
      </c>
      <c r="T99" s="101">
        <v>1.783521275602821E-05</v>
      </c>
      <c r="U99" s="101">
        <v>-3.484801907627926E-05</v>
      </c>
      <c r="V99" s="101">
        <v>3.6473379435721787E-06</v>
      </c>
      <c r="W99" s="101">
        <v>-2.5367990437570527E-06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3365</v>
      </c>
      <c r="B101" s="101">
        <v>176.58</v>
      </c>
      <c r="C101" s="101">
        <v>166.08</v>
      </c>
      <c r="D101" s="101">
        <v>8.593265267290636</v>
      </c>
      <c r="E101" s="101">
        <v>9.252110676609993</v>
      </c>
      <c r="F101" s="101">
        <v>32.86828165635086</v>
      </c>
      <c r="G101" s="101" t="s">
        <v>59</v>
      </c>
      <c r="H101" s="101">
        <v>-17.838890846952808</v>
      </c>
      <c r="I101" s="101">
        <v>91.2411091530472</v>
      </c>
      <c r="J101" s="101" t="s">
        <v>73</v>
      </c>
      <c r="K101" s="101">
        <v>1.0816700229257452</v>
      </c>
      <c r="M101" s="101" t="s">
        <v>68</v>
      </c>
      <c r="N101" s="101">
        <v>0.5988788952798139</v>
      </c>
      <c r="X101" s="101">
        <v>67.5</v>
      </c>
    </row>
    <row r="102" spans="1:24" s="101" customFormat="1" ht="12.75" hidden="1">
      <c r="A102" s="101">
        <v>3364</v>
      </c>
      <c r="B102" s="101">
        <v>163.67999267578125</v>
      </c>
      <c r="C102" s="101">
        <v>156.77999877929688</v>
      </c>
      <c r="D102" s="101">
        <v>9.064983367919922</v>
      </c>
      <c r="E102" s="101">
        <v>8.726908683776855</v>
      </c>
      <c r="F102" s="101">
        <v>37.40180103645229</v>
      </c>
      <c r="G102" s="101" t="s">
        <v>56</v>
      </c>
      <c r="H102" s="101">
        <v>2.189936453547304</v>
      </c>
      <c r="I102" s="101">
        <v>98.36992912932855</v>
      </c>
      <c r="J102" s="101" t="s">
        <v>62</v>
      </c>
      <c r="K102" s="101">
        <v>0.9669945256734032</v>
      </c>
      <c r="L102" s="101">
        <v>0.30348971253061585</v>
      </c>
      <c r="M102" s="101">
        <v>0.22892266483921384</v>
      </c>
      <c r="N102" s="101">
        <v>0.02175393928716428</v>
      </c>
      <c r="O102" s="101">
        <v>0.038836080543145454</v>
      </c>
      <c r="P102" s="101">
        <v>0.00870611431763732</v>
      </c>
      <c r="Q102" s="101">
        <v>0.00472722784450811</v>
      </c>
      <c r="R102" s="101">
        <v>0.0003348568208170837</v>
      </c>
      <c r="S102" s="101">
        <v>0.0005095262991367971</v>
      </c>
      <c r="T102" s="101">
        <v>0.0001281322683839376</v>
      </c>
      <c r="U102" s="101">
        <v>0.00010339372751890196</v>
      </c>
      <c r="V102" s="101">
        <v>1.2434793267200188E-05</v>
      </c>
      <c r="W102" s="101">
        <v>3.1771660980011316E-05</v>
      </c>
      <c r="X102" s="101">
        <v>67.5</v>
      </c>
    </row>
    <row r="103" spans="1:24" s="101" customFormat="1" ht="12.75" hidden="1">
      <c r="A103" s="101">
        <v>3362</v>
      </c>
      <c r="B103" s="101">
        <v>141.60000610351562</v>
      </c>
      <c r="C103" s="101">
        <v>147.39999389648438</v>
      </c>
      <c r="D103" s="101">
        <v>8.784455299377441</v>
      </c>
      <c r="E103" s="101">
        <v>9.127079963684082</v>
      </c>
      <c r="F103" s="101">
        <v>30.017942114908493</v>
      </c>
      <c r="G103" s="101" t="s">
        <v>57</v>
      </c>
      <c r="H103" s="101">
        <v>7.2955215433906915</v>
      </c>
      <c r="I103" s="101">
        <v>81.39552764690632</v>
      </c>
      <c r="J103" s="101" t="s">
        <v>60</v>
      </c>
      <c r="K103" s="101">
        <v>-0.966625640049061</v>
      </c>
      <c r="L103" s="101">
        <v>-0.0016516849791620612</v>
      </c>
      <c r="M103" s="101">
        <v>0.228892431662683</v>
      </c>
      <c r="N103" s="101">
        <v>0.00022468101391922074</v>
      </c>
      <c r="O103" s="101">
        <v>-0.03880743660340804</v>
      </c>
      <c r="P103" s="101">
        <v>-0.00018879630849826803</v>
      </c>
      <c r="Q103" s="101">
        <v>0.004726991859261477</v>
      </c>
      <c r="R103" s="101">
        <v>1.8039168644152335E-05</v>
      </c>
      <c r="S103" s="101">
        <v>-0.0005066690093304258</v>
      </c>
      <c r="T103" s="101">
        <v>-1.3433268769742639E-05</v>
      </c>
      <c r="U103" s="101">
        <v>0.00010298200099190641</v>
      </c>
      <c r="V103" s="101">
        <v>1.414228247433087E-06</v>
      </c>
      <c r="W103" s="101">
        <v>-3.1464679052974016E-05</v>
      </c>
      <c r="X103" s="101">
        <v>67.5</v>
      </c>
    </row>
    <row r="104" spans="1:24" s="101" customFormat="1" ht="12.75" hidden="1">
      <c r="A104" s="101">
        <v>3363</v>
      </c>
      <c r="B104" s="101">
        <v>142.16000366210938</v>
      </c>
      <c r="C104" s="101">
        <v>136.66000366210938</v>
      </c>
      <c r="D104" s="101">
        <v>9.08583927154541</v>
      </c>
      <c r="E104" s="101">
        <v>8.99720573425293</v>
      </c>
      <c r="F104" s="101">
        <v>29.540790582247457</v>
      </c>
      <c r="G104" s="101" t="s">
        <v>58</v>
      </c>
      <c r="H104" s="101">
        <v>2.7864861197996333</v>
      </c>
      <c r="I104" s="101">
        <v>77.44648978190901</v>
      </c>
      <c r="J104" s="101" t="s">
        <v>61</v>
      </c>
      <c r="K104" s="101">
        <v>0.0267073900273501</v>
      </c>
      <c r="L104" s="101">
        <v>-0.3034852180068173</v>
      </c>
      <c r="M104" s="101">
        <v>0.0037203769474366873</v>
      </c>
      <c r="N104" s="101">
        <v>0.021752778970780116</v>
      </c>
      <c r="O104" s="101">
        <v>0.0014913135908140277</v>
      </c>
      <c r="P104" s="101">
        <v>-0.008704067007190775</v>
      </c>
      <c r="Q104" s="101">
        <v>-4.723405941178252E-05</v>
      </c>
      <c r="R104" s="101">
        <v>0.0003343705711368037</v>
      </c>
      <c r="S104" s="101">
        <v>5.388473342390906E-05</v>
      </c>
      <c r="T104" s="101">
        <v>-0.00012742615701406547</v>
      </c>
      <c r="U104" s="101">
        <v>-9.217936968537545E-06</v>
      </c>
      <c r="V104" s="101">
        <v>1.2354110330661996E-05</v>
      </c>
      <c r="W104" s="101">
        <v>4.4059520562656935E-06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3365</v>
      </c>
      <c r="B106" s="101">
        <v>160.6</v>
      </c>
      <c r="C106" s="101">
        <v>148.9</v>
      </c>
      <c r="D106" s="101">
        <v>8.7327175041525</v>
      </c>
      <c r="E106" s="101">
        <v>9.353725062344171</v>
      </c>
      <c r="F106" s="101">
        <v>30.630932715883503</v>
      </c>
      <c r="G106" s="101" t="s">
        <v>59</v>
      </c>
      <c r="H106" s="101">
        <v>-9.483582510983169</v>
      </c>
      <c r="I106" s="101">
        <v>83.61641748901683</v>
      </c>
      <c r="J106" s="101" t="s">
        <v>73</v>
      </c>
      <c r="K106" s="101">
        <v>2.96016636095253</v>
      </c>
      <c r="M106" s="101" t="s">
        <v>68</v>
      </c>
      <c r="N106" s="101">
        <v>1.567708706053576</v>
      </c>
      <c r="X106" s="101">
        <v>67.5</v>
      </c>
    </row>
    <row r="107" spans="1:24" s="101" customFormat="1" ht="12.75" hidden="1">
      <c r="A107" s="101">
        <v>3364</v>
      </c>
      <c r="B107" s="101">
        <v>194.05999755859375</v>
      </c>
      <c r="C107" s="101">
        <v>187.16000366210938</v>
      </c>
      <c r="D107" s="101">
        <v>8.39289665222168</v>
      </c>
      <c r="E107" s="101">
        <v>8.827045440673828</v>
      </c>
      <c r="F107" s="101">
        <v>38.570867954550266</v>
      </c>
      <c r="G107" s="101" t="s">
        <v>56</v>
      </c>
      <c r="H107" s="101">
        <v>-16.852215832817507</v>
      </c>
      <c r="I107" s="101">
        <v>109.70778172577624</v>
      </c>
      <c r="J107" s="101" t="s">
        <v>62</v>
      </c>
      <c r="K107" s="101">
        <v>1.6481572480439293</v>
      </c>
      <c r="L107" s="101">
        <v>0.2933030911732531</v>
      </c>
      <c r="M107" s="101">
        <v>0.39017821540548353</v>
      </c>
      <c r="N107" s="101">
        <v>0.030983901445191857</v>
      </c>
      <c r="O107" s="101">
        <v>0.06619331751076295</v>
      </c>
      <c r="P107" s="101">
        <v>0.008414092625205498</v>
      </c>
      <c r="Q107" s="101">
        <v>0.008057172453562371</v>
      </c>
      <c r="R107" s="101">
        <v>0.0004768311750497725</v>
      </c>
      <c r="S107" s="101">
        <v>0.0008684486167543802</v>
      </c>
      <c r="T107" s="101">
        <v>0.00012378514281461225</v>
      </c>
      <c r="U107" s="101">
        <v>0.0001762120689731012</v>
      </c>
      <c r="V107" s="101">
        <v>1.768390415883309E-05</v>
      </c>
      <c r="W107" s="101">
        <v>5.415122936131742E-05</v>
      </c>
      <c r="X107" s="101">
        <v>67.5</v>
      </c>
    </row>
    <row r="108" spans="1:24" s="101" customFormat="1" ht="12.75" hidden="1">
      <c r="A108" s="101">
        <v>3362</v>
      </c>
      <c r="B108" s="101">
        <v>147.27999877929688</v>
      </c>
      <c r="C108" s="101">
        <v>157.3800048828125</v>
      </c>
      <c r="D108" s="101">
        <v>8.636033058166504</v>
      </c>
      <c r="E108" s="101">
        <v>9.029979705810547</v>
      </c>
      <c r="F108" s="101">
        <v>36.51100283247885</v>
      </c>
      <c r="G108" s="101" t="s">
        <v>57</v>
      </c>
      <c r="H108" s="101">
        <v>20.94736755442068</v>
      </c>
      <c r="I108" s="101">
        <v>100.72736633371755</v>
      </c>
      <c r="J108" s="101" t="s">
        <v>60</v>
      </c>
      <c r="K108" s="101">
        <v>-1.165915199849146</v>
      </c>
      <c r="L108" s="101">
        <v>0.0015955677107816766</v>
      </c>
      <c r="M108" s="101">
        <v>0.2791313080888249</v>
      </c>
      <c r="N108" s="101">
        <v>-0.00032119872625817087</v>
      </c>
      <c r="O108" s="101">
        <v>-0.046317895122170265</v>
      </c>
      <c r="P108" s="101">
        <v>0.00018271006890833508</v>
      </c>
      <c r="Q108" s="101">
        <v>0.005909801559036468</v>
      </c>
      <c r="R108" s="101">
        <v>-2.583184824067749E-05</v>
      </c>
      <c r="S108" s="101">
        <v>-0.0005643815970621347</v>
      </c>
      <c r="T108" s="101">
        <v>1.3025081337624475E-05</v>
      </c>
      <c r="U108" s="101">
        <v>0.00013832973458095116</v>
      </c>
      <c r="V108" s="101">
        <v>-2.0467120200411393E-06</v>
      </c>
      <c r="W108" s="101">
        <v>-3.3797691045962697E-05</v>
      </c>
      <c r="X108" s="101">
        <v>67.5</v>
      </c>
    </row>
    <row r="109" spans="1:24" s="101" customFormat="1" ht="12.75" hidden="1">
      <c r="A109" s="101">
        <v>3363</v>
      </c>
      <c r="B109" s="101">
        <v>130.74000549316406</v>
      </c>
      <c r="C109" s="101">
        <v>138.13999938964844</v>
      </c>
      <c r="D109" s="101">
        <v>9.020529747009277</v>
      </c>
      <c r="E109" s="101">
        <v>9.104817390441895</v>
      </c>
      <c r="F109" s="101">
        <v>29.005617541497717</v>
      </c>
      <c r="G109" s="101" t="s">
        <v>58</v>
      </c>
      <c r="H109" s="101">
        <v>13.317272861053723</v>
      </c>
      <c r="I109" s="101">
        <v>76.55727835421779</v>
      </c>
      <c r="J109" s="101" t="s">
        <v>61</v>
      </c>
      <c r="K109" s="101">
        <v>1.1649309254374116</v>
      </c>
      <c r="L109" s="101">
        <v>0.29329875119997684</v>
      </c>
      <c r="M109" s="101">
        <v>0.2726256639086449</v>
      </c>
      <c r="N109" s="101">
        <v>-0.030982236525848358</v>
      </c>
      <c r="O109" s="101">
        <v>0.047288559658043204</v>
      </c>
      <c r="P109" s="101">
        <v>0.008412108637925277</v>
      </c>
      <c r="Q109" s="101">
        <v>0.005476520198013918</v>
      </c>
      <c r="R109" s="101">
        <v>-0.000476130953746779</v>
      </c>
      <c r="S109" s="101">
        <v>0.0006600578859768213</v>
      </c>
      <c r="T109" s="101">
        <v>0.00012309796439333273</v>
      </c>
      <c r="U109" s="101">
        <v>0.0001091584984439809</v>
      </c>
      <c r="V109" s="101">
        <v>-1.7565062943405966E-05</v>
      </c>
      <c r="W109" s="101">
        <v>4.230923919551921E-05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3365</v>
      </c>
      <c r="B111" s="101">
        <v>162.86</v>
      </c>
      <c r="C111" s="101">
        <v>169.76</v>
      </c>
      <c r="D111" s="101">
        <v>8.84311756258413</v>
      </c>
      <c r="E111" s="101">
        <v>9.292906174590014</v>
      </c>
      <c r="F111" s="101">
        <v>33.1287424606969</v>
      </c>
      <c r="G111" s="101" t="s">
        <v>59</v>
      </c>
      <c r="H111" s="101">
        <v>-6.045603194589873</v>
      </c>
      <c r="I111" s="101">
        <v>89.31439680541014</v>
      </c>
      <c r="J111" s="101" t="s">
        <v>73</v>
      </c>
      <c r="K111" s="101">
        <v>1.0240364899059629</v>
      </c>
      <c r="M111" s="101" t="s">
        <v>68</v>
      </c>
      <c r="N111" s="101">
        <v>0.543189271530979</v>
      </c>
      <c r="X111" s="101">
        <v>67.5</v>
      </c>
    </row>
    <row r="112" spans="1:24" s="101" customFormat="1" ht="12.75" hidden="1">
      <c r="A112" s="101">
        <v>3364</v>
      </c>
      <c r="B112" s="101">
        <v>177.22000122070312</v>
      </c>
      <c r="C112" s="101">
        <v>192.1199951171875</v>
      </c>
      <c r="D112" s="101">
        <v>8.753421783447266</v>
      </c>
      <c r="E112" s="101">
        <v>9.097023010253906</v>
      </c>
      <c r="F112" s="101">
        <v>40.06064225167771</v>
      </c>
      <c r="G112" s="101" t="s">
        <v>56</v>
      </c>
      <c r="H112" s="101">
        <v>-0.5449314084480648</v>
      </c>
      <c r="I112" s="101">
        <v>109.17506981225506</v>
      </c>
      <c r="J112" s="101" t="s">
        <v>62</v>
      </c>
      <c r="K112" s="101">
        <v>0.9726854070610462</v>
      </c>
      <c r="L112" s="101">
        <v>0.13609025157497678</v>
      </c>
      <c r="M112" s="101">
        <v>0.23027004606565535</v>
      </c>
      <c r="N112" s="101">
        <v>0.06934987557004908</v>
      </c>
      <c r="O112" s="101">
        <v>0.03906484606957898</v>
      </c>
      <c r="P112" s="101">
        <v>0.003904012822863859</v>
      </c>
      <c r="Q112" s="101">
        <v>0.0047550572224635546</v>
      </c>
      <c r="R112" s="101">
        <v>0.0010674379977077886</v>
      </c>
      <c r="S112" s="101">
        <v>0.0005125035010466096</v>
      </c>
      <c r="T112" s="101">
        <v>5.741472432704068E-05</v>
      </c>
      <c r="U112" s="101">
        <v>0.00010398427798716443</v>
      </c>
      <c r="V112" s="101">
        <v>3.960280272815842E-05</v>
      </c>
      <c r="W112" s="101">
        <v>3.195337967092692E-05</v>
      </c>
      <c r="X112" s="101">
        <v>67.5</v>
      </c>
    </row>
    <row r="113" spans="1:24" s="101" customFormat="1" ht="12.75" hidden="1">
      <c r="A113" s="101">
        <v>3362</v>
      </c>
      <c r="B113" s="101">
        <v>160.39999389648438</v>
      </c>
      <c r="C113" s="101">
        <v>155.6999969482422</v>
      </c>
      <c r="D113" s="101">
        <v>8.670499801635742</v>
      </c>
      <c r="E113" s="101">
        <v>9.255521774291992</v>
      </c>
      <c r="F113" s="101">
        <v>40.48150965763931</v>
      </c>
      <c r="G113" s="101" t="s">
        <v>57</v>
      </c>
      <c r="H113" s="101">
        <v>18.39859807090528</v>
      </c>
      <c r="I113" s="101">
        <v>111.29859196738965</v>
      </c>
      <c r="J113" s="101" t="s">
        <v>60</v>
      </c>
      <c r="K113" s="101">
        <v>-0.9391979817367496</v>
      </c>
      <c r="L113" s="101">
        <v>0.0007409411351323225</v>
      </c>
      <c r="M113" s="101">
        <v>0.22300903034767797</v>
      </c>
      <c r="N113" s="101">
        <v>-0.000717657620433393</v>
      </c>
      <c r="O113" s="101">
        <v>-0.03760804712170341</v>
      </c>
      <c r="P113" s="101">
        <v>8.487500861587573E-05</v>
      </c>
      <c r="Q113" s="101">
        <v>0.004634634321394926</v>
      </c>
      <c r="R113" s="101">
        <v>-5.770204177341886E-05</v>
      </c>
      <c r="S113" s="101">
        <v>-0.00048289989500470426</v>
      </c>
      <c r="T113" s="101">
        <v>6.050719623140583E-06</v>
      </c>
      <c r="U113" s="101">
        <v>0.00010287558039539664</v>
      </c>
      <c r="V113" s="101">
        <v>-4.560729457166929E-06</v>
      </c>
      <c r="W113" s="101">
        <v>-2.9733212471398326E-05</v>
      </c>
      <c r="X113" s="101">
        <v>67.5</v>
      </c>
    </row>
    <row r="114" spans="1:24" s="101" customFormat="1" ht="12.75" hidden="1">
      <c r="A114" s="101">
        <v>3363</v>
      </c>
      <c r="B114" s="101">
        <v>146.24000549316406</v>
      </c>
      <c r="C114" s="101">
        <v>151.13999938964844</v>
      </c>
      <c r="D114" s="101">
        <v>8.987736701965332</v>
      </c>
      <c r="E114" s="101">
        <v>8.802186965942383</v>
      </c>
      <c r="F114" s="101">
        <v>31.94517319123505</v>
      </c>
      <c r="G114" s="101" t="s">
        <v>58</v>
      </c>
      <c r="H114" s="101">
        <v>5.93865147712836</v>
      </c>
      <c r="I114" s="101">
        <v>84.67865697029242</v>
      </c>
      <c r="J114" s="101" t="s">
        <v>61</v>
      </c>
      <c r="K114" s="101">
        <v>0.25302974570419456</v>
      </c>
      <c r="L114" s="101">
        <v>0.13608823453912075</v>
      </c>
      <c r="M114" s="101">
        <v>0.057369560730996375</v>
      </c>
      <c r="N114" s="101">
        <v>-0.06934616218018935</v>
      </c>
      <c r="O114" s="101">
        <v>0.010568679677785499</v>
      </c>
      <c r="P114" s="101">
        <v>0.003903090103238445</v>
      </c>
      <c r="Q114" s="101">
        <v>0.0010633597208146513</v>
      </c>
      <c r="R114" s="101">
        <v>-0.0010658772693540246</v>
      </c>
      <c r="S114" s="101">
        <v>0.00017166109049367525</v>
      </c>
      <c r="T114" s="101">
        <v>5.7095002947650494E-05</v>
      </c>
      <c r="U114" s="101">
        <v>1.5144141666736028E-05</v>
      </c>
      <c r="V114" s="101">
        <v>-3.933931533140812E-05</v>
      </c>
      <c r="W114" s="101">
        <v>1.1702758158873851E-05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3365</v>
      </c>
      <c r="B116" s="101">
        <v>173.46</v>
      </c>
      <c r="C116" s="101">
        <v>161.16</v>
      </c>
      <c r="D116" s="101">
        <v>8.676929118579983</v>
      </c>
      <c r="E116" s="101">
        <v>9.156306624241664</v>
      </c>
      <c r="F116" s="101">
        <v>33.490485259424574</v>
      </c>
      <c r="G116" s="101" t="s">
        <v>59</v>
      </c>
      <c r="H116" s="101">
        <v>-13.900129666925139</v>
      </c>
      <c r="I116" s="101">
        <v>92.05987033307487</v>
      </c>
      <c r="J116" s="101" t="s">
        <v>73</v>
      </c>
      <c r="K116" s="101">
        <v>0.21894362324857689</v>
      </c>
      <c r="M116" s="101" t="s">
        <v>68</v>
      </c>
      <c r="N116" s="101">
        <v>0.19993290057406907</v>
      </c>
      <c r="X116" s="101">
        <v>67.5</v>
      </c>
    </row>
    <row r="117" spans="1:24" s="101" customFormat="1" ht="12.75" hidden="1">
      <c r="A117" s="101">
        <v>3364</v>
      </c>
      <c r="B117" s="101">
        <v>167.89999389648438</v>
      </c>
      <c r="C117" s="101">
        <v>151.1999969482422</v>
      </c>
      <c r="D117" s="101">
        <v>8.53096866607666</v>
      </c>
      <c r="E117" s="101">
        <v>8.742819786071777</v>
      </c>
      <c r="F117" s="101">
        <v>35.94506262961153</v>
      </c>
      <c r="G117" s="101" t="s">
        <v>56</v>
      </c>
      <c r="H117" s="101">
        <v>0.07421979374791476</v>
      </c>
      <c r="I117" s="101">
        <v>100.47421369023229</v>
      </c>
      <c r="J117" s="101" t="s">
        <v>62</v>
      </c>
      <c r="K117" s="101">
        <v>0.18632690116885325</v>
      </c>
      <c r="L117" s="101">
        <v>0.41369081269600433</v>
      </c>
      <c r="M117" s="101">
        <v>0.04411019008065848</v>
      </c>
      <c r="N117" s="101">
        <v>0.10459355285692606</v>
      </c>
      <c r="O117" s="101">
        <v>0.007483256556819907</v>
      </c>
      <c r="P117" s="101">
        <v>0.011867422190371764</v>
      </c>
      <c r="Q117" s="101">
        <v>0.0009108047556017103</v>
      </c>
      <c r="R117" s="101">
        <v>0.0016099463647700056</v>
      </c>
      <c r="S117" s="101">
        <v>9.821084661724377E-05</v>
      </c>
      <c r="T117" s="101">
        <v>0.00017461947852664104</v>
      </c>
      <c r="U117" s="101">
        <v>1.9924518876257472E-05</v>
      </c>
      <c r="V117" s="101">
        <v>5.9744940985923034E-05</v>
      </c>
      <c r="W117" s="101">
        <v>6.132312837263072E-06</v>
      </c>
      <c r="X117" s="101">
        <v>67.5</v>
      </c>
    </row>
    <row r="118" spans="1:24" s="101" customFormat="1" ht="12.75" hidden="1">
      <c r="A118" s="101">
        <v>3362</v>
      </c>
      <c r="B118" s="101">
        <v>172.05999755859375</v>
      </c>
      <c r="C118" s="101">
        <v>151.05999755859375</v>
      </c>
      <c r="D118" s="101">
        <v>8.682007789611816</v>
      </c>
      <c r="E118" s="101">
        <v>9.16459846496582</v>
      </c>
      <c r="F118" s="101">
        <v>34.400208608806075</v>
      </c>
      <c r="G118" s="101" t="s">
        <v>57</v>
      </c>
      <c r="H118" s="101">
        <v>-10.060308186022965</v>
      </c>
      <c r="I118" s="101">
        <v>94.49968937257078</v>
      </c>
      <c r="J118" s="101" t="s">
        <v>60</v>
      </c>
      <c r="K118" s="101">
        <v>-0.1481285011740102</v>
      </c>
      <c r="L118" s="101">
        <v>-0.002251967930162932</v>
      </c>
      <c r="M118" s="101">
        <v>0.034760635385970524</v>
      </c>
      <c r="N118" s="101">
        <v>0.0010817663438595674</v>
      </c>
      <c r="O118" s="101">
        <v>-0.005997589407071986</v>
      </c>
      <c r="P118" s="101">
        <v>-0.00025754853045544814</v>
      </c>
      <c r="Q118" s="101">
        <v>0.0007028202920207714</v>
      </c>
      <c r="R118" s="101">
        <v>8.694845741676777E-05</v>
      </c>
      <c r="S118" s="101">
        <v>-8.250095122948548E-05</v>
      </c>
      <c r="T118" s="101">
        <v>-1.833343793398982E-05</v>
      </c>
      <c r="U118" s="101">
        <v>1.4337461263735207E-05</v>
      </c>
      <c r="V118" s="101">
        <v>6.858345786610402E-06</v>
      </c>
      <c r="W118" s="101">
        <v>-5.257796925362461E-06</v>
      </c>
      <c r="X118" s="101">
        <v>67.5</v>
      </c>
    </row>
    <row r="119" spans="1:24" s="101" customFormat="1" ht="12.75" hidden="1">
      <c r="A119" s="101">
        <v>3363</v>
      </c>
      <c r="B119" s="101">
        <v>157.24000549316406</v>
      </c>
      <c r="C119" s="101">
        <v>141.44000244140625</v>
      </c>
      <c r="D119" s="101">
        <v>9.122540473937988</v>
      </c>
      <c r="E119" s="101">
        <v>9.081550598144531</v>
      </c>
      <c r="F119" s="101">
        <v>33.244414853162255</v>
      </c>
      <c r="G119" s="101" t="s">
        <v>58</v>
      </c>
      <c r="H119" s="101">
        <v>-2.879485758440609</v>
      </c>
      <c r="I119" s="101">
        <v>86.86051973472345</v>
      </c>
      <c r="J119" s="101" t="s">
        <v>61</v>
      </c>
      <c r="K119" s="101">
        <v>-0.11302947066641016</v>
      </c>
      <c r="L119" s="101">
        <v>-0.41368468324259</v>
      </c>
      <c r="M119" s="101">
        <v>-0.027155240682333045</v>
      </c>
      <c r="N119" s="101">
        <v>0.10458795858420739</v>
      </c>
      <c r="O119" s="101">
        <v>-0.004475270941447683</v>
      </c>
      <c r="P119" s="101">
        <v>-0.011864627183312099</v>
      </c>
      <c r="Q119" s="101">
        <v>-0.0005793176503012218</v>
      </c>
      <c r="R119" s="101">
        <v>0.0016075967352507906</v>
      </c>
      <c r="S119" s="101">
        <v>-5.328192413479304E-05</v>
      </c>
      <c r="T119" s="101">
        <v>-0.00017365439048419302</v>
      </c>
      <c r="U119" s="101">
        <v>-1.3835593842016062E-05</v>
      </c>
      <c r="V119" s="101">
        <v>5.934998792318924E-05</v>
      </c>
      <c r="W119" s="101">
        <v>-3.1560786152614327E-06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25.945367118181768</v>
      </c>
      <c r="G120" s="102"/>
      <c r="H120" s="102"/>
      <c r="I120" s="115"/>
      <c r="J120" s="115" t="s">
        <v>158</v>
      </c>
      <c r="K120" s="102">
        <f>AVERAGE(K118,K113,K108,K103,K98,K93)</f>
        <v>-0.9194071432705909</v>
      </c>
      <c r="L120" s="102">
        <f>AVERAGE(L118,L113,L108,L103,L98,L93)</f>
        <v>-0.00034529049055776053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43.60812878300846</v>
      </c>
      <c r="G121" s="102"/>
      <c r="H121" s="102"/>
      <c r="I121" s="115"/>
      <c r="J121" s="115" t="s">
        <v>159</v>
      </c>
      <c r="K121" s="102">
        <f>AVERAGE(K119,K114,K109,K104,K99,K94)</f>
        <v>-0.010068601819661812</v>
      </c>
      <c r="L121" s="102">
        <f>AVERAGE(L119,L114,L109,L104,L99,L94)</f>
        <v>-0.0634269855543024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0.5746294645441193</v>
      </c>
      <c r="L122" s="102">
        <f>ABS(L120/$H$33)</f>
        <v>0.0009591402515493349</v>
      </c>
      <c r="M122" s="115" t="s">
        <v>111</v>
      </c>
      <c r="N122" s="102">
        <f>K122+L122+L123+K123</f>
        <v>0.6209512672555519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0.0057207964884442115</v>
      </c>
      <c r="L123" s="102">
        <f>ABS(L121/$H$34)</f>
        <v>0.039641865971439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3365</v>
      </c>
      <c r="B126" s="101">
        <v>179.42</v>
      </c>
      <c r="C126" s="101">
        <v>186.12</v>
      </c>
      <c r="D126" s="101">
        <v>8.692259086055728</v>
      </c>
      <c r="E126" s="101">
        <v>9.157693002960457</v>
      </c>
      <c r="F126" s="101">
        <v>33.00201910754335</v>
      </c>
      <c r="G126" s="101" t="s">
        <v>59</v>
      </c>
      <c r="H126" s="101">
        <v>-21.340206772281306</v>
      </c>
      <c r="I126" s="101">
        <v>90.57979322771868</v>
      </c>
      <c r="J126" s="101" t="s">
        <v>73</v>
      </c>
      <c r="K126" s="101">
        <v>1.6167877698514928</v>
      </c>
      <c r="M126" s="101" t="s">
        <v>68</v>
      </c>
      <c r="N126" s="101">
        <v>1.3264268922423668</v>
      </c>
      <c r="X126" s="101">
        <v>67.5</v>
      </c>
    </row>
    <row r="127" spans="1:24" s="101" customFormat="1" ht="12.75" hidden="1">
      <c r="A127" s="101">
        <v>3363</v>
      </c>
      <c r="B127" s="101">
        <v>155.77999877929688</v>
      </c>
      <c r="C127" s="101">
        <v>140.97999572753906</v>
      </c>
      <c r="D127" s="101">
        <v>9.314156532287598</v>
      </c>
      <c r="E127" s="101">
        <v>9.290637969970703</v>
      </c>
      <c r="F127" s="101">
        <v>40.05973901123593</v>
      </c>
      <c r="G127" s="101" t="s">
        <v>56</v>
      </c>
      <c r="H127" s="101">
        <v>14.227942019483834</v>
      </c>
      <c r="I127" s="101">
        <v>102.50794079878071</v>
      </c>
      <c r="J127" s="101" t="s">
        <v>62</v>
      </c>
      <c r="K127" s="101">
        <v>0.6631474586989565</v>
      </c>
      <c r="L127" s="101">
        <v>1.0726020350169445</v>
      </c>
      <c r="M127" s="101">
        <v>0.15699095664278312</v>
      </c>
      <c r="N127" s="101">
        <v>0.01532834149140717</v>
      </c>
      <c r="O127" s="101">
        <v>0.026632868687378332</v>
      </c>
      <c r="P127" s="101">
        <v>0.03076956639518975</v>
      </c>
      <c r="Q127" s="101">
        <v>0.0032418415327915345</v>
      </c>
      <c r="R127" s="101">
        <v>0.00023598327507461637</v>
      </c>
      <c r="S127" s="101">
        <v>0.00034943202872762694</v>
      </c>
      <c r="T127" s="101">
        <v>0.00045278026623028094</v>
      </c>
      <c r="U127" s="101">
        <v>7.092165705735527E-05</v>
      </c>
      <c r="V127" s="101">
        <v>8.760106814741074E-06</v>
      </c>
      <c r="W127" s="101">
        <v>2.1794361612170385E-05</v>
      </c>
      <c r="X127" s="101">
        <v>67.5</v>
      </c>
    </row>
    <row r="128" spans="1:24" s="101" customFormat="1" ht="12.75" hidden="1">
      <c r="A128" s="101">
        <v>3364</v>
      </c>
      <c r="B128" s="101">
        <v>156.16000366210938</v>
      </c>
      <c r="C128" s="101">
        <v>150.25999450683594</v>
      </c>
      <c r="D128" s="101">
        <v>8.5341796875</v>
      </c>
      <c r="E128" s="101">
        <v>9.145238876342773</v>
      </c>
      <c r="F128" s="101">
        <v>30.269482268370155</v>
      </c>
      <c r="G128" s="101" t="s">
        <v>57</v>
      </c>
      <c r="H128" s="101">
        <v>-4.123737725612784</v>
      </c>
      <c r="I128" s="101">
        <v>84.53626593649659</v>
      </c>
      <c r="J128" s="101" t="s">
        <v>60</v>
      </c>
      <c r="K128" s="101">
        <v>-0.6620367991148386</v>
      </c>
      <c r="L128" s="101">
        <v>-0.005835945560948055</v>
      </c>
      <c r="M128" s="101">
        <v>0.1568211581751313</v>
      </c>
      <c r="N128" s="101">
        <v>-0.0001584210129927848</v>
      </c>
      <c r="O128" s="101">
        <v>-0.02657010557704851</v>
      </c>
      <c r="P128" s="101">
        <v>-0.000667622088465252</v>
      </c>
      <c r="Q128" s="101">
        <v>0.003241175813945575</v>
      </c>
      <c r="R128" s="101">
        <v>-1.2776269793699376E-05</v>
      </c>
      <c r="S128" s="101">
        <v>-0.0003462005297033208</v>
      </c>
      <c r="T128" s="101">
        <v>-4.7537530269445835E-05</v>
      </c>
      <c r="U128" s="101">
        <v>7.079871500530345E-05</v>
      </c>
      <c r="V128" s="101">
        <v>-1.015717849815803E-06</v>
      </c>
      <c r="W128" s="101">
        <v>-2.1483351432223136E-05</v>
      </c>
      <c r="X128" s="101">
        <v>67.5</v>
      </c>
    </row>
    <row r="129" spans="1:24" s="101" customFormat="1" ht="12.75" hidden="1">
      <c r="A129" s="101">
        <v>3362</v>
      </c>
      <c r="B129" s="101">
        <v>122.13999938964844</v>
      </c>
      <c r="C129" s="101">
        <v>131.33999633789062</v>
      </c>
      <c r="D129" s="101">
        <v>8.846959114074707</v>
      </c>
      <c r="E129" s="101">
        <v>9.224635124206543</v>
      </c>
      <c r="F129" s="101">
        <v>25.945367118181768</v>
      </c>
      <c r="G129" s="101" t="s">
        <v>58</v>
      </c>
      <c r="H129" s="101">
        <v>15.158375598418942</v>
      </c>
      <c r="I129" s="101">
        <v>69.79837498806738</v>
      </c>
      <c r="J129" s="101" t="s">
        <v>61</v>
      </c>
      <c r="K129" s="101">
        <v>0.03836441836732571</v>
      </c>
      <c r="L129" s="101">
        <v>-1.0725861584329253</v>
      </c>
      <c r="M129" s="101">
        <v>0.007299644938396561</v>
      </c>
      <c r="N129" s="101">
        <v>-0.015327522815505347</v>
      </c>
      <c r="O129" s="101">
        <v>0.0018273434662462488</v>
      </c>
      <c r="P129" s="101">
        <v>-0.030762322683682123</v>
      </c>
      <c r="Q129" s="101">
        <v>6.569525725961884E-05</v>
      </c>
      <c r="R129" s="101">
        <v>-0.00023563716397270753</v>
      </c>
      <c r="S129" s="101">
        <v>4.7412402742797E-05</v>
      </c>
      <c r="T129" s="101">
        <v>-0.0004502778616626023</v>
      </c>
      <c r="U129" s="101">
        <v>-4.174133845354109E-06</v>
      </c>
      <c r="V129" s="101">
        <v>-8.701022276447668E-06</v>
      </c>
      <c r="W129" s="101">
        <v>3.668761278911755E-06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3365</v>
      </c>
      <c r="B131" s="101">
        <v>183.5</v>
      </c>
      <c r="C131" s="101">
        <v>185.1</v>
      </c>
      <c r="D131" s="101">
        <v>8.63413192617828</v>
      </c>
      <c r="E131" s="101">
        <v>8.978708290567193</v>
      </c>
      <c r="F131" s="101">
        <v>33.991780419110505</v>
      </c>
      <c r="G131" s="101" t="s">
        <v>59</v>
      </c>
      <c r="H131" s="101">
        <v>-22.059477037708447</v>
      </c>
      <c r="I131" s="101">
        <v>93.94052296229155</v>
      </c>
      <c r="J131" s="101" t="s">
        <v>73</v>
      </c>
      <c r="K131" s="101">
        <v>2.2407993551100955</v>
      </c>
      <c r="M131" s="101" t="s">
        <v>68</v>
      </c>
      <c r="N131" s="101">
        <v>2.048076706319915</v>
      </c>
      <c r="X131" s="101">
        <v>67.5</v>
      </c>
    </row>
    <row r="132" spans="1:24" s="101" customFormat="1" ht="12.75" hidden="1">
      <c r="A132" s="101">
        <v>3363</v>
      </c>
      <c r="B132" s="101">
        <v>143.66000366210938</v>
      </c>
      <c r="C132" s="101">
        <v>150.9600067138672</v>
      </c>
      <c r="D132" s="101">
        <v>8.761262893676758</v>
      </c>
      <c r="E132" s="101">
        <v>9.01676082611084</v>
      </c>
      <c r="F132" s="101">
        <v>36.03684972545009</v>
      </c>
      <c r="G132" s="101" t="s">
        <v>56</v>
      </c>
      <c r="H132" s="101">
        <v>21.82331132120298</v>
      </c>
      <c r="I132" s="101">
        <v>97.98331498331235</v>
      </c>
      <c r="J132" s="101" t="s">
        <v>62</v>
      </c>
      <c r="K132" s="101">
        <v>0.3789615568976787</v>
      </c>
      <c r="L132" s="101">
        <v>1.4446958508134733</v>
      </c>
      <c r="M132" s="101">
        <v>0.08971409390560979</v>
      </c>
      <c r="N132" s="101">
        <v>0.006299767152662881</v>
      </c>
      <c r="O132" s="101">
        <v>0.015219805411583</v>
      </c>
      <c r="P132" s="101">
        <v>0.04144380434615203</v>
      </c>
      <c r="Q132" s="101">
        <v>0.0018525769045757052</v>
      </c>
      <c r="R132" s="101">
        <v>9.688716332344802E-05</v>
      </c>
      <c r="S132" s="101">
        <v>0.00019975087257368448</v>
      </c>
      <c r="T132" s="101">
        <v>0.0006098361506353945</v>
      </c>
      <c r="U132" s="101">
        <v>4.0521925737836344E-05</v>
      </c>
      <c r="V132" s="101">
        <v>3.5861110850286167E-06</v>
      </c>
      <c r="W132" s="101">
        <v>1.2467891621646079E-05</v>
      </c>
      <c r="X132" s="101">
        <v>67.5</v>
      </c>
    </row>
    <row r="133" spans="1:24" s="101" customFormat="1" ht="12.75" hidden="1">
      <c r="A133" s="101">
        <v>3364</v>
      </c>
      <c r="B133" s="101">
        <v>190.25999450683594</v>
      </c>
      <c r="C133" s="101">
        <v>151.36000061035156</v>
      </c>
      <c r="D133" s="101">
        <v>8.362875938415527</v>
      </c>
      <c r="E133" s="101">
        <v>9.02157974243164</v>
      </c>
      <c r="F133" s="101">
        <v>37.516279207711854</v>
      </c>
      <c r="G133" s="101" t="s">
        <v>57</v>
      </c>
      <c r="H133" s="101">
        <v>-15.685787888169571</v>
      </c>
      <c r="I133" s="101">
        <v>107.07420661866637</v>
      </c>
      <c r="J133" s="101" t="s">
        <v>60</v>
      </c>
      <c r="K133" s="101">
        <v>-0.24626723536765988</v>
      </c>
      <c r="L133" s="101">
        <v>-0.007860533135781864</v>
      </c>
      <c r="M133" s="101">
        <v>0.05752136642453319</v>
      </c>
      <c r="N133" s="101">
        <v>6.560175300583409E-05</v>
      </c>
      <c r="O133" s="101">
        <v>-0.010014349281666423</v>
      </c>
      <c r="P133" s="101">
        <v>-0.0008993136409193546</v>
      </c>
      <c r="Q133" s="101">
        <v>0.0011500770017869924</v>
      </c>
      <c r="R133" s="101">
        <v>5.228615740580506E-06</v>
      </c>
      <c r="S133" s="101">
        <v>-0.0001412759481495087</v>
      </c>
      <c r="T133" s="101">
        <v>-6.404109313918378E-05</v>
      </c>
      <c r="U133" s="101">
        <v>2.2587741961888524E-05</v>
      </c>
      <c r="V133" s="101">
        <v>4.076263435184839E-07</v>
      </c>
      <c r="W133" s="101">
        <v>-9.108063712608873E-06</v>
      </c>
      <c r="X133" s="101">
        <v>67.5</v>
      </c>
    </row>
    <row r="134" spans="1:24" s="101" customFormat="1" ht="12.75" hidden="1">
      <c r="A134" s="101">
        <v>3362</v>
      </c>
      <c r="B134" s="101">
        <v>124.05999755859375</v>
      </c>
      <c r="C134" s="101">
        <v>131.25999450683594</v>
      </c>
      <c r="D134" s="101">
        <v>8.843499183654785</v>
      </c>
      <c r="E134" s="101">
        <v>9.4304838180542</v>
      </c>
      <c r="F134" s="101">
        <v>26.331142537284496</v>
      </c>
      <c r="G134" s="101" t="s">
        <v>58</v>
      </c>
      <c r="H134" s="101">
        <v>14.309623330283813</v>
      </c>
      <c r="I134" s="101">
        <v>70.86962088887756</v>
      </c>
      <c r="J134" s="101" t="s">
        <v>61</v>
      </c>
      <c r="K134" s="101">
        <v>-0.2880352589366138</v>
      </c>
      <c r="L134" s="101">
        <v>-1.4446744662298447</v>
      </c>
      <c r="M134" s="101">
        <v>-0.06884701191743296</v>
      </c>
      <c r="N134" s="101">
        <v>0.006299425576016654</v>
      </c>
      <c r="O134" s="101">
        <v>-0.011461033340464478</v>
      </c>
      <c r="P134" s="101">
        <v>-0.04143404582776568</v>
      </c>
      <c r="Q134" s="101">
        <v>-0.0014523649945271827</v>
      </c>
      <c r="R134" s="101">
        <v>9.674597663108191E-05</v>
      </c>
      <c r="S134" s="101">
        <v>-0.00014121443824342348</v>
      </c>
      <c r="T134" s="101">
        <v>-0.000606464235558317</v>
      </c>
      <c r="U134" s="101">
        <v>-3.3642538230131566E-05</v>
      </c>
      <c r="V134" s="101">
        <v>3.5628687147065737E-06</v>
      </c>
      <c r="W134" s="101">
        <v>-8.514193848872008E-06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3365</v>
      </c>
      <c r="B136" s="101">
        <v>176.58</v>
      </c>
      <c r="C136" s="101">
        <v>166.08</v>
      </c>
      <c r="D136" s="101">
        <v>8.593265267290636</v>
      </c>
      <c r="E136" s="101">
        <v>9.252110676609993</v>
      </c>
      <c r="F136" s="101">
        <v>35.08485211925591</v>
      </c>
      <c r="G136" s="101" t="s">
        <v>59</v>
      </c>
      <c r="H136" s="101">
        <v>-11.685774913912795</v>
      </c>
      <c r="I136" s="101">
        <v>97.39422508608722</v>
      </c>
      <c r="J136" s="101" t="s">
        <v>73</v>
      </c>
      <c r="K136" s="101">
        <v>0.843815660453731</v>
      </c>
      <c r="M136" s="101" t="s">
        <v>68</v>
      </c>
      <c r="N136" s="101">
        <v>0.7735904530409713</v>
      </c>
      <c r="X136" s="101">
        <v>67.5</v>
      </c>
    </row>
    <row r="137" spans="1:24" s="101" customFormat="1" ht="12.75" hidden="1">
      <c r="A137" s="101">
        <v>3363</v>
      </c>
      <c r="B137" s="101">
        <v>142.16000366210938</v>
      </c>
      <c r="C137" s="101">
        <v>136.66000366210938</v>
      </c>
      <c r="D137" s="101">
        <v>9.08583927154541</v>
      </c>
      <c r="E137" s="101">
        <v>8.99720573425293</v>
      </c>
      <c r="F137" s="101">
        <v>33.32288309624558</v>
      </c>
      <c r="G137" s="101" t="s">
        <v>56</v>
      </c>
      <c r="H137" s="101">
        <v>12.701921132416217</v>
      </c>
      <c r="I137" s="101">
        <v>87.36192479452559</v>
      </c>
      <c r="J137" s="101" t="s">
        <v>62</v>
      </c>
      <c r="K137" s="101">
        <v>0.2229045346483887</v>
      </c>
      <c r="L137" s="101">
        <v>0.8889078917459907</v>
      </c>
      <c r="M137" s="101">
        <v>0.05276970683568441</v>
      </c>
      <c r="N137" s="101">
        <v>0.021342401468277854</v>
      </c>
      <c r="O137" s="101">
        <v>0.008952592541924893</v>
      </c>
      <c r="P137" s="101">
        <v>0.025499985473876496</v>
      </c>
      <c r="Q137" s="101">
        <v>0.0010896792278116852</v>
      </c>
      <c r="R137" s="101">
        <v>0.00032845827439878544</v>
      </c>
      <c r="S137" s="101">
        <v>0.00011748436778268847</v>
      </c>
      <c r="T137" s="101">
        <v>0.0003752184810999453</v>
      </c>
      <c r="U137" s="101">
        <v>2.381260414224845E-05</v>
      </c>
      <c r="V137" s="101">
        <v>1.2181109563722369E-05</v>
      </c>
      <c r="W137" s="101">
        <v>7.328378217107605E-06</v>
      </c>
      <c r="X137" s="101">
        <v>67.5</v>
      </c>
    </row>
    <row r="138" spans="1:24" s="101" customFormat="1" ht="12.75" hidden="1">
      <c r="A138" s="101">
        <v>3364</v>
      </c>
      <c r="B138" s="101">
        <v>163.67999267578125</v>
      </c>
      <c r="C138" s="101">
        <v>156.77999877929688</v>
      </c>
      <c r="D138" s="101">
        <v>9.064983367919922</v>
      </c>
      <c r="E138" s="101">
        <v>8.726908683776855</v>
      </c>
      <c r="F138" s="101">
        <v>31.332311529830925</v>
      </c>
      <c r="G138" s="101" t="s">
        <v>57</v>
      </c>
      <c r="H138" s="101">
        <v>-13.773339005718654</v>
      </c>
      <c r="I138" s="101">
        <v>82.4066536700626</v>
      </c>
      <c r="J138" s="101" t="s">
        <v>60</v>
      </c>
      <c r="K138" s="101">
        <v>0.07948289751917911</v>
      </c>
      <c r="L138" s="101">
        <v>-0.004836646045441032</v>
      </c>
      <c r="M138" s="101">
        <v>-0.019375839046716418</v>
      </c>
      <c r="N138" s="101">
        <v>0.000221090992887815</v>
      </c>
      <c r="O138" s="101">
        <v>0.0031019983321366623</v>
      </c>
      <c r="P138" s="101">
        <v>-0.0005533793780439645</v>
      </c>
      <c r="Q138" s="101">
        <v>-0.00042658373692889775</v>
      </c>
      <c r="R138" s="101">
        <v>1.7748997769019916E-05</v>
      </c>
      <c r="S138" s="101">
        <v>3.313819000887081E-05</v>
      </c>
      <c r="T138" s="101">
        <v>-3.940822376351628E-05</v>
      </c>
      <c r="U138" s="101">
        <v>-1.1016873723886312E-05</v>
      </c>
      <c r="V138" s="101">
        <v>1.3994457928416238E-06</v>
      </c>
      <c r="W138" s="101">
        <v>1.8237113993578909E-06</v>
      </c>
      <c r="X138" s="101">
        <v>67.5</v>
      </c>
    </row>
    <row r="139" spans="1:24" s="101" customFormat="1" ht="12.75" hidden="1">
      <c r="A139" s="101">
        <v>3362</v>
      </c>
      <c r="B139" s="101">
        <v>141.60000610351562</v>
      </c>
      <c r="C139" s="101">
        <v>147.39999389648438</v>
      </c>
      <c r="D139" s="101">
        <v>8.784455299377441</v>
      </c>
      <c r="E139" s="101">
        <v>9.127079963684082</v>
      </c>
      <c r="F139" s="101">
        <v>30.017942114908493</v>
      </c>
      <c r="G139" s="101" t="s">
        <v>58</v>
      </c>
      <c r="H139" s="101">
        <v>7.2955215433906915</v>
      </c>
      <c r="I139" s="101">
        <v>81.39552764690632</v>
      </c>
      <c r="J139" s="101" t="s">
        <v>61</v>
      </c>
      <c r="K139" s="101">
        <v>-0.2082520121601959</v>
      </c>
      <c r="L139" s="101">
        <v>-0.888894733285856</v>
      </c>
      <c r="M139" s="101">
        <v>-0.049083793870887946</v>
      </c>
      <c r="N139" s="101">
        <v>0.021341256270566936</v>
      </c>
      <c r="O139" s="101">
        <v>-0.008398006880751561</v>
      </c>
      <c r="P139" s="101">
        <v>-0.025493980278329782</v>
      </c>
      <c r="Q139" s="101">
        <v>-0.0010027098956887019</v>
      </c>
      <c r="R139" s="101">
        <v>0.00032797836986487867</v>
      </c>
      <c r="S139" s="101">
        <v>-0.00011271396114161717</v>
      </c>
      <c r="T139" s="101">
        <v>-0.00037314327068668226</v>
      </c>
      <c r="U139" s="101">
        <v>-2.1110864723818666E-05</v>
      </c>
      <c r="V139" s="101">
        <v>1.2100453779768196E-05</v>
      </c>
      <c r="W139" s="101">
        <v>-7.097830938028133E-06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3365</v>
      </c>
      <c r="B141" s="101">
        <v>160.6</v>
      </c>
      <c r="C141" s="101">
        <v>148.9</v>
      </c>
      <c r="D141" s="101">
        <v>8.7327175041525</v>
      </c>
      <c r="E141" s="101">
        <v>9.353725062344171</v>
      </c>
      <c r="F141" s="101">
        <v>34.0783848021604</v>
      </c>
      <c r="G141" s="101" t="s">
        <v>59</v>
      </c>
      <c r="H141" s="101">
        <v>-0.07271684805044742</v>
      </c>
      <c r="I141" s="101">
        <v>93.02728315194955</v>
      </c>
      <c r="J141" s="101" t="s">
        <v>73</v>
      </c>
      <c r="K141" s="101">
        <v>2.2262908275103626</v>
      </c>
      <c r="M141" s="101" t="s">
        <v>68</v>
      </c>
      <c r="N141" s="101">
        <v>1.6487606546250353</v>
      </c>
      <c r="X141" s="101">
        <v>67.5</v>
      </c>
    </row>
    <row r="142" spans="1:24" s="101" customFormat="1" ht="12.75" hidden="1">
      <c r="A142" s="101">
        <v>3363</v>
      </c>
      <c r="B142" s="101">
        <v>130.74000549316406</v>
      </c>
      <c r="C142" s="101">
        <v>138.13999938964844</v>
      </c>
      <c r="D142" s="101">
        <v>9.020529747009277</v>
      </c>
      <c r="E142" s="101">
        <v>9.104817390441895</v>
      </c>
      <c r="F142" s="101">
        <v>27.88664908580503</v>
      </c>
      <c r="G142" s="101" t="s">
        <v>56</v>
      </c>
      <c r="H142" s="101">
        <v>10.36387325115075</v>
      </c>
      <c r="I142" s="101">
        <v>73.60387874431481</v>
      </c>
      <c r="J142" s="101" t="s">
        <v>62</v>
      </c>
      <c r="K142" s="101">
        <v>1.0004264238414116</v>
      </c>
      <c r="L142" s="101">
        <v>1.0797729866859918</v>
      </c>
      <c r="M142" s="101">
        <v>0.2368378099602594</v>
      </c>
      <c r="N142" s="101">
        <v>0.028939774530958022</v>
      </c>
      <c r="O142" s="101">
        <v>0.04017899073883229</v>
      </c>
      <c r="P142" s="101">
        <v>0.030975302031160116</v>
      </c>
      <c r="Q142" s="101">
        <v>0.004890702431135158</v>
      </c>
      <c r="R142" s="101">
        <v>0.0004455177262574345</v>
      </c>
      <c r="S142" s="101">
        <v>0.0005271051104187448</v>
      </c>
      <c r="T142" s="101">
        <v>0.00045575908801917054</v>
      </c>
      <c r="U142" s="101">
        <v>0.00010694819078154541</v>
      </c>
      <c r="V142" s="101">
        <v>1.6555015806774014E-05</v>
      </c>
      <c r="W142" s="101">
        <v>3.285773587413046E-05</v>
      </c>
      <c r="X142" s="101">
        <v>67.5</v>
      </c>
    </row>
    <row r="143" spans="1:24" s="101" customFormat="1" ht="12.75" hidden="1">
      <c r="A143" s="101">
        <v>3364</v>
      </c>
      <c r="B143" s="101">
        <v>194.05999755859375</v>
      </c>
      <c r="C143" s="101">
        <v>187.16000366210938</v>
      </c>
      <c r="D143" s="101">
        <v>8.39289665222168</v>
      </c>
      <c r="E143" s="101">
        <v>8.827045440673828</v>
      </c>
      <c r="F143" s="101">
        <v>36.11661588041329</v>
      </c>
      <c r="G143" s="101" t="s">
        <v>57</v>
      </c>
      <c r="H143" s="101">
        <v>-23.83288713030356</v>
      </c>
      <c r="I143" s="101">
        <v>102.72711042829019</v>
      </c>
      <c r="J143" s="101" t="s">
        <v>60</v>
      </c>
      <c r="K143" s="101">
        <v>0.9154433478098902</v>
      </c>
      <c r="L143" s="101">
        <v>-0.005874663064994744</v>
      </c>
      <c r="M143" s="101">
        <v>-0.21561918044253528</v>
      </c>
      <c r="N143" s="101">
        <v>-0.00029861044766073323</v>
      </c>
      <c r="O143" s="101">
        <v>0.03693868190410718</v>
      </c>
      <c r="P143" s="101">
        <v>-0.0006723387847095324</v>
      </c>
      <c r="Q143" s="101">
        <v>-0.004397894170278372</v>
      </c>
      <c r="R143" s="101">
        <v>-2.4024502120592676E-05</v>
      </c>
      <c r="S143" s="101">
        <v>0.0004974997787289244</v>
      </c>
      <c r="T143" s="101">
        <v>-4.78898918426268E-05</v>
      </c>
      <c r="U143" s="101">
        <v>-9.214817630701219E-05</v>
      </c>
      <c r="V143" s="101">
        <v>-1.8886729514820499E-06</v>
      </c>
      <c r="W143" s="101">
        <v>3.13556843275853E-05</v>
      </c>
      <c r="X143" s="101">
        <v>67.5</v>
      </c>
    </row>
    <row r="144" spans="1:24" s="101" customFormat="1" ht="12.75" hidden="1">
      <c r="A144" s="101">
        <v>3362</v>
      </c>
      <c r="B144" s="101">
        <v>147.27999877929688</v>
      </c>
      <c r="C144" s="101">
        <v>157.3800048828125</v>
      </c>
      <c r="D144" s="101">
        <v>8.636033058166504</v>
      </c>
      <c r="E144" s="101">
        <v>9.029979705810547</v>
      </c>
      <c r="F144" s="101">
        <v>36.51100283247885</v>
      </c>
      <c r="G144" s="101" t="s">
        <v>58</v>
      </c>
      <c r="H144" s="101">
        <v>20.94736755442068</v>
      </c>
      <c r="I144" s="101">
        <v>100.72736633371755</v>
      </c>
      <c r="J144" s="101" t="s">
        <v>61</v>
      </c>
      <c r="K144" s="101">
        <v>0.40350527440262246</v>
      </c>
      <c r="L144" s="101">
        <v>-1.0797570055853585</v>
      </c>
      <c r="M144" s="101">
        <v>0.0979822292666449</v>
      </c>
      <c r="N144" s="101">
        <v>-0.0289382339078119</v>
      </c>
      <c r="O144" s="101">
        <v>0.015807753666424455</v>
      </c>
      <c r="P144" s="101">
        <v>-0.030968004399382396</v>
      </c>
      <c r="Q144" s="101">
        <v>0.002139508620441351</v>
      </c>
      <c r="R144" s="101">
        <v>-0.00044486949514149874</v>
      </c>
      <c r="S144" s="101">
        <v>0.00017416591972664562</v>
      </c>
      <c r="T144" s="101">
        <v>-0.00045323603626738193</v>
      </c>
      <c r="U144" s="101">
        <v>5.4282862072090796E-05</v>
      </c>
      <c r="V144" s="101">
        <v>-1.6446928675131947E-05</v>
      </c>
      <c r="W144" s="101">
        <v>9.820991147686732E-06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3365</v>
      </c>
      <c r="B146" s="101">
        <v>162.86</v>
      </c>
      <c r="C146" s="101">
        <v>169.76</v>
      </c>
      <c r="D146" s="101">
        <v>8.84311756258413</v>
      </c>
      <c r="E146" s="101">
        <v>9.292906174590014</v>
      </c>
      <c r="F146" s="101">
        <v>34.82412696994512</v>
      </c>
      <c r="G146" s="101" t="s">
        <v>59</v>
      </c>
      <c r="H146" s="101">
        <v>-1.4748820156503228</v>
      </c>
      <c r="I146" s="101">
        <v>93.88511798434969</v>
      </c>
      <c r="J146" s="101" t="s">
        <v>73</v>
      </c>
      <c r="K146" s="101">
        <v>1.0477509862087266</v>
      </c>
      <c r="M146" s="101" t="s">
        <v>68</v>
      </c>
      <c r="N146" s="101">
        <v>0.8896484355571114</v>
      </c>
      <c r="X146" s="101">
        <v>67.5</v>
      </c>
    </row>
    <row r="147" spans="1:24" s="101" customFormat="1" ht="12.75" hidden="1">
      <c r="A147" s="101">
        <v>3363</v>
      </c>
      <c r="B147" s="101">
        <v>146.24000549316406</v>
      </c>
      <c r="C147" s="101">
        <v>151.13999938964844</v>
      </c>
      <c r="D147" s="101">
        <v>8.987736701965332</v>
      </c>
      <c r="E147" s="101">
        <v>8.802186965942383</v>
      </c>
      <c r="F147" s="101">
        <v>34.69438688896993</v>
      </c>
      <c r="G147" s="101" t="s">
        <v>56</v>
      </c>
      <c r="H147" s="101">
        <v>13.226128751234867</v>
      </c>
      <c r="I147" s="101">
        <v>91.96613424439893</v>
      </c>
      <c r="J147" s="101" t="s">
        <v>62</v>
      </c>
      <c r="K147" s="101">
        <v>0.47602249534162405</v>
      </c>
      <c r="L147" s="101">
        <v>0.895980595052585</v>
      </c>
      <c r="M147" s="101">
        <v>0.11269198896184505</v>
      </c>
      <c r="N147" s="101">
        <v>0.06811751427829205</v>
      </c>
      <c r="O147" s="101">
        <v>0.019118020344678875</v>
      </c>
      <c r="P147" s="101">
        <v>0.025702910208177516</v>
      </c>
      <c r="Q147" s="101">
        <v>0.0023270693257758735</v>
      </c>
      <c r="R147" s="101">
        <v>0.0010485551260522488</v>
      </c>
      <c r="S147" s="101">
        <v>0.0002508021652336154</v>
      </c>
      <c r="T147" s="101">
        <v>0.00037819811045492174</v>
      </c>
      <c r="U147" s="101">
        <v>5.0884896345389164E-05</v>
      </c>
      <c r="V147" s="101">
        <v>3.892657366735185E-05</v>
      </c>
      <c r="W147" s="101">
        <v>1.563298728186143E-05</v>
      </c>
      <c r="X147" s="101">
        <v>67.5</v>
      </c>
    </row>
    <row r="148" spans="1:24" s="101" customFormat="1" ht="12.75" hidden="1">
      <c r="A148" s="101">
        <v>3364</v>
      </c>
      <c r="B148" s="101">
        <v>177.22000122070312</v>
      </c>
      <c r="C148" s="101">
        <v>192.1199951171875</v>
      </c>
      <c r="D148" s="101">
        <v>8.753421783447266</v>
      </c>
      <c r="E148" s="101">
        <v>9.097023010253906</v>
      </c>
      <c r="F148" s="101">
        <v>35.59365344593466</v>
      </c>
      <c r="G148" s="101" t="s">
        <v>57</v>
      </c>
      <c r="H148" s="101">
        <v>-12.718570853710219</v>
      </c>
      <c r="I148" s="101">
        <v>97.0014303669929</v>
      </c>
      <c r="J148" s="101" t="s">
        <v>60</v>
      </c>
      <c r="K148" s="101">
        <v>0.43322716640583175</v>
      </c>
      <c r="L148" s="101">
        <v>-0.004874257006582413</v>
      </c>
      <c r="M148" s="101">
        <v>-0.10202321740956868</v>
      </c>
      <c r="N148" s="101">
        <v>-0.0007039921644203834</v>
      </c>
      <c r="O148" s="101">
        <v>0.017483789554429766</v>
      </c>
      <c r="P148" s="101">
        <v>-0.000557822273077419</v>
      </c>
      <c r="Q148" s="101">
        <v>-0.0020801073776823323</v>
      </c>
      <c r="R148" s="101">
        <v>-5.661387337339025E-05</v>
      </c>
      <c r="S148" s="101">
        <v>0.00023569972146957117</v>
      </c>
      <c r="T148" s="101">
        <v>-3.973258075566507E-05</v>
      </c>
      <c r="U148" s="101">
        <v>-4.352642561777854E-05</v>
      </c>
      <c r="V148" s="101">
        <v>-4.464343192576599E-06</v>
      </c>
      <c r="W148" s="101">
        <v>1.4860508842076178E-05</v>
      </c>
      <c r="X148" s="101">
        <v>67.5</v>
      </c>
    </row>
    <row r="149" spans="1:24" s="101" customFormat="1" ht="12.75" hidden="1">
      <c r="A149" s="101">
        <v>3362</v>
      </c>
      <c r="B149" s="101">
        <v>160.39999389648438</v>
      </c>
      <c r="C149" s="101">
        <v>155.6999969482422</v>
      </c>
      <c r="D149" s="101">
        <v>8.670499801635742</v>
      </c>
      <c r="E149" s="101">
        <v>9.255521774291992</v>
      </c>
      <c r="F149" s="101">
        <v>40.48150965763931</v>
      </c>
      <c r="G149" s="101" t="s">
        <v>58</v>
      </c>
      <c r="H149" s="101">
        <v>18.39859807090528</v>
      </c>
      <c r="I149" s="101">
        <v>111.29859196738965</v>
      </c>
      <c r="J149" s="101" t="s">
        <v>61</v>
      </c>
      <c r="K149" s="101">
        <v>0.19726033143853397</v>
      </c>
      <c r="L149" s="101">
        <v>-0.895967336642033</v>
      </c>
      <c r="M149" s="101">
        <v>0.04786175389156242</v>
      </c>
      <c r="N149" s="101">
        <v>-0.06811387631375677</v>
      </c>
      <c r="O149" s="101">
        <v>0.007734067798769797</v>
      </c>
      <c r="P149" s="101">
        <v>-0.025696856373519598</v>
      </c>
      <c r="Q149" s="101">
        <v>0.0010432664780766752</v>
      </c>
      <c r="R149" s="101">
        <v>-0.0010470256547535541</v>
      </c>
      <c r="S149" s="101">
        <v>8.571678590005752E-05</v>
      </c>
      <c r="T149" s="101">
        <v>-0.00037610521503718576</v>
      </c>
      <c r="U149" s="101">
        <v>2.6357597557838835E-05</v>
      </c>
      <c r="V149" s="101">
        <v>-3.8669726884717787E-05</v>
      </c>
      <c r="W149" s="101">
        <v>4.853407906761698E-06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3365</v>
      </c>
      <c r="B151" s="101">
        <v>173.46</v>
      </c>
      <c r="C151" s="101">
        <v>161.16</v>
      </c>
      <c r="D151" s="101">
        <v>8.676929118579983</v>
      </c>
      <c r="E151" s="101">
        <v>9.156306624241664</v>
      </c>
      <c r="F151" s="101">
        <v>35.431205882978</v>
      </c>
      <c r="G151" s="101" t="s">
        <v>59</v>
      </c>
      <c r="H151" s="101">
        <v>-8.565405861847552</v>
      </c>
      <c r="I151" s="101">
        <v>97.39459413815246</v>
      </c>
      <c r="J151" s="101" t="s">
        <v>73</v>
      </c>
      <c r="K151" s="101">
        <v>0.29591827313546976</v>
      </c>
      <c r="M151" s="101" t="s">
        <v>68</v>
      </c>
      <c r="N151" s="101">
        <v>0.18697067365457234</v>
      </c>
      <c r="X151" s="101">
        <v>67.5</v>
      </c>
    </row>
    <row r="152" spans="1:24" s="101" customFormat="1" ht="12.75" hidden="1">
      <c r="A152" s="101">
        <v>3363</v>
      </c>
      <c r="B152" s="101">
        <v>157.24000549316406</v>
      </c>
      <c r="C152" s="101">
        <v>141.44000244140625</v>
      </c>
      <c r="D152" s="101">
        <v>9.122540473937988</v>
      </c>
      <c r="E152" s="101">
        <v>9.081550598144531</v>
      </c>
      <c r="F152" s="101">
        <v>35.158593787698834</v>
      </c>
      <c r="G152" s="101" t="s">
        <v>56</v>
      </c>
      <c r="H152" s="101">
        <v>2.121852898097387</v>
      </c>
      <c r="I152" s="101">
        <v>91.86185839126145</v>
      </c>
      <c r="J152" s="101" t="s">
        <v>62</v>
      </c>
      <c r="K152" s="101">
        <v>0.47416483690043454</v>
      </c>
      <c r="L152" s="101">
        <v>0.2167403521775143</v>
      </c>
      <c r="M152" s="101">
        <v>0.11225215531268916</v>
      </c>
      <c r="N152" s="101">
        <v>0.10535490767961755</v>
      </c>
      <c r="O152" s="101">
        <v>0.019043613772361804</v>
      </c>
      <c r="P152" s="101">
        <v>0.006217579058328777</v>
      </c>
      <c r="Q152" s="101">
        <v>0.002317943833128068</v>
      </c>
      <c r="R152" s="101">
        <v>0.0016216553181091808</v>
      </c>
      <c r="S152" s="101">
        <v>0.00024985845289631956</v>
      </c>
      <c r="T152" s="101">
        <v>9.148198659081383E-05</v>
      </c>
      <c r="U152" s="101">
        <v>5.068425399438537E-05</v>
      </c>
      <c r="V152" s="101">
        <v>6.018001807505986E-05</v>
      </c>
      <c r="W152" s="101">
        <v>1.5586085243922106E-05</v>
      </c>
      <c r="X152" s="101">
        <v>67.5</v>
      </c>
    </row>
    <row r="153" spans="1:24" s="101" customFormat="1" ht="12.75" hidden="1">
      <c r="A153" s="101">
        <v>3364</v>
      </c>
      <c r="B153" s="101">
        <v>167.89999389648438</v>
      </c>
      <c r="C153" s="101">
        <v>151.1999969482422</v>
      </c>
      <c r="D153" s="101">
        <v>8.53096866607666</v>
      </c>
      <c r="E153" s="101">
        <v>8.742819786071777</v>
      </c>
      <c r="F153" s="101">
        <v>32.17760151989958</v>
      </c>
      <c r="G153" s="101" t="s">
        <v>57</v>
      </c>
      <c r="H153" s="101">
        <v>-10.45664772781825</v>
      </c>
      <c r="I153" s="101">
        <v>89.94334616866612</v>
      </c>
      <c r="J153" s="101" t="s">
        <v>60</v>
      </c>
      <c r="K153" s="101">
        <v>0.07091761273668734</v>
      </c>
      <c r="L153" s="101">
        <v>-0.0011802163018110772</v>
      </c>
      <c r="M153" s="101">
        <v>-0.01804950983111941</v>
      </c>
      <c r="N153" s="101">
        <v>0.001089722423109946</v>
      </c>
      <c r="O153" s="101">
        <v>0.002644995598193926</v>
      </c>
      <c r="P153" s="101">
        <v>-0.00013495383111609936</v>
      </c>
      <c r="Q153" s="101">
        <v>-0.00043265107045153365</v>
      </c>
      <c r="R153" s="101">
        <v>8.759778940921555E-05</v>
      </c>
      <c r="S153" s="101">
        <v>1.7890033684079868E-05</v>
      </c>
      <c r="T153" s="101">
        <v>-9.60628227238627E-06</v>
      </c>
      <c r="U153" s="101">
        <v>-1.33663060660652E-05</v>
      </c>
      <c r="V153" s="101">
        <v>6.9114190168676954E-06</v>
      </c>
      <c r="W153" s="101">
        <v>5.932757095311587E-07</v>
      </c>
      <c r="X153" s="101">
        <v>67.5</v>
      </c>
    </row>
    <row r="154" spans="1:24" s="101" customFormat="1" ht="12.75" hidden="1">
      <c r="A154" s="101">
        <v>3362</v>
      </c>
      <c r="B154" s="101">
        <v>172.05999755859375</v>
      </c>
      <c r="C154" s="101">
        <v>151.05999755859375</v>
      </c>
      <c r="D154" s="101">
        <v>8.682007789611816</v>
      </c>
      <c r="E154" s="101">
        <v>9.16459846496582</v>
      </c>
      <c r="F154" s="101">
        <v>34.400208608806075</v>
      </c>
      <c r="G154" s="101" t="s">
        <v>58</v>
      </c>
      <c r="H154" s="101">
        <v>-10.060308186022965</v>
      </c>
      <c r="I154" s="101">
        <v>94.49968937257078</v>
      </c>
      <c r="J154" s="101" t="s">
        <v>61</v>
      </c>
      <c r="K154" s="101">
        <v>-0.46883150998684475</v>
      </c>
      <c r="L154" s="101">
        <v>-0.216737138837611</v>
      </c>
      <c r="M154" s="101">
        <v>-0.11079152299341503</v>
      </c>
      <c r="N154" s="101">
        <v>0.10534927184001468</v>
      </c>
      <c r="O154" s="101">
        <v>-0.018859035600910852</v>
      </c>
      <c r="P154" s="101">
        <v>-0.0062161142854709195</v>
      </c>
      <c r="Q154" s="101">
        <v>-0.0022772080855234956</v>
      </c>
      <c r="R154" s="101">
        <v>0.001619287682298117</v>
      </c>
      <c r="S154" s="101">
        <v>-0.00024921716068225486</v>
      </c>
      <c r="T154" s="101">
        <v>-9.097622333063227E-05</v>
      </c>
      <c r="U154" s="101">
        <v>-4.889003441516111E-05</v>
      </c>
      <c r="V154" s="101">
        <v>5.9781827194288824E-05</v>
      </c>
      <c r="W154" s="101">
        <v>-1.557478979515572E-05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25.945367118181768</v>
      </c>
      <c r="G155" s="102"/>
      <c r="H155" s="102"/>
      <c r="I155" s="115"/>
      <c r="J155" s="115" t="s">
        <v>158</v>
      </c>
      <c r="K155" s="102">
        <f>AVERAGE(K153,K148,K143,K138,K133,K128)</f>
        <v>0.09846116499818165</v>
      </c>
      <c r="L155" s="102">
        <f>AVERAGE(L153,L148,L143,L138,L133,L128)</f>
        <v>-0.005077043519259864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40.48150965763931</v>
      </c>
      <c r="G156" s="102"/>
      <c r="H156" s="102"/>
      <c r="I156" s="115"/>
      <c r="J156" s="115" t="s">
        <v>159</v>
      </c>
      <c r="K156" s="102">
        <f>AVERAGE(K154,K149,K144,K139,K134,K129)</f>
        <v>-0.0543314594791954</v>
      </c>
      <c r="L156" s="102">
        <f>AVERAGE(L154,L149,L144,L139,L134,L129)</f>
        <v>-0.9331028065022714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0.06153822812386353</v>
      </c>
      <c r="L157" s="102">
        <f>ABS(L155/$H$33)</f>
        <v>0.014102898664610734</v>
      </c>
      <c r="M157" s="115" t="s">
        <v>111</v>
      </c>
      <c r="N157" s="102">
        <f>K157+L157+L158+K158</f>
        <v>0.6897005282837549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0.03087014743136102</v>
      </c>
      <c r="L158" s="102">
        <f>ABS(L156/$H$34)</f>
        <v>0.5831892540639196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3365</v>
      </c>
      <c r="B161" s="101">
        <v>179.42</v>
      </c>
      <c r="C161" s="101">
        <v>186.12</v>
      </c>
      <c r="D161" s="101">
        <v>8.692259086055728</v>
      </c>
      <c r="E161" s="101">
        <v>9.157693002960457</v>
      </c>
      <c r="F161" s="101">
        <v>36.38734570026176</v>
      </c>
      <c r="G161" s="101" t="s">
        <v>59</v>
      </c>
      <c r="H161" s="101">
        <v>-12.04858792382602</v>
      </c>
      <c r="I161" s="101">
        <v>99.87141207617397</v>
      </c>
      <c r="J161" s="101" t="s">
        <v>73</v>
      </c>
      <c r="K161" s="101">
        <v>1.7159707901091483</v>
      </c>
      <c r="M161" s="101" t="s">
        <v>68</v>
      </c>
      <c r="N161" s="101">
        <v>0.8927762391207982</v>
      </c>
      <c r="X161" s="101">
        <v>67.5</v>
      </c>
    </row>
    <row r="162" spans="1:24" s="101" customFormat="1" ht="12.75" hidden="1">
      <c r="A162" s="101">
        <v>3363</v>
      </c>
      <c r="B162" s="101">
        <v>155.77999877929688</v>
      </c>
      <c r="C162" s="101">
        <v>140.97999572753906</v>
      </c>
      <c r="D162" s="101">
        <v>9.314156532287598</v>
      </c>
      <c r="E162" s="101">
        <v>9.290637969970703</v>
      </c>
      <c r="F162" s="101">
        <v>40.05973901123593</v>
      </c>
      <c r="G162" s="101" t="s">
        <v>56</v>
      </c>
      <c r="H162" s="101">
        <v>14.227942019483834</v>
      </c>
      <c r="I162" s="101">
        <v>102.50794079878071</v>
      </c>
      <c r="J162" s="101" t="s">
        <v>62</v>
      </c>
      <c r="K162" s="101">
        <v>1.2686816456326984</v>
      </c>
      <c r="L162" s="101">
        <v>0.11555109060251745</v>
      </c>
      <c r="M162" s="101">
        <v>0.3003438299564651</v>
      </c>
      <c r="N162" s="101">
        <v>0.014596842096884189</v>
      </c>
      <c r="O162" s="101">
        <v>0.050952514070570186</v>
      </c>
      <c r="P162" s="101">
        <v>0.0033148787348501944</v>
      </c>
      <c r="Q162" s="101">
        <v>0.006202138533704417</v>
      </c>
      <c r="R162" s="101">
        <v>0.00022471052596294855</v>
      </c>
      <c r="S162" s="101">
        <v>0.0006685011199016827</v>
      </c>
      <c r="T162" s="101">
        <v>4.881374352174325E-05</v>
      </c>
      <c r="U162" s="101">
        <v>0.00013564842371567972</v>
      </c>
      <c r="V162" s="101">
        <v>8.327347267637042E-06</v>
      </c>
      <c r="W162" s="101">
        <v>4.168437576558063E-05</v>
      </c>
      <c r="X162" s="101">
        <v>67.5</v>
      </c>
    </row>
    <row r="163" spans="1:24" s="101" customFormat="1" ht="12.75" hidden="1">
      <c r="A163" s="101">
        <v>3362</v>
      </c>
      <c r="B163" s="101">
        <v>122.13999938964844</v>
      </c>
      <c r="C163" s="101">
        <v>131.33999633789062</v>
      </c>
      <c r="D163" s="101">
        <v>8.846959114074707</v>
      </c>
      <c r="E163" s="101">
        <v>9.224635124206543</v>
      </c>
      <c r="F163" s="101">
        <v>24.385381491509644</v>
      </c>
      <c r="G163" s="101" t="s">
        <v>57</v>
      </c>
      <c r="H163" s="101">
        <v>10.961693344878853</v>
      </c>
      <c r="I163" s="101">
        <v>65.60169273452729</v>
      </c>
      <c r="J163" s="101" t="s">
        <v>60</v>
      </c>
      <c r="K163" s="101">
        <v>-0.8885533091823514</v>
      </c>
      <c r="L163" s="101">
        <v>-0.0006283995925393635</v>
      </c>
      <c r="M163" s="101">
        <v>0.20790281371520408</v>
      </c>
      <c r="N163" s="101">
        <v>-0.00015111362146015965</v>
      </c>
      <c r="O163" s="101">
        <v>-0.0360759784335881</v>
      </c>
      <c r="P163" s="101">
        <v>-7.174196760000891E-05</v>
      </c>
      <c r="Q163" s="101">
        <v>0.0041742361698616035</v>
      </c>
      <c r="R163" s="101">
        <v>-1.2161830365045797E-05</v>
      </c>
      <c r="S163" s="101">
        <v>-0.000504101715350909</v>
      </c>
      <c r="T163" s="101">
        <v>-5.102968090616155E-06</v>
      </c>
      <c r="U163" s="101">
        <v>8.304992852763203E-05</v>
      </c>
      <c r="V163" s="101">
        <v>-9.68876119519133E-07</v>
      </c>
      <c r="W163" s="101">
        <v>-3.232460831099762E-05</v>
      </c>
      <c r="X163" s="101">
        <v>67.5</v>
      </c>
    </row>
    <row r="164" spans="1:24" s="101" customFormat="1" ht="12.75" hidden="1">
      <c r="A164" s="101">
        <v>3364</v>
      </c>
      <c r="B164" s="101">
        <v>156.16000366210938</v>
      </c>
      <c r="C164" s="101">
        <v>150.25999450683594</v>
      </c>
      <c r="D164" s="101">
        <v>8.5341796875</v>
      </c>
      <c r="E164" s="101">
        <v>9.145238876342773</v>
      </c>
      <c r="F164" s="101">
        <v>28.37816999376123</v>
      </c>
      <c r="G164" s="101" t="s">
        <v>58</v>
      </c>
      <c r="H164" s="101">
        <v>-9.40577314325752</v>
      </c>
      <c r="I164" s="101">
        <v>79.25423051885186</v>
      </c>
      <c r="J164" s="101" t="s">
        <v>61</v>
      </c>
      <c r="K164" s="101">
        <v>-0.9055529441763106</v>
      </c>
      <c r="L164" s="101">
        <v>-0.11554938188230732</v>
      </c>
      <c r="M164" s="101">
        <v>-0.21675524501662963</v>
      </c>
      <c r="N164" s="101">
        <v>-0.014596059875006666</v>
      </c>
      <c r="O164" s="101">
        <v>-0.03598169632147627</v>
      </c>
      <c r="P164" s="101">
        <v>-0.0033141023093511924</v>
      </c>
      <c r="Q164" s="101">
        <v>-0.0045871859336068235</v>
      </c>
      <c r="R164" s="101">
        <v>-0.000224381172028129</v>
      </c>
      <c r="S164" s="101">
        <v>-0.0004390617358528013</v>
      </c>
      <c r="T164" s="101">
        <v>-4.854627970578883E-05</v>
      </c>
      <c r="U164" s="101">
        <v>-0.0001072529916976855</v>
      </c>
      <c r="V164" s="101">
        <v>-8.270791472455804E-06</v>
      </c>
      <c r="W164" s="101">
        <v>-2.6319325228939838E-05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3365</v>
      </c>
      <c r="B166" s="101">
        <v>183.5</v>
      </c>
      <c r="C166" s="101">
        <v>185.1</v>
      </c>
      <c r="D166" s="101">
        <v>8.63413192617828</v>
      </c>
      <c r="E166" s="101">
        <v>8.978708290567193</v>
      </c>
      <c r="F166" s="101">
        <v>36.97688715228799</v>
      </c>
      <c r="G166" s="101" t="s">
        <v>59</v>
      </c>
      <c r="H166" s="101">
        <v>-13.809762425663749</v>
      </c>
      <c r="I166" s="101">
        <v>102.19023757433625</v>
      </c>
      <c r="J166" s="101" t="s">
        <v>73</v>
      </c>
      <c r="K166" s="101">
        <v>4.475189681684757</v>
      </c>
      <c r="M166" s="101" t="s">
        <v>68</v>
      </c>
      <c r="N166" s="101">
        <v>2.3136562412576174</v>
      </c>
      <c r="X166" s="101">
        <v>67.5</v>
      </c>
    </row>
    <row r="167" spans="1:24" s="101" customFormat="1" ht="12.75" hidden="1">
      <c r="A167" s="101">
        <v>3363</v>
      </c>
      <c r="B167" s="101">
        <v>143.66000366210938</v>
      </c>
      <c r="C167" s="101">
        <v>150.9600067138672</v>
      </c>
      <c r="D167" s="101">
        <v>8.761262893676758</v>
      </c>
      <c r="E167" s="101">
        <v>9.01676082611084</v>
      </c>
      <c r="F167" s="101">
        <v>36.03684972545009</v>
      </c>
      <c r="G167" s="101" t="s">
        <v>56</v>
      </c>
      <c r="H167" s="101">
        <v>21.82331132120298</v>
      </c>
      <c r="I167" s="101">
        <v>97.98331498331235</v>
      </c>
      <c r="J167" s="101" t="s">
        <v>62</v>
      </c>
      <c r="K167" s="101">
        <v>2.0565177135628026</v>
      </c>
      <c r="L167" s="101">
        <v>0.043921480853026953</v>
      </c>
      <c r="M167" s="101">
        <v>0.48685363838057144</v>
      </c>
      <c r="N167" s="101">
        <v>0.006588919756426917</v>
      </c>
      <c r="O167" s="101">
        <v>0.08259358417302562</v>
      </c>
      <c r="P167" s="101">
        <v>0.0012598157429716539</v>
      </c>
      <c r="Q167" s="101">
        <v>0.0100535982797571</v>
      </c>
      <c r="R167" s="101">
        <v>0.00010136908870539197</v>
      </c>
      <c r="S167" s="101">
        <v>0.0010836371016802722</v>
      </c>
      <c r="T167" s="101">
        <v>1.8488220190855376E-05</v>
      </c>
      <c r="U167" s="101">
        <v>0.00021988901635559632</v>
      </c>
      <c r="V167" s="101">
        <v>3.7802466656862487E-06</v>
      </c>
      <c r="W167" s="101">
        <v>6.757167587782359E-05</v>
      </c>
      <c r="X167" s="101">
        <v>67.5</v>
      </c>
    </row>
    <row r="168" spans="1:24" s="101" customFormat="1" ht="12.75" hidden="1">
      <c r="A168" s="101">
        <v>3362</v>
      </c>
      <c r="B168" s="101">
        <v>124.05999755859375</v>
      </c>
      <c r="C168" s="101">
        <v>131.25999450683594</v>
      </c>
      <c r="D168" s="101">
        <v>8.843499183654785</v>
      </c>
      <c r="E168" s="101">
        <v>9.4304838180542</v>
      </c>
      <c r="F168" s="101">
        <v>26.24940675570949</v>
      </c>
      <c r="G168" s="101" t="s">
        <v>57</v>
      </c>
      <c r="H168" s="101">
        <v>14.089633489543914</v>
      </c>
      <c r="I168" s="101">
        <v>70.64963104813766</v>
      </c>
      <c r="J168" s="101" t="s">
        <v>60</v>
      </c>
      <c r="K168" s="101">
        <v>-1.0798863650613095</v>
      </c>
      <c r="L168" s="101">
        <v>0.00023931550327694975</v>
      </c>
      <c r="M168" s="101">
        <v>0.25092276799988517</v>
      </c>
      <c r="N168" s="101">
        <v>6.799649433124248E-05</v>
      </c>
      <c r="O168" s="101">
        <v>-0.04412569373048966</v>
      </c>
      <c r="P168" s="101">
        <v>2.7603246250306018E-05</v>
      </c>
      <c r="Q168" s="101">
        <v>0.0049536578742278865</v>
      </c>
      <c r="R168" s="101">
        <v>5.456225142029608E-06</v>
      </c>
      <c r="S168" s="101">
        <v>-0.000639446824554702</v>
      </c>
      <c r="T168" s="101">
        <v>1.9727224911944175E-06</v>
      </c>
      <c r="U168" s="101">
        <v>9.282415506564577E-05</v>
      </c>
      <c r="V168" s="101">
        <v>4.187350883949246E-07</v>
      </c>
      <c r="W168" s="101">
        <v>-4.1661962852597396E-05</v>
      </c>
      <c r="X168" s="101">
        <v>67.5</v>
      </c>
    </row>
    <row r="169" spans="1:24" s="101" customFormat="1" ht="12.75" hidden="1">
      <c r="A169" s="101">
        <v>3364</v>
      </c>
      <c r="B169" s="101">
        <v>190.25999450683594</v>
      </c>
      <c r="C169" s="101">
        <v>151.36000061035156</v>
      </c>
      <c r="D169" s="101">
        <v>8.362875938415527</v>
      </c>
      <c r="E169" s="101">
        <v>9.02157974243164</v>
      </c>
      <c r="F169" s="101">
        <v>34.67697008590021</v>
      </c>
      <c r="G169" s="101" t="s">
        <v>58</v>
      </c>
      <c r="H169" s="101">
        <v>-23.789383926569627</v>
      </c>
      <c r="I169" s="101">
        <v>98.97061058026631</v>
      </c>
      <c r="J169" s="101" t="s">
        <v>61</v>
      </c>
      <c r="K169" s="101">
        <v>-1.7501744326644273</v>
      </c>
      <c r="L169" s="101">
        <v>0.04392082886755104</v>
      </c>
      <c r="M169" s="101">
        <v>-0.41721005465314</v>
      </c>
      <c r="N169" s="101">
        <v>0.006588568891147121</v>
      </c>
      <c r="O169" s="101">
        <v>-0.06981850255734287</v>
      </c>
      <c r="P169" s="101">
        <v>0.0012595133056207326</v>
      </c>
      <c r="Q169" s="101">
        <v>-0.008748491986384567</v>
      </c>
      <c r="R169" s="101">
        <v>0.00010122214062230215</v>
      </c>
      <c r="S169" s="101">
        <v>-0.0008748583466510042</v>
      </c>
      <c r="T169" s="101">
        <v>1.8382672596722385E-05</v>
      </c>
      <c r="U169" s="101">
        <v>-0.00019933603725914853</v>
      </c>
      <c r="V169" s="101">
        <v>3.756983601132549E-06</v>
      </c>
      <c r="W169" s="101">
        <v>-5.319973902385651E-05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3365</v>
      </c>
      <c r="B171" s="101">
        <v>176.58</v>
      </c>
      <c r="C171" s="101">
        <v>166.08</v>
      </c>
      <c r="D171" s="101">
        <v>8.593265267290636</v>
      </c>
      <c r="E171" s="101">
        <v>9.252110676609993</v>
      </c>
      <c r="F171" s="101">
        <v>36.01866463864483</v>
      </c>
      <c r="G171" s="101" t="s">
        <v>59</v>
      </c>
      <c r="H171" s="101">
        <v>-9.093546610015935</v>
      </c>
      <c r="I171" s="101">
        <v>99.98645338998408</v>
      </c>
      <c r="J171" s="101" t="s">
        <v>73</v>
      </c>
      <c r="K171" s="101">
        <v>0.8395619969078967</v>
      </c>
      <c r="M171" s="101" t="s">
        <v>68</v>
      </c>
      <c r="N171" s="101">
        <v>0.4741752388300803</v>
      </c>
      <c r="X171" s="101">
        <v>67.5</v>
      </c>
    </row>
    <row r="172" spans="1:24" s="101" customFormat="1" ht="12.75" hidden="1">
      <c r="A172" s="101">
        <v>3363</v>
      </c>
      <c r="B172" s="101">
        <v>142.16000366210938</v>
      </c>
      <c r="C172" s="101">
        <v>136.66000366210938</v>
      </c>
      <c r="D172" s="101">
        <v>9.08583927154541</v>
      </c>
      <c r="E172" s="101">
        <v>8.99720573425293</v>
      </c>
      <c r="F172" s="101">
        <v>33.32288309624558</v>
      </c>
      <c r="G172" s="101" t="s">
        <v>56</v>
      </c>
      <c r="H172" s="101">
        <v>12.701921132416217</v>
      </c>
      <c r="I172" s="101">
        <v>87.36192479452559</v>
      </c>
      <c r="J172" s="101" t="s">
        <v>62</v>
      </c>
      <c r="K172" s="101">
        <v>0.8398365567180139</v>
      </c>
      <c r="L172" s="101">
        <v>0.3048948055533335</v>
      </c>
      <c r="M172" s="101">
        <v>0.19882020551540178</v>
      </c>
      <c r="N172" s="101">
        <v>0.02269044497248741</v>
      </c>
      <c r="O172" s="101">
        <v>0.03372951843317787</v>
      </c>
      <c r="P172" s="101">
        <v>0.00874653581899837</v>
      </c>
      <c r="Q172" s="101">
        <v>0.004105650746521416</v>
      </c>
      <c r="R172" s="101">
        <v>0.00034922110125156517</v>
      </c>
      <c r="S172" s="101">
        <v>0.0004425532264184735</v>
      </c>
      <c r="T172" s="101">
        <v>0.00012871599657073813</v>
      </c>
      <c r="U172" s="101">
        <v>8.979604092673213E-05</v>
      </c>
      <c r="V172" s="101">
        <v>1.2963041900718692E-05</v>
      </c>
      <c r="W172" s="101">
        <v>2.759987751340982E-05</v>
      </c>
      <c r="X172" s="101">
        <v>67.5</v>
      </c>
    </row>
    <row r="173" spans="1:24" s="101" customFormat="1" ht="12.75" hidden="1">
      <c r="A173" s="101">
        <v>3362</v>
      </c>
      <c r="B173" s="101">
        <v>141.60000610351562</v>
      </c>
      <c r="C173" s="101">
        <v>147.39999389648438</v>
      </c>
      <c r="D173" s="101">
        <v>8.784455299377441</v>
      </c>
      <c r="E173" s="101">
        <v>9.127079963684082</v>
      </c>
      <c r="F173" s="101">
        <v>26.735306771356328</v>
      </c>
      <c r="G173" s="101" t="s">
        <v>57</v>
      </c>
      <c r="H173" s="101">
        <v>-1.6055495173103793</v>
      </c>
      <c r="I173" s="101">
        <v>72.49445658620525</v>
      </c>
      <c r="J173" s="101" t="s">
        <v>60</v>
      </c>
      <c r="K173" s="101">
        <v>-0.29107095925463466</v>
      </c>
      <c r="L173" s="101">
        <v>-0.0016589391068826734</v>
      </c>
      <c r="M173" s="101">
        <v>0.06678286276476786</v>
      </c>
      <c r="N173" s="101">
        <v>0.00023478174500174174</v>
      </c>
      <c r="O173" s="101">
        <v>-0.012030392321859755</v>
      </c>
      <c r="P173" s="101">
        <v>-0.00018972575991239426</v>
      </c>
      <c r="Q173" s="101">
        <v>0.001277095480338529</v>
      </c>
      <c r="R173" s="101">
        <v>1.8862748205479052E-05</v>
      </c>
      <c r="S173" s="101">
        <v>-0.00018540259583125032</v>
      </c>
      <c r="T173" s="101">
        <v>-1.3508768960241136E-05</v>
      </c>
      <c r="U173" s="101">
        <v>2.1084579324158778E-05</v>
      </c>
      <c r="V173" s="101">
        <v>1.4842396636778287E-06</v>
      </c>
      <c r="W173" s="101">
        <v>-1.2389974492337593E-05</v>
      </c>
      <c r="X173" s="101">
        <v>67.5</v>
      </c>
    </row>
    <row r="174" spans="1:24" s="101" customFormat="1" ht="12.75" hidden="1">
      <c r="A174" s="101">
        <v>3364</v>
      </c>
      <c r="B174" s="101">
        <v>163.67999267578125</v>
      </c>
      <c r="C174" s="101">
        <v>156.77999877929688</v>
      </c>
      <c r="D174" s="101">
        <v>9.064983367919922</v>
      </c>
      <c r="E174" s="101">
        <v>8.726908683776855</v>
      </c>
      <c r="F174" s="101">
        <v>33.599889188446134</v>
      </c>
      <c r="G174" s="101" t="s">
        <v>58</v>
      </c>
      <c r="H174" s="101">
        <v>-7.809416216122813</v>
      </c>
      <c r="I174" s="101">
        <v>88.37057645965844</v>
      </c>
      <c r="J174" s="101" t="s">
        <v>61</v>
      </c>
      <c r="K174" s="101">
        <v>-0.7877836877459171</v>
      </c>
      <c r="L174" s="101">
        <v>-0.30489029235848863</v>
      </c>
      <c r="M174" s="101">
        <v>-0.18726858615936837</v>
      </c>
      <c r="N174" s="101">
        <v>0.022689230277417812</v>
      </c>
      <c r="O174" s="101">
        <v>-0.03151111033137714</v>
      </c>
      <c r="P174" s="101">
        <v>-0.00874447785571255</v>
      </c>
      <c r="Q174" s="101">
        <v>-0.0039019732426697597</v>
      </c>
      <c r="R174" s="101">
        <v>0.00034871130507841677</v>
      </c>
      <c r="S174" s="101">
        <v>-0.0004018447905254399</v>
      </c>
      <c r="T174" s="101">
        <v>-0.0001280051597959125</v>
      </c>
      <c r="U174" s="101">
        <v>-8.728556284311058E-05</v>
      </c>
      <c r="V174" s="101">
        <v>1.287779049140628E-05</v>
      </c>
      <c r="W174" s="101">
        <v>-2.46625580756427E-05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3365</v>
      </c>
      <c r="B176" s="101">
        <v>160.6</v>
      </c>
      <c r="C176" s="101">
        <v>148.9</v>
      </c>
      <c r="D176" s="101">
        <v>8.7327175041525</v>
      </c>
      <c r="E176" s="101">
        <v>9.353725062344171</v>
      </c>
      <c r="F176" s="101">
        <v>39.15748563158846</v>
      </c>
      <c r="G176" s="101" t="s">
        <v>59</v>
      </c>
      <c r="H176" s="101">
        <v>13.792228740173343</v>
      </c>
      <c r="I176" s="101">
        <v>106.89222874017334</v>
      </c>
      <c r="J176" s="101" t="s">
        <v>73</v>
      </c>
      <c r="K176" s="101">
        <v>1.459354630997483</v>
      </c>
      <c r="M176" s="101" t="s">
        <v>68</v>
      </c>
      <c r="N176" s="101">
        <v>0.7926924597627942</v>
      </c>
      <c r="X176" s="101">
        <v>67.5</v>
      </c>
    </row>
    <row r="177" spans="1:24" s="101" customFormat="1" ht="12.75" hidden="1">
      <c r="A177" s="101">
        <v>3363</v>
      </c>
      <c r="B177" s="101">
        <v>130.74000549316406</v>
      </c>
      <c r="C177" s="101">
        <v>138.13999938964844</v>
      </c>
      <c r="D177" s="101">
        <v>9.020529747009277</v>
      </c>
      <c r="E177" s="101">
        <v>9.104817390441895</v>
      </c>
      <c r="F177" s="101">
        <v>27.88664908580503</v>
      </c>
      <c r="G177" s="101" t="s">
        <v>56</v>
      </c>
      <c r="H177" s="101">
        <v>10.36387325115075</v>
      </c>
      <c r="I177" s="101">
        <v>73.60387874431481</v>
      </c>
      <c r="J177" s="101" t="s">
        <v>62</v>
      </c>
      <c r="K177" s="101">
        <v>1.1383504378178182</v>
      </c>
      <c r="L177" s="101">
        <v>0.2964519172533516</v>
      </c>
      <c r="M177" s="101">
        <v>0.26948844961119706</v>
      </c>
      <c r="N177" s="101">
        <v>0.02848004649307704</v>
      </c>
      <c r="O177" s="101">
        <v>0.04571828655335924</v>
      </c>
      <c r="P177" s="101">
        <v>0.008504125703330635</v>
      </c>
      <c r="Q177" s="101">
        <v>0.005564973548804316</v>
      </c>
      <c r="R177" s="101">
        <v>0.0004384232005948789</v>
      </c>
      <c r="S177" s="101">
        <v>0.000599821602288324</v>
      </c>
      <c r="T177" s="101">
        <v>0.00012513971891761006</v>
      </c>
      <c r="U177" s="101">
        <v>0.00012172834800672078</v>
      </c>
      <c r="V177" s="101">
        <v>1.6271400573684534E-05</v>
      </c>
      <c r="W177" s="101">
        <v>3.7401524167364356E-05</v>
      </c>
      <c r="X177" s="101">
        <v>67.5</v>
      </c>
    </row>
    <row r="178" spans="1:24" s="101" customFormat="1" ht="12.75" hidden="1">
      <c r="A178" s="101">
        <v>3362</v>
      </c>
      <c r="B178" s="101">
        <v>147.27999877929688</v>
      </c>
      <c r="C178" s="101">
        <v>157.3800048828125</v>
      </c>
      <c r="D178" s="101">
        <v>8.636033058166504</v>
      </c>
      <c r="E178" s="101">
        <v>9.029979705810547</v>
      </c>
      <c r="F178" s="101">
        <v>27.987220960751426</v>
      </c>
      <c r="G178" s="101" t="s">
        <v>57</v>
      </c>
      <c r="H178" s="101">
        <v>-2.5682313756210107</v>
      </c>
      <c r="I178" s="101">
        <v>77.21176740367586</v>
      </c>
      <c r="J178" s="101" t="s">
        <v>60</v>
      </c>
      <c r="K178" s="101">
        <v>0.6255623993500159</v>
      </c>
      <c r="L178" s="101">
        <v>0.0016137216344018481</v>
      </c>
      <c r="M178" s="101">
        <v>-0.1506426570045222</v>
      </c>
      <c r="N178" s="101">
        <v>-0.0002942124061195613</v>
      </c>
      <c r="O178" s="101">
        <v>0.024710150026426132</v>
      </c>
      <c r="P178" s="101">
        <v>0.00018452258818383124</v>
      </c>
      <c r="Q178" s="101">
        <v>-0.0032307714824069494</v>
      </c>
      <c r="R178" s="101">
        <v>-2.3631609558717607E-05</v>
      </c>
      <c r="S178" s="101">
        <v>0.00028938459748872647</v>
      </c>
      <c r="T178" s="101">
        <v>1.3129588165202832E-05</v>
      </c>
      <c r="U178" s="101">
        <v>-7.830284647043229E-05</v>
      </c>
      <c r="V178" s="101">
        <v>-1.859705614663729E-06</v>
      </c>
      <c r="W178" s="101">
        <v>1.69466245282737E-05</v>
      </c>
      <c r="X178" s="101">
        <v>67.5</v>
      </c>
    </row>
    <row r="179" spans="1:24" s="101" customFormat="1" ht="12.75" hidden="1">
      <c r="A179" s="101">
        <v>3364</v>
      </c>
      <c r="B179" s="101">
        <v>194.05999755859375</v>
      </c>
      <c r="C179" s="101">
        <v>187.16000366210938</v>
      </c>
      <c r="D179" s="101">
        <v>8.39289665222168</v>
      </c>
      <c r="E179" s="101">
        <v>8.827045440673828</v>
      </c>
      <c r="F179" s="101">
        <v>39.4682616394647</v>
      </c>
      <c r="G179" s="101" t="s">
        <v>58</v>
      </c>
      <c r="H179" s="101">
        <v>-14.299743572595318</v>
      </c>
      <c r="I179" s="101">
        <v>112.26025398599843</v>
      </c>
      <c r="J179" s="101" t="s">
        <v>61</v>
      </c>
      <c r="K179" s="101">
        <v>-0.9510590958502366</v>
      </c>
      <c r="L179" s="101">
        <v>0.2964475251130876</v>
      </c>
      <c r="M179" s="101">
        <v>-0.2234520404123994</v>
      </c>
      <c r="N179" s="101">
        <v>-0.02847852677558857</v>
      </c>
      <c r="O179" s="101">
        <v>-0.03846518180181371</v>
      </c>
      <c r="P179" s="101">
        <v>0.008502123581347115</v>
      </c>
      <c r="Q179" s="101">
        <v>-0.0045311197542503455</v>
      </c>
      <c r="R179" s="101">
        <v>-0.000437785849302512</v>
      </c>
      <c r="S179" s="101">
        <v>-0.0005253974774473324</v>
      </c>
      <c r="T179" s="101">
        <v>0.00012444903842694254</v>
      </c>
      <c r="U179" s="101">
        <v>-9.320115312094177E-05</v>
      </c>
      <c r="V179" s="101">
        <v>-1.6164775645089837E-05</v>
      </c>
      <c r="W179" s="101">
        <v>-3.334195445890435E-05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3365</v>
      </c>
      <c r="B181" s="101">
        <v>162.86</v>
      </c>
      <c r="C181" s="101">
        <v>169.76</v>
      </c>
      <c r="D181" s="101">
        <v>8.84311756258413</v>
      </c>
      <c r="E181" s="101">
        <v>9.292906174590014</v>
      </c>
      <c r="F181" s="101">
        <v>41.35018589360801</v>
      </c>
      <c r="G181" s="101" t="s">
        <v>59</v>
      </c>
      <c r="H181" s="101">
        <v>16.119236353769153</v>
      </c>
      <c r="I181" s="101">
        <v>111.47923635376917</v>
      </c>
      <c r="J181" s="101" t="s">
        <v>73</v>
      </c>
      <c r="K181" s="101">
        <v>1.3549954331162501</v>
      </c>
      <c r="M181" s="101" t="s">
        <v>68</v>
      </c>
      <c r="N181" s="101">
        <v>0.7138914246269052</v>
      </c>
      <c r="X181" s="101">
        <v>67.5</v>
      </c>
    </row>
    <row r="182" spans="1:24" s="101" customFormat="1" ht="12.75" hidden="1">
      <c r="A182" s="101">
        <v>3363</v>
      </c>
      <c r="B182" s="101">
        <v>146.24000549316406</v>
      </c>
      <c r="C182" s="101">
        <v>151.13999938964844</v>
      </c>
      <c r="D182" s="101">
        <v>8.987736701965332</v>
      </c>
      <c r="E182" s="101">
        <v>8.802186965942383</v>
      </c>
      <c r="F182" s="101">
        <v>34.69438688896993</v>
      </c>
      <c r="G182" s="101" t="s">
        <v>56</v>
      </c>
      <c r="H182" s="101">
        <v>13.226128751234867</v>
      </c>
      <c r="I182" s="101">
        <v>91.96613424439893</v>
      </c>
      <c r="J182" s="101" t="s">
        <v>62</v>
      </c>
      <c r="K182" s="101">
        <v>1.1222615205909594</v>
      </c>
      <c r="L182" s="101">
        <v>0.13496486521072829</v>
      </c>
      <c r="M182" s="101">
        <v>0.26567948595812846</v>
      </c>
      <c r="N182" s="101">
        <v>0.06815684674115409</v>
      </c>
      <c r="O182" s="101">
        <v>0.045072087853546</v>
      </c>
      <c r="P182" s="101">
        <v>0.0038715510066193223</v>
      </c>
      <c r="Q182" s="101">
        <v>0.005486318892957089</v>
      </c>
      <c r="R182" s="101">
        <v>0.001049159106146025</v>
      </c>
      <c r="S182" s="101">
        <v>0.0005913499293330947</v>
      </c>
      <c r="T182" s="101">
        <v>5.69754201906101E-05</v>
      </c>
      <c r="U182" s="101">
        <v>0.00012000745297383698</v>
      </c>
      <c r="V182" s="101">
        <v>3.8939922337241184E-05</v>
      </c>
      <c r="W182" s="101">
        <v>3.6872103260289996E-05</v>
      </c>
      <c r="X182" s="101">
        <v>67.5</v>
      </c>
    </row>
    <row r="183" spans="1:24" s="101" customFormat="1" ht="12.75" hidden="1">
      <c r="A183" s="101">
        <v>3362</v>
      </c>
      <c r="B183" s="101">
        <v>160.39999389648438</v>
      </c>
      <c r="C183" s="101">
        <v>155.6999969482422</v>
      </c>
      <c r="D183" s="101">
        <v>8.670499801635742</v>
      </c>
      <c r="E183" s="101">
        <v>9.255521774291992</v>
      </c>
      <c r="F183" s="101">
        <v>32.353759754713245</v>
      </c>
      <c r="G183" s="101" t="s">
        <v>57</v>
      </c>
      <c r="H183" s="101">
        <v>-3.9475823880057845</v>
      </c>
      <c r="I183" s="101">
        <v>88.95241150847859</v>
      </c>
      <c r="J183" s="101" t="s">
        <v>60</v>
      </c>
      <c r="K183" s="101">
        <v>0.7686367203129754</v>
      </c>
      <c r="L183" s="101">
        <v>0.0007354782160981479</v>
      </c>
      <c r="M183" s="101">
        <v>-0.18415251567928537</v>
      </c>
      <c r="N183" s="101">
        <v>-0.000704443016268772</v>
      </c>
      <c r="O183" s="101">
        <v>0.030513716357412478</v>
      </c>
      <c r="P183" s="101">
        <v>8.397930933409292E-05</v>
      </c>
      <c r="Q183" s="101">
        <v>-0.003905190883302822</v>
      </c>
      <c r="R183" s="101">
        <v>-5.661273865419906E-05</v>
      </c>
      <c r="S183" s="101">
        <v>0.0003700438731654497</v>
      </c>
      <c r="T183" s="101">
        <v>5.966035222563247E-06</v>
      </c>
      <c r="U183" s="101">
        <v>-9.183117237757071E-05</v>
      </c>
      <c r="V183" s="101">
        <v>-4.460831042018766E-06</v>
      </c>
      <c r="W183" s="101">
        <v>2.210584659325043E-05</v>
      </c>
      <c r="X183" s="101">
        <v>67.5</v>
      </c>
    </row>
    <row r="184" spans="1:24" s="101" customFormat="1" ht="12.75" hidden="1">
      <c r="A184" s="101">
        <v>3364</v>
      </c>
      <c r="B184" s="101">
        <v>177.22000122070312</v>
      </c>
      <c r="C184" s="101">
        <v>192.1199951171875</v>
      </c>
      <c r="D184" s="101">
        <v>8.753421783447266</v>
      </c>
      <c r="E184" s="101">
        <v>9.097023010253906</v>
      </c>
      <c r="F184" s="101">
        <v>37.341112109555</v>
      </c>
      <c r="G184" s="101" t="s">
        <v>58</v>
      </c>
      <c r="H184" s="101">
        <v>-7.956317657762256</v>
      </c>
      <c r="I184" s="101">
        <v>101.76368356294087</v>
      </c>
      <c r="J184" s="101" t="s">
        <v>61</v>
      </c>
      <c r="K184" s="101">
        <v>-0.8177215374353579</v>
      </c>
      <c r="L184" s="101">
        <v>0.1349628612365035</v>
      </c>
      <c r="M184" s="101">
        <v>-0.19150310761960476</v>
      </c>
      <c r="N184" s="101">
        <v>-0.06815320621756542</v>
      </c>
      <c r="O184" s="101">
        <v>-0.03317237129807194</v>
      </c>
      <c r="P184" s="101">
        <v>0.003870640085626518</v>
      </c>
      <c r="Q184" s="101">
        <v>-0.0038534632683063707</v>
      </c>
      <c r="R184" s="101">
        <v>-0.0010476305779382336</v>
      </c>
      <c r="S184" s="101">
        <v>-0.0004612616078268043</v>
      </c>
      <c r="T184" s="101">
        <v>5.666220018336489E-05</v>
      </c>
      <c r="U184" s="101">
        <v>-7.725816817028857E-05</v>
      </c>
      <c r="V184" s="101">
        <v>-3.86835693550238E-05</v>
      </c>
      <c r="W184" s="101">
        <v>-2.9510736101174542E-05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3365</v>
      </c>
      <c r="B186" s="101">
        <v>173.46</v>
      </c>
      <c r="C186" s="101">
        <v>161.16</v>
      </c>
      <c r="D186" s="101">
        <v>8.676929118579983</v>
      </c>
      <c r="E186" s="101">
        <v>9.156306624241664</v>
      </c>
      <c r="F186" s="101">
        <v>34.64482686074419</v>
      </c>
      <c r="G186" s="101" t="s">
        <v>59</v>
      </c>
      <c r="H186" s="101">
        <v>-10.727033269116077</v>
      </c>
      <c r="I186" s="101">
        <v>95.23296673088393</v>
      </c>
      <c r="J186" s="101" t="s">
        <v>73</v>
      </c>
      <c r="K186" s="101">
        <v>0.2712611929917146</v>
      </c>
      <c r="M186" s="101" t="s">
        <v>68</v>
      </c>
      <c r="N186" s="101">
        <v>0.2260903462550584</v>
      </c>
      <c r="X186" s="101">
        <v>67.5</v>
      </c>
    </row>
    <row r="187" spans="1:24" s="101" customFormat="1" ht="12.75" hidden="1">
      <c r="A187" s="101">
        <v>3363</v>
      </c>
      <c r="B187" s="101">
        <v>157.24000549316406</v>
      </c>
      <c r="C187" s="101">
        <v>141.44000244140625</v>
      </c>
      <c r="D187" s="101">
        <v>9.122540473937988</v>
      </c>
      <c r="E187" s="101">
        <v>9.081550598144531</v>
      </c>
      <c r="F187" s="101">
        <v>35.158593787698834</v>
      </c>
      <c r="G187" s="101" t="s">
        <v>56</v>
      </c>
      <c r="H187" s="101">
        <v>2.121852898097387</v>
      </c>
      <c r="I187" s="101">
        <v>91.86185839126145</v>
      </c>
      <c r="J187" s="101" t="s">
        <v>62</v>
      </c>
      <c r="K187" s="101">
        <v>0.29395208513477045</v>
      </c>
      <c r="L187" s="101">
        <v>0.4106596769901731</v>
      </c>
      <c r="M187" s="101">
        <v>0.06958928179947177</v>
      </c>
      <c r="N187" s="101">
        <v>0.10529204664710451</v>
      </c>
      <c r="O187" s="101">
        <v>0.011805967014337537</v>
      </c>
      <c r="P187" s="101">
        <v>0.01178049481170902</v>
      </c>
      <c r="Q187" s="101">
        <v>0.0014369516000068833</v>
      </c>
      <c r="R187" s="101">
        <v>0.001620685523036065</v>
      </c>
      <c r="S187" s="101">
        <v>0.0001548998123425827</v>
      </c>
      <c r="T187" s="101">
        <v>0.0001733349824712125</v>
      </c>
      <c r="U187" s="101">
        <v>3.14086124291553E-05</v>
      </c>
      <c r="V187" s="101">
        <v>6.0141341789556366E-05</v>
      </c>
      <c r="W187" s="101">
        <v>9.663952775465119E-06</v>
      </c>
      <c r="X187" s="101">
        <v>67.5</v>
      </c>
    </row>
    <row r="188" spans="1:24" s="101" customFormat="1" ht="12.75" hidden="1">
      <c r="A188" s="101">
        <v>3362</v>
      </c>
      <c r="B188" s="101">
        <v>172.05999755859375</v>
      </c>
      <c r="C188" s="101">
        <v>151.05999755859375</v>
      </c>
      <c r="D188" s="101">
        <v>8.682007789611816</v>
      </c>
      <c r="E188" s="101">
        <v>9.16459846496582</v>
      </c>
      <c r="F188" s="101">
        <v>33.24080672862592</v>
      </c>
      <c r="G188" s="101" t="s">
        <v>57</v>
      </c>
      <c r="H188" s="101">
        <v>-13.245263218736099</v>
      </c>
      <c r="I188" s="101">
        <v>91.31473433985765</v>
      </c>
      <c r="J188" s="101" t="s">
        <v>60</v>
      </c>
      <c r="K188" s="101">
        <v>0.095775913504371</v>
      </c>
      <c r="L188" s="101">
        <v>-0.0022353828454364745</v>
      </c>
      <c r="M188" s="101">
        <v>-0.02342032964988381</v>
      </c>
      <c r="N188" s="101">
        <v>0.0010891160875899342</v>
      </c>
      <c r="O188" s="101">
        <v>0.003726037759993466</v>
      </c>
      <c r="P188" s="101">
        <v>-0.00025568895059599684</v>
      </c>
      <c r="Q188" s="101">
        <v>-0.0005189939662297715</v>
      </c>
      <c r="R188" s="101">
        <v>8.754327467352425E-05</v>
      </c>
      <c r="S188" s="101">
        <v>3.881874806940207E-05</v>
      </c>
      <c r="T188" s="101">
        <v>-1.8203996625036697E-05</v>
      </c>
      <c r="U188" s="101">
        <v>-1.361889616359814E-05</v>
      </c>
      <c r="V188" s="101">
        <v>6.9072610735008434E-06</v>
      </c>
      <c r="W188" s="101">
        <v>2.1018241157932013E-06</v>
      </c>
      <c r="X188" s="101">
        <v>67.5</v>
      </c>
    </row>
    <row r="189" spans="1:24" s="101" customFormat="1" ht="12.75" hidden="1">
      <c r="A189" s="101">
        <v>3364</v>
      </c>
      <c r="B189" s="101">
        <v>167.89999389648438</v>
      </c>
      <c r="C189" s="101">
        <v>151.1999969482422</v>
      </c>
      <c r="D189" s="101">
        <v>8.53096866607666</v>
      </c>
      <c r="E189" s="101">
        <v>8.742819786071777</v>
      </c>
      <c r="F189" s="101">
        <v>34.09611118936858</v>
      </c>
      <c r="G189" s="101" t="s">
        <v>58</v>
      </c>
      <c r="H189" s="101">
        <v>-5.0939988298800785</v>
      </c>
      <c r="I189" s="101">
        <v>95.3059950666043</v>
      </c>
      <c r="J189" s="101" t="s">
        <v>61</v>
      </c>
      <c r="K189" s="101">
        <v>-0.2779115016466259</v>
      </c>
      <c r="L189" s="101">
        <v>-0.41065359290916675</v>
      </c>
      <c r="M189" s="101">
        <v>-0.0655298123029287</v>
      </c>
      <c r="N189" s="101">
        <v>0.10528641371650849</v>
      </c>
      <c r="O189" s="101">
        <v>-0.01120256665924059</v>
      </c>
      <c r="P189" s="101">
        <v>-0.011777719693100454</v>
      </c>
      <c r="Q189" s="101">
        <v>-0.0013399534185110438</v>
      </c>
      <c r="R189" s="101">
        <v>0.0016183194182973024</v>
      </c>
      <c r="S189" s="101">
        <v>-0.00014995684933370542</v>
      </c>
      <c r="T189" s="101">
        <v>-0.00017237642140145268</v>
      </c>
      <c r="U189" s="101">
        <v>-2.8302413360171614E-05</v>
      </c>
      <c r="V189" s="101">
        <v>5.974337399838361E-05</v>
      </c>
      <c r="W189" s="101">
        <v>-9.432619924108577E-06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24.385381491509644</v>
      </c>
      <c r="G190" s="102"/>
      <c r="H190" s="102"/>
      <c r="I190" s="115"/>
      <c r="J190" s="115" t="s">
        <v>158</v>
      </c>
      <c r="K190" s="102">
        <f>AVERAGE(K188,K183,K178,K173,K168,K163)</f>
        <v>-0.12825593338848887</v>
      </c>
      <c r="L190" s="102">
        <f>AVERAGE(L188,L183,L178,L173,L168,L163)</f>
        <v>-0.00032236769851359424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41.35018589360801</v>
      </c>
      <c r="G191" s="102"/>
      <c r="H191" s="102"/>
      <c r="I191" s="115"/>
      <c r="J191" s="115" t="s">
        <v>159</v>
      </c>
      <c r="K191" s="102">
        <f>AVERAGE(K189,K184,K179,K174,K169,K164)</f>
        <v>-0.9150338665864792</v>
      </c>
      <c r="L191" s="102">
        <f>AVERAGE(L189,L184,L179,L174,L169,L164)</f>
        <v>-0.05929367532213675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0.08015995836780554</v>
      </c>
      <c r="L192" s="102">
        <f>ABS(L190/$H$33)</f>
        <v>0.0008954658292044284</v>
      </c>
      <c r="M192" s="115" t="s">
        <v>111</v>
      </c>
      <c r="N192" s="102">
        <f>K192+L192+L193+K193</f>
        <v>0.6380195772883904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0.519905606015045</v>
      </c>
      <c r="L193" s="102">
        <f>ABS(L191/$H$34)</f>
        <v>0.03705854707633547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3365</v>
      </c>
      <c r="B196" s="101">
        <v>179.42</v>
      </c>
      <c r="C196" s="101">
        <v>186.12</v>
      </c>
      <c r="D196" s="101">
        <v>8.692259086055728</v>
      </c>
      <c r="E196" s="101">
        <v>9.157693002960457</v>
      </c>
      <c r="F196" s="101">
        <v>34.9255417202032</v>
      </c>
      <c r="G196" s="101" t="s">
        <v>59</v>
      </c>
      <c r="H196" s="101">
        <v>-16.060763718939583</v>
      </c>
      <c r="I196" s="101">
        <v>95.8592362810604</v>
      </c>
      <c r="J196" s="101" t="s">
        <v>73</v>
      </c>
      <c r="K196" s="101">
        <v>3.3707294573250945</v>
      </c>
      <c r="M196" s="101" t="s">
        <v>68</v>
      </c>
      <c r="N196" s="101">
        <v>2.241064602290562</v>
      </c>
      <c r="X196" s="101">
        <v>67.5</v>
      </c>
    </row>
    <row r="197" spans="1:24" s="101" customFormat="1" ht="12.75" hidden="1">
      <c r="A197" s="101">
        <v>3362</v>
      </c>
      <c r="B197" s="101">
        <v>122.13999938964844</v>
      </c>
      <c r="C197" s="101">
        <v>131.33999633789062</v>
      </c>
      <c r="D197" s="101">
        <v>8.846959114074707</v>
      </c>
      <c r="E197" s="101">
        <v>9.224635124206543</v>
      </c>
      <c r="F197" s="101">
        <v>32.71454440968706</v>
      </c>
      <c r="G197" s="101" t="s">
        <v>56</v>
      </c>
      <c r="H197" s="101">
        <v>33.36885505708493</v>
      </c>
      <c r="I197" s="101">
        <v>88.00885444673337</v>
      </c>
      <c r="J197" s="101" t="s">
        <v>62</v>
      </c>
      <c r="K197" s="101">
        <v>1.4422083736616285</v>
      </c>
      <c r="L197" s="101">
        <v>1.0814502943909317</v>
      </c>
      <c r="M197" s="101">
        <v>0.34142364231344624</v>
      </c>
      <c r="N197" s="101">
        <v>0.017076257505362142</v>
      </c>
      <c r="O197" s="101">
        <v>0.05792210737002086</v>
      </c>
      <c r="P197" s="101">
        <v>0.031023573167989548</v>
      </c>
      <c r="Q197" s="101">
        <v>0.0070504631630782895</v>
      </c>
      <c r="R197" s="101">
        <v>0.00026296215434052164</v>
      </c>
      <c r="S197" s="101">
        <v>0.0007600000334545625</v>
      </c>
      <c r="T197" s="101">
        <v>0.0004565218847429583</v>
      </c>
      <c r="U197" s="101">
        <v>0.00015420069491623578</v>
      </c>
      <c r="V197" s="101">
        <v>9.76098094382632E-06</v>
      </c>
      <c r="W197" s="101">
        <v>4.739786444192354E-05</v>
      </c>
      <c r="X197" s="101">
        <v>67.5</v>
      </c>
    </row>
    <row r="198" spans="1:24" s="101" customFormat="1" ht="12.75" hidden="1">
      <c r="A198" s="101">
        <v>3364</v>
      </c>
      <c r="B198" s="101">
        <v>156.16000366210938</v>
      </c>
      <c r="C198" s="101">
        <v>150.25999450683594</v>
      </c>
      <c r="D198" s="101">
        <v>8.5341796875</v>
      </c>
      <c r="E198" s="101">
        <v>9.145238876342773</v>
      </c>
      <c r="F198" s="101">
        <v>28.37816999376123</v>
      </c>
      <c r="G198" s="101" t="s">
        <v>57</v>
      </c>
      <c r="H198" s="101">
        <v>-9.40577314325752</v>
      </c>
      <c r="I198" s="101">
        <v>79.25423051885186</v>
      </c>
      <c r="J198" s="101" t="s">
        <v>60</v>
      </c>
      <c r="K198" s="101">
        <v>-0.26148403911942375</v>
      </c>
      <c r="L198" s="101">
        <v>-0.005883496906283315</v>
      </c>
      <c r="M198" s="101">
        <v>0.058082472477220405</v>
      </c>
      <c r="N198" s="101">
        <v>-0.00017607700946943174</v>
      </c>
      <c r="O198" s="101">
        <v>-0.011115137388214593</v>
      </c>
      <c r="P198" s="101">
        <v>-0.000673105532269151</v>
      </c>
      <c r="Q198" s="101">
        <v>0.0010166512514586154</v>
      </c>
      <c r="R198" s="101">
        <v>-1.41866418953805E-05</v>
      </c>
      <c r="S198" s="101">
        <v>-0.00019587869395671755</v>
      </c>
      <c r="T198" s="101">
        <v>-4.7936353026128834E-05</v>
      </c>
      <c r="U198" s="101">
        <v>1.0087662384865765E-05</v>
      </c>
      <c r="V198" s="101">
        <v>-1.1252464986513725E-06</v>
      </c>
      <c r="W198" s="101">
        <v>-1.3737328017834209E-05</v>
      </c>
      <c r="X198" s="101">
        <v>67.5</v>
      </c>
    </row>
    <row r="199" spans="1:24" s="101" customFormat="1" ht="12.75" hidden="1">
      <c r="A199" s="101">
        <v>3363</v>
      </c>
      <c r="B199" s="101">
        <v>155.77999877929688</v>
      </c>
      <c r="C199" s="101">
        <v>140.97999572753906</v>
      </c>
      <c r="D199" s="101">
        <v>9.314156532287598</v>
      </c>
      <c r="E199" s="101">
        <v>9.290637969970703</v>
      </c>
      <c r="F199" s="101">
        <v>33.1189541194702</v>
      </c>
      <c r="G199" s="101" t="s">
        <v>58</v>
      </c>
      <c r="H199" s="101">
        <v>-3.532672111892211</v>
      </c>
      <c r="I199" s="101">
        <v>84.74732666740466</v>
      </c>
      <c r="J199" s="101" t="s">
        <v>61</v>
      </c>
      <c r="K199" s="101">
        <v>-1.4183057111728454</v>
      </c>
      <c r="L199" s="101">
        <v>-1.0814342900529772</v>
      </c>
      <c r="M199" s="101">
        <v>-0.3364469199168169</v>
      </c>
      <c r="N199" s="101">
        <v>-0.017075349697039097</v>
      </c>
      <c r="O199" s="101">
        <v>-0.056845617623747735</v>
      </c>
      <c r="P199" s="101">
        <v>-0.03101627026339611</v>
      </c>
      <c r="Q199" s="101">
        <v>-0.006976779417957225</v>
      </c>
      <c r="R199" s="101">
        <v>-0.000262579195305227</v>
      </c>
      <c r="S199" s="101">
        <v>-0.0007343238986338023</v>
      </c>
      <c r="T199" s="101">
        <v>-0.00045399816883751553</v>
      </c>
      <c r="U199" s="101">
        <v>-0.00015387037850170834</v>
      </c>
      <c r="V199" s="101">
        <v>-9.695904769695985E-06</v>
      </c>
      <c r="W199" s="101">
        <v>-4.536345856066738E-05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3365</v>
      </c>
      <c r="B201" s="101">
        <v>183.5</v>
      </c>
      <c r="C201" s="101">
        <v>185.1</v>
      </c>
      <c r="D201" s="101">
        <v>8.63413192617828</v>
      </c>
      <c r="E201" s="101">
        <v>8.978708290567193</v>
      </c>
      <c r="F201" s="101">
        <v>36.893549799097165</v>
      </c>
      <c r="G201" s="101" t="s">
        <v>59</v>
      </c>
      <c r="H201" s="101">
        <v>-14.040075590920551</v>
      </c>
      <c r="I201" s="101">
        <v>101.95992440907945</v>
      </c>
      <c r="J201" s="101" t="s">
        <v>73</v>
      </c>
      <c r="K201" s="101">
        <v>3.3019265849528034</v>
      </c>
      <c r="M201" s="101" t="s">
        <v>68</v>
      </c>
      <c r="N201" s="101">
        <v>2.59717025898923</v>
      </c>
      <c r="X201" s="101">
        <v>67.5</v>
      </c>
    </row>
    <row r="202" spans="1:24" s="101" customFormat="1" ht="12.75" hidden="1">
      <c r="A202" s="101">
        <v>3362</v>
      </c>
      <c r="B202" s="101">
        <v>124.05999755859375</v>
      </c>
      <c r="C202" s="101">
        <v>131.25999450683594</v>
      </c>
      <c r="D202" s="101">
        <v>8.843499183654785</v>
      </c>
      <c r="E202" s="101">
        <v>9.4304838180542</v>
      </c>
      <c r="F202" s="101">
        <v>32.55802682967152</v>
      </c>
      <c r="G202" s="101" t="s">
        <v>56</v>
      </c>
      <c r="H202" s="101">
        <v>31.069128866190766</v>
      </c>
      <c r="I202" s="101">
        <v>87.62912642478452</v>
      </c>
      <c r="J202" s="101" t="s">
        <v>62</v>
      </c>
      <c r="K202" s="101">
        <v>1.0701991383828264</v>
      </c>
      <c r="L202" s="101">
        <v>1.445257864915504</v>
      </c>
      <c r="M202" s="101">
        <v>0.253355033460265</v>
      </c>
      <c r="N202" s="101">
        <v>0.006845673680110116</v>
      </c>
      <c r="O202" s="101">
        <v>0.04298180498073864</v>
      </c>
      <c r="P202" s="101">
        <v>0.041460027788301185</v>
      </c>
      <c r="Q202" s="101">
        <v>0.005231797730563094</v>
      </c>
      <c r="R202" s="101">
        <v>0.0001052448040398492</v>
      </c>
      <c r="S202" s="101">
        <v>0.0005639712132593729</v>
      </c>
      <c r="T202" s="101">
        <v>0.0006100644947202933</v>
      </c>
      <c r="U202" s="101">
        <v>0.00011440122852425387</v>
      </c>
      <c r="V202" s="101">
        <v>3.891780007487961E-06</v>
      </c>
      <c r="W202" s="101">
        <v>3.517068290089113E-05</v>
      </c>
      <c r="X202" s="101">
        <v>67.5</v>
      </c>
    </row>
    <row r="203" spans="1:24" s="101" customFormat="1" ht="12.75" hidden="1">
      <c r="A203" s="101">
        <v>3364</v>
      </c>
      <c r="B203" s="101">
        <v>190.25999450683594</v>
      </c>
      <c r="C203" s="101">
        <v>151.36000061035156</v>
      </c>
      <c r="D203" s="101">
        <v>8.362875938415527</v>
      </c>
      <c r="E203" s="101">
        <v>9.02157974243164</v>
      </c>
      <c r="F203" s="101">
        <v>34.67697008590021</v>
      </c>
      <c r="G203" s="101" t="s">
        <v>57</v>
      </c>
      <c r="H203" s="101">
        <v>-23.789383926569627</v>
      </c>
      <c r="I203" s="101">
        <v>98.97061058026631</v>
      </c>
      <c r="J203" s="101" t="s">
        <v>60</v>
      </c>
      <c r="K203" s="101">
        <v>0.37107720761776347</v>
      </c>
      <c r="L203" s="101">
        <v>-0.007863240341382688</v>
      </c>
      <c r="M203" s="101">
        <v>-0.09054298880719612</v>
      </c>
      <c r="N203" s="101">
        <v>7.162198478193175E-05</v>
      </c>
      <c r="O203" s="101">
        <v>0.01446777001923785</v>
      </c>
      <c r="P203" s="101">
        <v>-0.0008997150594402307</v>
      </c>
      <c r="Q203" s="101">
        <v>-0.0019973075674505174</v>
      </c>
      <c r="R203" s="101">
        <v>5.723120800749898E-06</v>
      </c>
      <c r="S203" s="101">
        <v>0.00015348524087263954</v>
      </c>
      <c r="T203" s="101">
        <v>-6.407812824372679E-05</v>
      </c>
      <c r="U203" s="101">
        <v>-5.189676008123616E-05</v>
      </c>
      <c r="V203" s="101">
        <v>4.5127629558905086E-07</v>
      </c>
      <c r="W203" s="101">
        <v>8.427504686474677E-06</v>
      </c>
      <c r="X203" s="101">
        <v>67.5</v>
      </c>
    </row>
    <row r="204" spans="1:24" s="101" customFormat="1" ht="12.75" hidden="1">
      <c r="A204" s="101">
        <v>3363</v>
      </c>
      <c r="B204" s="101">
        <v>143.66000366210938</v>
      </c>
      <c r="C204" s="101">
        <v>150.9600067138672</v>
      </c>
      <c r="D204" s="101">
        <v>8.761262893676758</v>
      </c>
      <c r="E204" s="101">
        <v>9.01676082611084</v>
      </c>
      <c r="F204" s="101">
        <v>29.852535138617764</v>
      </c>
      <c r="G204" s="101" t="s">
        <v>58</v>
      </c>
      <c r="H204" s="101">
        <v>5.008310877655816</v>
      </c>
      <c r="I204" s="101">
        <v>81.16831453976519</v>
      </c>
      <c r="J204" s="101" t="s">
        <v>61</v>
      </c>
      <c r="K204" s="101">
        <v>-1.0038067053880182</v>
      </c>
      <c r="L204" s="101">
        <v>-1.4452364739209478</v>
      </c>
      <c r="M204" s="101">
        <v>-0.2366236255269367</v>
      </c>
      <c r="N204" s="101">
        <v>0.006845299001931784</v>
      </c>
      <c r="O204" s="101">
        <v>-0.04047368515557598</v>
      </c>
      <c r="P204" s="101">
        <v>-0.04145026437814991</v>
      </c>
      <c r="Q204" s="101">
        <v>-0.0048355423661188245</v>
      </c>
      <c r="R204" s="101">
        <v>0.00010508907966904213</v>
      </c>
      <c r="S204" s="101">
        <v>-0.0005426838953014147</v>
      </c>
      <c r="T204" s="101">
        <v>-0.000606689938270866</v>
      </c>
      <c r="U204" s="101">
        <v>-0.00010195277034455303</v>
      </c>
      <c r="V204" s="101">
        <v>3.865527303191948E-06</v>
      </c>
      <c r="W204" s="101">
        <v>-3.414607005900509E-05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3365</v>
      </c>
      <c r="B206" s="101">
        <v>176.58</v>
      </c>
      <c r="C206" s="101">
        <v>166.08</v>
      </c>
      <c r="D206" s="101">
        <v>8.593265267290636</v>
      </c>
      <c r="E206" s="101">
        <v>9.252110676609993</v>
      </c>
      <c r="F206" s="101">
        <v>32.86828165635086</v>
      </c>
      <c r="G206" s="101" t="s">
        <v>59</v>
      </c>
      <c r="H206" s="101">
        <v>-17.838890846952808</v>
      </c>
      <c r="I206" s="101">
        <v>91.2411091530472</v>
      </c>
      <c r="J206" s="101" t="s">
        <v>73</v>
      </c>
      <c r="K206" s="101">
        <v>1.07891613077259</v>
      </c>
      <c r="M206" s="101" t="s">
        <v>68</v>
      </c>
      <c r="N206" s="101">
        <v>0.8989687753328355</v>
      </c>
      <c r="X206" s="101">
        <v>67.5</v>
      </c>
    </row>
    <row r="207" spans="1:24" s="101" customFormat="1" ht="12.75" hidden="1">
      <c r="A207" s="101">
        <v>3362</v>
      </c>
      <c r="B207" s="101">
        <v>141.60000610351562</v>
      </c>
      <c r="C207" s="101">
        <v>147.39999389648438</v>
      </c>
      <c r="D207" s="101">
        <v>8.784455299377441</v>
      </c>
      <c r="E207" s="101">
        <v>9.127079963684082</v>
      </c>
      <c r="F207" s="101">
        <v>32.650667627017846</v>
      </c>
      <c r="G207" s="101" t="s">
        <v>56</v>
      </c>
      <c r="H207" s="101">
        <v>14.434321444706526</v>
      </c>
      <c r="I207" s="101">
        <v>88.53432754822215</v>
      </c>
      <c r="J207" s="101" t="s">
        <v>62</v>
      </c>
      <c r="K207" s="101">
        <v>0.5132211695240795</v>
      </c>
      <c r="L207" s="101">
        <v>0.8939762760379754</v>
      </c>
      <c r="M207" s="101">
        <v>0.12149827834365322</v>
      </c>
      <c r="N207" s="101">
        <v>0.02180797839360481</v>
      </c>
      <c r="O207" s="101">
        <v>0.02061185150691146</v>
      </c>
      <c r="P207" s="101">
        <v>0.02564537940385633</v>
      </c>
      <c r="Q207" s="101">
        <v>0.0025089191512441245</v>
      </c>
      <c r="R207" s="101">
        <v>0.00033562896600807397</v>
      </c>
      <c r="S207" s="101">
        <v>0.0002704682619190007</v>
      </c>
      <c r="T207" s="101">
        <v>0.0003773727762165723</v>
      </c>
      <c r="U207" s="101">
        <v>5.487813248898741E-05</v>
      </c>
      <c r="V207" s="101">
        <v>1.2452810630175104E-05</v>
      </c>
      <c r="W207" s="101">
        <v>1.6873540336712368E-05</v>
      </c>
      <c r="X207" s="101">
        <v>67.5</v>
      </c>
    </row>
    <row r="208" spans="1:24" s="101" customFormat="1" ht="12.75" hidden="1">
      <c r="A208" s="101">
        <v>3364</v>
      </c>
      <c r="B208" s="101">
        <v>163.67999267578125</v>
      </c>
      <c r="C208" s="101">
        <v>156.77999877929688</v>
      </c>
      <c r="D208" s="101">
        <v>9.064983367919922</v>
      </c>
      <c r="E208" s="101">
        <v>8.726908683776855</v>
      </c>
      <c r="F208" s="101">
        <v>33.599889188446134</v>
      </c>
      <c r="G208" s="101" t="s">
        <v>57</v>
      </c>
      <c r="H208" s="101">
        <v>-7.809416216122813</v>
      </c>
      <c r="I208" s="101">
        <v>88.37057645965844</v>
      </c>
      <c r="J208" s="101" t="s">
        <v>60</v>
      </c>
      <c r="K208" s="101">
        <v>-0.38706830505812306</v>
      </c>
      <c r="L208" s="101">
        <v>-0.004864266528162971</v>
      </c>
      <c r="M208" s="101">
        <v>0.09072023870369574</v>
      </c>
      <c r="N208" s="101">
        <v>0.00022574207447538137</v>
      </c>
      <c r="O208" s="101">
        <v>-0.015690178984991802</v>
      </c>
      <c r="P208" s="101">
        <v>-0.0005564572310072997</v>
      </c>
      <c r="Q208" s="101">
        <v>0.0018289106645654652</v>
      </c>
      <c r="R208" s="101">
        <v>1.811637793230317E-05</v>
      </c>
      <c r="S208" s="101">
        <v>-0.0002172482299505732</v>
      </c>
      <c r="T208" s="101">
        <v>-3.962280701473421E-05</v>
      </c>
      <c r="U208" s="101">
        <v>3.691656069754129E-05</v>
      </c>
      <c r="V208" s="101">
        <v>1.424088233764129E-06</v>
      </c>
      <c r="W208" s="101">
        <v>-1.3879733175594789E-05</v>
      </c>
      <c r="X208" s="101">
        <v>67.5</v>
      </c>
    </row>
    <row r="209" spans="1:24" s="101" customFormat="1" ht="12.75" hidden="1">
      <c r="A209" s="101">
        <v>3363</v>
      </c>
      <c r="B209" s="101">
        <v>142.16000366210938</v>
      </c>
      <c r="C209" s="101">
        <v>136.66000366210938</v>
      </c>
      <c r="D209" s="101">
        <v>9.08583927154541</v>
      </c>
      <c r="E209" s="101">
        <v>8.99720573425293</v>
      </c>
      <c r="F209" s="101">
        <v>30.62660657864127</v>
      </c>
      <c r="G209" s="101" t="s">
        <v>58</v>
      </c>
      <c r="H209" s="101">
        <v>5.633147831022825</v>
      </c>
      <c r="I209" s="101">
        <v>80.2931514931322</v>
      </c>
      <c r="J209" s="101" t="s">
        <v>61</v>
      </c>
      <c r="K209" s="101">
        <v>-0.3370075608455925</v>
      </c>
      <c r="L209" s="101">
        <v>-0.8939630423176729</v>
      </c>
      <c r="M209" s="101">
        <v>-0.08081874739202716</v>
      </c>
      <c r="N209" s="101">
        <v>0.021806809994397297</v>
      </c>
      <c r="O209" s="101">
        <v>-0.013366626573742903</v>
      </c>
      <c r="P209" s="101">
        <v>-0.025639341647511117</v>
      </c>
      <c r="Q209" s="101">
        <v>-0.001717486852502297</v>
      </c>
      <c r="R209" s="101">
        <v>0.0003351396718895912</v>
      </c>
      <c r="S209" s="101">
        <v>-0.00016110955058229183</v>
      </c>
      <c r="T209" s="101">
        <v>-0.0003752868841215694</v>
      </c>
      <c r="U209" s="101">
        <v>-4.06051347952892E-05</v>
      </c>
      <c r="V209" s="101">
        <v>1.237111414923719E-05</v>
      </c>
      <c r="W209" s="101">
        <v>-9.595278550878695E-06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3365</v>
      </c>
      <c r="B211" s="101">
        <v>160.6</v>
      </c>
      <c r="C211" s="101">
        <v>148.9</v>
      </c>
      <c r="D211" s="101">
        <v>8.7327175041525</v>
      </c>
      <c r="E211" s="101">
        <v>9.353725062344171</v>
      </c>
      <c r="F211" s="101">
        <v>30.630932715883503</v>
      </c>
      <c r="G211" s="101" t="s">
        <v>59</v>
      </c>
      <c r="H211" s="101">
        <v>-9.483582510983169</v>
      </c>
      <c r="I211" s="101">
        <v>83.61641748901683</v>
      </c>
      <c r="J211" s="101" t="s">
        <v>73</v>
      </c>
      <c r="K211" s="101">
        <v>2.0253671088638474</v>
      </c>
      <c r="M211" s="101" t="s">
        <v>68</v>
      </c>
      <c r="N211" s="101">
        <v>1.5395046152612926</v>
      </c>
      <c r="X211" s="101">
        <v>67.5</v>
      </c>
    </row>
    <row r="212" spans="1:24" s="101" customFormat="1" ht="12.75" hidden="1">
      <c r="A212" s="101">
        <v>3362</v>
      </c>
      <c r="B212" s="101">
        <v>147.27999877929688</v>
      </c>
      <c r="C212" s="101">
        <v>157.3800048828125</v>
      </c>
      <c r="D212" s="101">
        <v>8.636033058166504</v>
      </c>
      <c r="E212" s="101">
        <v>9.029979705810547</v>
      </c>
      <c r="F212" s="101">
        <v>30.37613621301723</v>
      </c>
      <c r="G212" s="101" t="s">
        <v>56</v>
      </c>
      <c r="H212" s="101">
        <v>4.022361133142624</v>
      </c>
      <c r="I212" s="101">
        <v>83.8023599124395</v>
      </c>
      <c r="J212" s="101" t="s">
        <v>62</v>
      </c>
      <c r="K212" s="101">
        <v>0.9071312503471166</v>
      </c>
      <c r="L212" s="101">
        <v>1.0738903280193162</v>
      </c>
      <c r="M212" s="101">
        <v>0.21475121048026335</v>
      </c>
      <c r="N212" s="101">
        <v>0.028720159321356176</v>
      </c>
      <c r="O212" s="101">
        <v>0.036432025261462817</v>
      </c>
      <c r="P212" s="101">
        <v>0.030806467615072747</v>
      </c>
      <c r="Q212" s="101">
        <v>0.004434647763973968</v>
      </c>
      <c r="R212" s="101">
        <v>0.00044209958589941335</v>
      </c>
      <c r="S212" s="101">
        <v>0.0004779492168752026</v>
      </c>
      <c r="T212" s="101">
        <v>0.0004532907223966468</v>
      </c>
      <c r="U212" s="101">
        <v>9.700476175221196E-05</v>
      </c>
      <c r="V212" s="101">
        <v>1.6421623633989414E-05</v>
      </c>
      <c r="W212" s="101">
        <v>2.9798915990965093E-05</v>
      </c>
      <c r="X212" s="101">
        <v>67.5</v>
      </c>
    </row>
    <row r="213" spans="1:24" s="101" customFormat="1" ht="12.75" hidden="1">
      <c r="A213" s="101">
        <v>3364</v>
      </c>
      <c r="B213" s="101">
        <v>194.05999755859375</v>
      </c>
      <c r="C213" s="101">
        <v>187.16000366210938</v>
      </c>
      <c r="D213" s="101">
        <v>8.39289665222168</v>
      </c>
      <c r="E213" s="101">
        <v>8.827045440673828</v>
      </c>
      <c r="F213" s="101">
        <v>39.4682616394647</v>
      </c>
      <c r="G213" s="101" t="s">
        <v>57</v>
      </c>
      <c r="H213" s="101">
        <v>-14.299743572595318</v>
      </c>
      <c r="I213" s="101">
        <v>112.26025398599843</v>
      </c>
      <c r="J213" s="101" t="s">
        <v>60</v>
      </c>
      <c r="K213" s="101">
        <v>0.18869352370682338</v>
      </c>
      <c r="L213" s="101">
        <v>-0.005842954161250279</v>
      </c>
      <c r="M213" s="101">
        <v>-0.04228046242971029</v>
      </c>
      <c r="N213" s="101">
        <v>-0.0002967192034505868</v>
      </c>
      <c r="O213" s="101">
        <v>0.007962419747480442</v>
      </c>
      <c r="P213" s="101">
        <v>-0.0006685955589461293</v>
      </c>
      <c r="Q213" s="101">
        <v>-0.0007586954058294051</v>
      </c>
      <c r="R213" s="101">
        <v>-2.3883861799753503E-05</v>
      </c>
      <c r="S213" s="101">
        <v>0.00013569978013139555</v>
      </c>
      <c r="T213" s="101">
        <v>-4.761430993004249E-05</v>
      </c>
      <c r="U213" s="101">
        <v>-8.941809976437282E-06</v>
      </c>
      <c r="V213" s="101">
        <v>-1.883468000296129E-06</v>
      </c>
      <c r="W213" s="101">
        <v>9.39916066051914E-06</v>
      </c>
      <c r="X213" s="101">
        <v>67.5</v>
      </c>
    </row>
    <row r="214" spans="1:24" s="101" customFormat="1" ht="12.75" hidden="1">
      <c r="A214" s="101">
        <v>3363</v>
      </c>
      <c r="B214" s="101">
        <v>130.74000549316406</v>
      </c>
      <c r="C214" s="101">
        <v>138.13999938964844</v>
      </c>
      <c r="D214" s="101">
        <v>9.020529747009277</v>
      </c>
      <c r="E214" s="101">
        <v>9.104817390441895</v>
      </c>
      <c r="F214" s="101">
        <v>34.231478310893344</v>
      </c>
      <c r="G214" s="101" t="s">
        <v>58</v>
      </c>
      <c r="H214" s="101">
        <v>27.110383005687765</v>
      </c>
      <c r="I214" s="101">
        <v>90.35038849885183</v>
      </c>
      <c r="J214" s="101" t="s">
        <v>61</v>
      </c>
      <c r="K214" s="101">
        <v>0.8872890506860917</v>
      </c>
      <c r="L214" s="101">
        <v>-1.0738744323709846</v>
      </c>
      <c r="M214" s="101">
        <v>0.2105479634180018</v>
      </c>
      <c r="N214" s="101">
        <v>-0.028718626519358227</v>
      </c>
      <c r="O214" s="101">
        <v>0.03555126349958322</v>
      </c>
      <c r="P214" s="101">
        <v>-0.030799211465508066</v>
      </c>
      <c r="Q214" s="101">
        <v>0.004369265621553886</v>
      </c>
      <c r="R214" s="101">
        <v>-0.0004414539670203033</v>
      </c>
      <c r="S214" s="101">
        <v>0.00045828050753213403</v>
      </c>
      <c r="T214" s="101">
        <v>-0.00045078304815150244</v>
      </c>
      <c r="U214" s="101">
        <v>9.659175863886468E-05</v>
      </c>
      <c r="V214" s="101">
        <v>-1.6313254459741016E-05</v>
      </c>
      <c r="W214" s="101">
        <v>2.8277750496005593E-05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3365</v>
      </c>
      <c r="B216" s="101">
        <v>162.86</v>
      </c>
      <c r="C216" s="101">
        <v>169.76</v>
      </c>
      <c r="D216" s="101">
        <v>8.84311756258413</v>
      </c>
      <c r="E216" s="101">
        <v>9.292906174590014</v>
      </c>
      <c r="F216" s="101">
        <v>33.1287424606969</v>
      </c>
      <c r="G216" s="101" t="s">
        <v>59</v>
      </c>
      <c r="H216" s="101">
        <v>-6.045603194589873</v>
      </c>
      <c r="I216" s="101">
        <v>89.31439680541014</v>
      </c>
      <c r="J216" s="101" t="s">
        <v>73</v>
      </c>
      <c r="K216" s="101">
        <v>1.174514068397194</v>
      </c>
      <c r="M216" s="101" t="s">
        <v>68</v>
      </c>
      <c r="N216" s="101">
        <v>0.9504717308449203</v>
      </c>
      <c r="X216" s="101">
        <v>67.5</v>
      </c>
    </row>
    <row r="217" spans="1:24" s="101" customFormat="1" ht="12.75" hidden="1">
      <c r="A217" s="101">
        <v>3362</v>
      </c>
      <c r="B217" s="101">
        <v>160.39999389648438</v>
      </c>
      <c r="C217" s="101">
        <v>155.6999969482422</v>
      </c>
      <c r="D217" s="101">
        <v>8.670499801635742</v>
      </c>
      <c r="E217" s="101">
        <v>9.255521774291992</v>
      </c>
      <c r="F217" s="101">
        <v>36.714565543215464</v>
      </c>
      <c r="G217" s="101" t="s">
        <v>56</v>
      </c>
      <c r="H217" s="101">
        <v>8.041880164360961</v>
      </c>
      <c r="I217" s="101">
        <v>100.94187406084534</v>
      </c>
      <c r="J217" s="101" t="s">
        <v>62</v>
      </c>
      <c r="K217" s="101">
        <v>0.5974231280052391</v>
      </c>
      <c r="L217" s="101">
        <v>0.8897666960618276</v>
      </c>
      <c r="M217" s="101">
        <v>0.14143188824512323</v>
      </c>
      <c r="N217" s="101">
        <v>0.06837280342702223</v>
      </c>
      <c r="O217" s="101">
        <v>0.02399361115299652</v>
      </c>
      <c r="P217" s="101">
        <v>0.02552459656790144</v>
      </c>
      <c r="Q217" s="101">
        <v>0.0029205537850634116</v>
      </c>
      <c r="R217" s="101">
        <v>0.0010524590069917767</v>
      </c>
      <c r="S217" s="101">
        <v>0.00031476307225645805</v>
      </c>
      <c r="T217" s="101">
        <v>0.00037558051238641013</v>
      </c>
      <c r="U217" s="101">
        <v>6.388450464457214E-05</v>
      </c>
      <c r="V217" s="101">
        <v>3.906873218420568E-05</v>
      </c>
      <c r="W217" s="101">
        <v>1.9626539287734706E-05</v>
      </c>
      <c r="X217" s="101">
        <v>67.5</v>
      </c>
    </row>
    <row r="218" spans="1:24" s="101" customFormat="1" ht="12.75" hidden="1">
      <c r="A218" s="101">
        <v>3364</v>
      </c>
      <c r="B218" s="101">
        <v>177.22000122070312</v>
      </c>
      <c r="C218" s="101">
        <v>192.1199951171875</v>
      </c>
      <c r="D218" s="101">
        <v>8.753421783447266</v>
      </c>
      <c r="E218" s="101">
        <v>9.097023010253906</v>
      </c>
      <c r="F218" s="101">
        <v>37.341112109555</v>
      </c>
      <c r="G218" s="101" t="s">
        <v>57</v>
      </c>
      <c r="H218" s="101">
        <v>-7.956317657762256</v>
      </c>
      <c r="I218" s="101">
        <v>101.76368356294087</v>
      </c>
      <c r="J218" s="101" t="s">
        <v>60</v>
      </c>
      <c r="K218" s="101">
        <v>0.0757966388740788</v>
      </c>
      <c r="L218" s="101">
        <v>-0.004840644587585147</v>
      </c>
      <c r="M218" s="101">
        <v>-0.016348155449456975</v>
      </c>
      <c r="N218" s="101">
        <v>-0.0007068478915064799</v>
      </c>
      <c r="O218" s="101">
        <v>0.0033008470776686527</v>
      </c>
      <c r="P218" s="101">
        <v>-0.0005539230168695762</v>
      </c>
      <c r="Q218" s="101">
        <v>-0.0002613402407890594</v>
      </c>
      <c r="R218" s="101">
        <v>-5.684932935896594E-05</v>
      </c>
      <c r="S218" s="101">
        <v>6.425166156605719E-05</v>
      </c>
      <c r="T218" s="101">
        <v>-3.945005810212727E-05</v>
      </c>
      <c r="U218" s="101">
        <v>-6.396102837324442E-07</v>
      </c>
      <c r="V218" s="101">
        <v>-4.485617399115457E-06</v>
      </c>
      <c r="W218" s="101">
        <v>4.637962601850825E-06</v>
      </c>
      <c r="X218" s="101">
        <v>67.5</v>
      </c>
    </row>
    <row r="219" spans="1:24" s="101" customFormat="1" ht="12.75" hidden="1">
      <c r="A219" s="101">
        <v>3363</v>
      </c>
      <c r="B219" s="101">
        <v>146.24000549316406</v>
      </c>
      <c r="C219" s="101">
        <v>151.13999938964844</v>
      </c>
      <c r="D219" s="101">
        <v>8.987736701965332</v>
      </c>
      <c r="E219" s="101">
        <v>8.802186965942383</v>
      </c>
      <c r="F219" s="101">
        <v>38.55386487896067</v>
      </c>
      <c r="G219" s="101" t="s">
        <v>58</v>
      </c>
      <c r="H219" s="101">
        <v>23.4566387203744</v>
      </c>
      <c r="I219" s="101">
        <v>102.19664421353846</v>
      </c>
      <c r="J219" s="101" t="s">
        <v>61</v>
      </c>
      <c r="K219" s="101">
        <v>0.5925953622928185</v>
      </c>
      <c r="L219" s="101">
        <v>-0.8897535285576322</v>
      </c>
      <c r="M219" s="101">
        <v>0.14048386678185298</v>
      </c>
      <c r="N219" s="101">
        <v>-0.06836914958172652</v>
      </c>
      <c r="O219" s="101">
        <v>0.023765474637192613</v>
      </c>
      <c r="P219" s="101">
        <v>-0.02551858536920705</v>
      </c>
      <c r="Q219" s="101">
        <v>0.0029088375152270946</v>
      </c>
      <c r="R219" s="101">
        <v>-0.001050922506728994</v>
      </c>
      <c r="S219" s="101">
        <v>0.00030813554751492903</v>
      </c>
      <c r="T219" s="101">
        <v>-0.0003735028971777557</v>
      </c>
      <c r="U219" s="101">
        <v>6.388130268214091E-05</v>
      </c>
      <c r="V219" s="101">
        <v>-3.881037324002362E-05</v>
      </c>
      <c r="W219" s="101">
        <v>1.9070667196425694E-05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3365</v>
      </c>
      <c r="B221" s="101">
        <v>173.46</v>
      </c>
      <c r="C221" s="101">
        <v>161.16</v>
      </c>
      <c r="D221" s="101">
        <v>8.676929118579983</v>
      </c>
      <c r="E221" s="101">
        <v>9.156306624241664</v>
      </c>
      <c r="F221" s="101">
        <v>33.490485259424574</v>
      </c>
      <c r="G221" s="101" t="s">
        <v>59</v>
      </c>
      <c r="H221" s="101">
        <v>-13.900129666925139</v>
      </c>
      <c r="I221" s="101">
        <v>92.05987033307487</v>
      </c>
      <c r="J221" s="101" t="s">
        <v>73</v>
      </c>
      <c r="K221" s="101">
        <v>0.18811516693521885</v>
      </c>
      <c r="M221" s="101" t="s">
        <v>68</v>
      </c>
      <c r="N221" s="101">
        <v>0.13189858888607855</v>
      </c>
      <c r="X221" s="101">
        <v>67.5</v>
      </c>
    </row>
    <row r="222" spans="1:24" s="101" customFormat="1" ht="12.75" hidden="1">
      <c r="A222" s="101">
        <v>3362</v>
      </c>
      <c r="B222" s="101">
        <v>172.05999755859375</v>
      </c>
      <c r="C222" s="101">
        <v>151.05999755859375</v>
      </c>
      <c r="D222" s="101">
        <v>8.682007789611816</v>
      </c>
      <c r="E222" s="101">
        <v>9.16459846496582</v>
      </c>
      <c r="F222" s="101">
        <v>37.045997080008114</v>
      </c>
      <c r="G222" s="101" t="s">
        <v>56</v>
      </c>
      <c r="H222" s="101">
        <v>-2.792149102530729</v>
      </c>
      <c r="I222" s="101">
        <v>101.76784845606302</v>
      </c>
      <c r="J222" s="101" t="s">
        <v>62</v>
      </c>
      <c r="K222" s="101">
        <v>0.3478466391125817</v>
      </c>
      <c r="L222" s="101">
        <v>0.2219446894132662</v>
      </c>
      <c r="M222" s="101">
        <v>0.08234771337173329</v>
      </c>
      <c r="N222" s="101">
        <v>0.10409652110550817</v>
      </c>
      <c r="O222" s="101">
        <v>0.013970080332296214</v>
      </c>
      <c r="P222" s="101">
        <v>0.006366818138974781</v>
      </c>
      <c r="Q222" s="101">
        <v>0.0017004356129893647</v>
      </c>
      <c r="R222" s="101">
        <v>0.001602311487996269</v>
      </c>
      <c r="S222" s="101">
        <v>0.0001833083033494976</v>
      </c>
      <c r="T222" s="101">
        <v>9.36858427968922E-05</v>
      </c>
      <c r="U222" s="101">
        <v>3.719933172034697E-05</v>
      </c>
      <c r="V222" s="101">
        <v>5.9465363798229606E-05</v>
      </c>
      <c r="W222" s="101">
        <v>1.1434654312293673E-05</v>
      </c>
      <c r="X222" s="101">
        <v>67.5</v>
      </c>
    </row>
    <row r="223" spans="1:24" s="101" customFormat="1" ht="12.75" hidden="1">
      <c r="A223" s="101">
        <v>3364</v>
      </c>
      <c r="B223" s="101">
        <v>167.89999389648438</v>
      </c>
      <c r="C223" s="101">
        <v>151.1999969482422</v>
      </c>
      <c r="D223" s="101">
        <v>8.53096866607666</v>
      </c>
      <c r="E223" s="101">
        <v>8.742819786071777</v>
      </c>
      <c r="F223" s="101">
        <v>34.09611118936858</v>
      </c>
      <c r="G223" s="101" t="s">
        <v>57</v>
      </c>
      <c r="H223" s="101">
        <v>-5.0939988298800785</v>
      </c>
      <c r="I223" s="101">
        <v>95.3059950666043</v>
      </c>
      <c r="J223" s="101" t="s">
        <v>60</v>
      </c>
      <c r="K223" s="101">
        <v>-0.33900812136939557</v>
      </c>
      <c r="L223" s="101">
        <v>-0.0012087271599744143</v>
      </c>
      <c r="M223" s="101">
        <v>0.08004038712930378</v>
      </c>
      <c r="N223" s="101">
        <v>0.0010764766545774936</v>
      </c>
      <c r="O223" s="101">
        <v>-0.013648033096008885</v>
      </c>
      <c r="P223" s="101">
        <v>-0.00013815420081067295</v>
      </c>
      <c r="Q223" s="101">
        <v>0.0016417497382720506</v>
      </c>
      <c r="R223" s="101">
        <v>8.652601108312348E-05</v>
      </c>
      <c r="S223" s="101">
        <v>-0.00018131563454398743</v>
      </c>
      <c r="T223" s="101">
        <v>-9.828866536653093E-06</v>
      </c>
      <c r="U223" s="101">
        <v>3.5039656809351605E-05</v>
      </c>
      <c r="V223" s="101">
        <v>6.82366244652974E-06</v>
      </c>
      <c r="W223" s="101">
        <v>-1.1359392359854756E-05</v>
      </c>
      <c r="X223" s="101">
        <v>67.5</v>
      </c>
    </row>
    <row r="224" spans="1:24" s="101" customFormat="1" ht="12.75" hidden="1">
      <c r="A224" s="101">
        <v>3363</v>
      </c>
      <c r="B224" s="101">
        <v>157.24000549316406</v>
      </c>
      <c r="C224" s="101">
        <v>141.44000244140625</v>
      </c>
      <c r="D224" s="101">
        <v>9.122540473937988</v>
      </c>
      <c r="E224" s="101">
        <v>9.081550598144531</v>
      </c>
      <c r="F224" s="101">
        <v>32.4893848403415</v>
      </c>
      <c r="G224" s="101" t="s">
        <v>58</v>
      </c>
      <c r="H224" s="101">
        <v>-4.852217106506046</v>
      </c>
      <c r="I224" s="101">
        <v>84.88778838665802</v>
      </c>
      <c r="J224" s="101" t="s">
        <v>61</v>
      </c>
      <c r="K224" s="101">
        <v>-0.07791519741046556</v>
      </c>
      <c r="L224" s="101">
        <v>-0.2219413979801964</v>
      </c>
      <c r="M224" s="101">
        <v>-0.019356712679179856</v>
      </c>
      <c r="N224" s="101">
        <v>0.10409095495902446</v>
      </c>
      <c r="O224" s="101">
        <v>-0.002982337522993604</v>
      </c>
      <c r="P224" s="101">
        <v>-0.006365319051828955</v>
      </c>
      <c r="Q224" s="101">
        <v>-0.0004428759090379269</v>
      </c>
      <c r="R224" s="101">
        <v>0.0015999735478972334</v>
      </c>
      <c r="S224" s="101">
        <v>-2.6955050487480497E-05</v>
      </c>
      <c r="T224" s="101">
        <v>-9.316882806587543E-05</v>
      </c>
      <c r="U224" s="101">
        <v>-1.2490505639215422E-05</v>
      </c>
      <c r="V224" s="101">
        <v>5.9072558116875354E-05</v>
      </c>
      <c r="W224" s="101">
        <v>-1.3097803084982196E-06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28.37816999376123</v>
      </c>
      <c r="G225" s="102"/>
      <c r="H225" s="102"/>
      <c r="I225" s="115"/>
      <c r="J225" s="115" t="s">
        <v>158</v>
      </c>
      <c r="K225" s="102">
        <f>AVERAGE(K223,K218,K213,K208,K203,K198)</f>
        <v>-0.058665515891379465</v>
      </c>
      <c r="L225" s="102">
        <f>AVERAGE(L223,L218,L213,L208,L203,L198)</f>
        <v>-0.005083888280773136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39.4682616394647</v>
      </c>
      <c r="G226" s="102"/>
      <c r="H226" s="102"/>
      <c r="I226" s="115"/>
      <c r="J226" s="115" t="s">
        <v>159</v>
      </c>
      <c r="K226" s="102">
        <f>AVERAGE(K224,K219,K214,K209,K204,K199)</f>
        <v>-0.22619179363966857</v>
      </c>
      <c r="L226" s="102">
        <f>AVERAGE(L224,L219,L214,L209,L204,L199)</f>
        <v>-0.9343671942000684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0.03666594743211216</v>
      </c>
      <c r="L227" s="102">
        <f>ABS(L225/$H$33)</f>
        <v>0.014121911891036489</v>
      </c>
      <c r="M227" s="115" t="s">
        <v>111</v>
      </c>
      <c r="N227" s="102">
        <f>K227+L227+L228+K228</f>
        <v>0.763285420266185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0.1285180645679935</v>
      </c>
      <c r="L228" s="102">
        <f>ABS(L226/$H$34)</f>
        <v>0.5839794963750428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3365</v>
      </c>
      <c r="B231" s="101">
        <v>179.42</v>
      </c>
      <c r="C231" s="101">
        <v>186.12</v>
      </c>
      <c r="D231" s="101">
        <v>8.692259086055728</v>
      </c>
      <c r="E231" s="101">
        <v>9.157693002960457</v>
      </c>
      <c r="F231" s="101">
        <v>36.38734570026176</v>
      </c>
      <c r="G231" s="101" t="s">
        <v>59</v>
      </c>
      <c r="H231" s="101">
        <v>-12.04858792382602</v>
      </c>
      <c r="I231" s="101">
        <v>99.87141207617397</v>
      </c>
      <c r="J231" s="101" t="s">
        <v>73</v>
      </c>
      <c r="K231" s="101">
        <v>3.309647617334244</v>
      </c>
      <c r="M231" s="101" t="s">
        <v>68</v>
      </c>
      <c r="N231" s="101">
        <v>2.183549262992103</v>
      </c>
      <c r="X231" s="101">
        <v>67.5</v>
      </c>
    </row>
    <row r="232" spans="1:24" s="101" customFormat="1" ht="12.75" hidden="1">
      <c r="A232" s="101">
        <v>3362</v>
      </c>
      <c r="B232" s="101">
        <v>122.13999938964844</v>
      </c>
      <c r="C232" s="101">
        <v>131.33999633789062</v>
      </c>
      <c r="D232" s="101">
        <v>8.846959114074707</v>
      </c>
      <c r="E232" s="101">
        <v>9.224635124206543</v>
      </c>
      <c r="F232" s="101">
        <v>32.71454440968706</v>
      </c>
      <c r="G232" s="101" t="s">
        <v>56</v>
      </c>
      <c r="H232" s="101">
        <v>33.36885505708493</v>
      </c>
      <c r="I232" s="101">
        <v>88.00885444673337</v>
      </c>
      <c r="J232" s="101" t="s">
        <v>62</v>
      </c>
      <c r="K232" s="101">
        <v>1.442174505262599</v>
      </c>
      <c r="L232" s="101">
        <v>1.0528856432564961</v>
      </c>
      <c r="M232" s="101">
        <v>0.3414153900353086</v>
      </c>
      <c r="N232" s="101">
        <v>0.018164955568915453</v>
      </c>
      <c r="O232" s="101">
        <v>0.05792084771182649</v>
      </c>
      <c r="P232" s="101">
        <v>0.03020415603670712</v>
      </c>
      <c r="Q232" s="101">
        <v>0.0070502934065172435</v>
      </c>
      <c r="R232" s="101">
        <v>0.0002797256687705865</v>
      </c>
      <c r="S232" s="101">
        <v>0.0007599791081115817</v>
      </c>
      <c r="T232" s="101">
        <v>0.00044445689601054823</v>
      </c>
      <c r="U232" s="101">
        <v>0.00015419447982278355</v>
      </c>
      <c r="V232" s="101">
        <v>1.038581783340025E-05</v>
      </c>
      <c r="W232" s="101">
        <v>4.739514063172809E-05</v>
      </c>
      <c r="X232" s="101">
        <v>67.5</v>
      </c>
    </row>
    <row r="233" spans="1:24" s="101" customFormat="1" ht="12.75" hidden="1">
      <c r="A233" s="101">
        <v>3363</v>
      </c>
      <c r="B233" s="101">
        <v>155.77999877929688</v>
      </c>
      <c r="C233" s="101">
        <v>140.97999572753906</v>
      </c>
      <c r="D233" s="101">
        <v>9.314156532287598</v>
      </c>
      <c r="E233" s="101">
        <v>9.290637969970703</v>
      </c>
      <c r="F233" s="101">
        <v>29.595691074066348</v>
      </c>
      <c r="G233" s="101" t="s">
        <v>57</v>
      </c>
      <c r="H233" s="101">
        <v>-12.54826853341386</v>
      </c>
      <c r="I233" s="101">
        <v>75.73173024588301</v>
      </c>
      <c r="J233" s="101" t="s">
        <v>60</v>
      </c>
      <c r="K233" s="101">
        <v>0.01360911212466137</v>
      </c>
      <c r="L233" s="101">
        <v>-0.005728009278296264</v>
      </c>
      <c r="M233" s="101">
        <v>-0.0071019241029448765</v>
      </c>
      <c r="N233" s="101">
        <v>-0.0001872306991301392</v>
      </c>
      <c r="O233" s="101">
        <v>-7.788631275196772E-05</v>
      </c>
      <c r="P233" s="101">
        <v>-0.0006553627238553654</v>
      </c>
      <c r="Q233" s="101">
        <v>-0.00033158967576143056</v>
      </c>
      <c r="R233" s="101">
        <v>-1.5078448672081139E-05</v>
      </c>
      <c r="S233" s="101">
        <v>-5.23557330935419E-05</v>
      </c>
      <c r="T233" s="101">
        <v>-4.6675860524358736E-05</v>
      </c>
      <c r="U233" s="101">
        <v>-1.942055392791867E-05</v>
      </c>
      <c r="V233" s="101">
        <v>-1.1931333204176093E-06</v>
      </c>
      <c r="W233" s="101">
        <v>-4.842799889976513E-06</v>
      </c>
      <c r="X233" s="101">
        <v>67.5</v>
      </c>
    </row>
    <row r="234" spans="1:24" s="101" customFormat="1" ht="12.75" hidden="1">
      <c r="A234" s="101">
        <v>3364</v>
      </c>
      <c r="B234" s="101">
        <v>156.16000366210938</v>
      </c>
      <c r="C234" s="101">
        <v>150.25999450683594</v>
      </c>
      <c r="D234" s="101">
        <v>8.5341796875</v>
      </c>
      <c r="E234" s="101">
        <v>9.145238876342773</v>
      </c>
      <c r="F234" s="101">
        <v>30.269482268370155</v>
      </c>
      <c r="G234" s="101" t="s">
        <v>58</v>
      </c>
      <c r="H234" s="101">
        <v>-4.123737725612784</v>
      </c>
      <c r="I234" s="101">
        <v>84.53626593649659</v>
      </c>
      <c r="J234" s="101" t="s">
        <v>61</v>
      </c>
      <c r="K234" s="101">
        <v>-1.4421102924868818</v>
      </c>
      <c r="L234" s="101">
        <v>-1.0528700621089733</v>
      </c>
      <c r="M234" s="101">
        <v>-0.3413415169987353</v>
      </c>
      <c r="N234" s="101">
        <v>-0.01816399062667606</v>
      </c>
      <c r="O234" s="101">
        <v>-0.05792079534484037</v>
      </c>
      <c r="P234" s="101">
        <v>-0.03019704524601591</v>
      </c>
      <c r="Q234" s="101">
        <v>-0.007042491420293598</v>
      </c>
      <c r="R234" s="101">
        <v>-0.0002793189756439675</v>
      </c>
      <c r="S234" s="101">
        <v>-0.0007581735434439221</v>
      </c>
      <c r="T234" s="101">
        <v>-0.000441999204134625</v>
      </c>
      <c r="U234" s="101">
        <v>-0.00015296659665741278</v>
      </c>
      <c r="V234" s="101">
        <v>-1.0317056021379543E-05</v>
      </c>
      <c r="W234" s="101">
        <v>-4.7147074614730086E-05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3365</v>
      </c>
      <c r="B236" s="101">
        <v>183.5</v>
      </c>
      <c r="C236" s="101">
        <v>185.1</v>
      </c>
      <c r="D236" s="101">
        <v>8.63413192617828</v>
      </c>
      <c r="E236" s="101">
        <v>8.978708290567193</v>
      </c>
      <c r="F236" s="101">
        <v>36.97688715228799</v>
      </c>
      <c r="G236" s="101" t="s">
        <v>59</v>
      </c>
      <c r="H236" s="101">
        <v>-13.809762425663749</v>
      </c>
      <c r="I236" s="101">
        <v>102.19023757433625</v>
      </c>
      <c r="J236" s="101" t="s">
        <v>73</v>
      </c>
      <c r="K236" s="101">
        <v>3.9950742466115083</v>
      </c>
      <c r="M236" s="101" t="s">
        <v>68</v>
      </c>
      <c r="N236" s="101">
        <v>2.240176110477492</v>
      </c>
      <c r="X236" s="101">
        <v>67.5</v>
      </c>
    </row>
    <row r="237" spans="1:24" s="101" customFormat="1" ht="12.75" hidden="1">
      <c r="A237" s="101">
        <v>3362</v>
      </c>
      <c r="B237" s="101">
        <v>124.05999755859375</v>
      </c>
      <c r="C237" s="101">
        <v>131.25999450683594</v>
      </c>
      <c r="D237" s="101">
        <v>8.843499183654785</v>
      </c>
      <c r="E237" s="101">
        <v>9.4304838180542</v>
      </c>
      <c r="F237" s="101">
        <v>32.55802682967152</v>
      </c>
      <c r="G237" s="101" t="s">
        <v>56</v>
      </c>
      <c r="H237" s="101">
        <v>31.069128866190766</v>
      </c>
      <c r="I237" s="101">
        <v>87.62912642478452</v>
      </c>
      <c r="J237" s="101" t="s">
        <v>62</v>
      </c>
      <c r="K237" s="101">
        <v>1.8406038977070476</v>
      </c>
      <c r="L237" s="101">
        <v>0.6414321026142972</v>
      </c>
      <c r="M237" s="101">
        <v>0.43573850345710197</v>
      </c>
      <c r="N237" s="101">
        <v>0.007950190416659828</v>
      </c>
      <c r="O237" s="101">
        <v>0.07392238572926235</v>
      </c>
      <c r="P237" s="101">
        <v>0.018400853229370236</v>
      </c>
      <c r="Q237" s="101">
        <v>0.008998069195386942</v>
      </c>
      <c r="R237" s="101">
        <v>0.00012226987234333206</v>
      </c>
      <c r="S237" s="101">
        <v>0.0009699082293355765</v>
      </c>
      <c r="T237" s="101">
        <v>0.0002707900894649361</v>
      </c>
      <c r="U237" s="101">
        <v>0.00019680232549594142</v>
      </c>
      <c r="V237" s="101">
        <v>4.542181977090663E-06</v>
      </c>
      <c r="W237" s="101">
        <v>6.0486070040223875E-05</v>
      </c>
      <c r="X237" s="101">
        <v>67.5</v>
      </c>
    </row>
    <row r="238" spans="1:24" s="101" customFormat="1" ht="12.75" hidden="1">
      <c r="A238" s="101">
        <v>3363</v>
      </c>
      <c r="B238" s="101">
        <v>143.66000366210938</v>
      </c>
      <c r="C238" s="101">
        <v>150.9600067138672</v>
      </c>
      <c r="D238" s="101">
        <v>8.761262893676758</v>
      </c>
      <c r="E238" s="101">
        <v>9.01676082611084</v>
      </c>
      <c r="F238" s="101">
        <v>26.683509139187056</v>
      </c>
      <c r="G238" s="101" t="s">
        <v>57</v>
      </c>
      <c r="H238" s="101">
        <v>-3.6081934799166646</v>
      </c>
      <c r="I238" s="101">
        <v>72.55181018219271</v>
      </c>
      <c r="J238" s="101" t="s">
        <v>60</v>
      </c>
      <c r="K238" s="101">
        <v>-0.399366499037639</v>
      </c>
      <c r="L238" s="101">
        <v>-0.0034895381328118014</v>
      </c>
      <c r="M238" s="101">
        <v>0.0897038906012682</v>
      </c>
      <c r="N238" s="101">
        <v>8.259432546453258E-05</v>
      </c>
      <c r="O238" s="101">
        <v>-0.0168164476501131</v>
      </c>
      <c r="P238" s="101">
        <v>-0.00039914918872894806</v>
      </c>
      <c r="Q238" s="101">
        <v>0.0016206572356854806</v>
      </c>
      <c r="R238" s="101">
        <v>6.619554560016638E-06</v>
      </c>
      <c r="S238" s="101">
        <v>-0.00028391238865186583</v>
      </c>
      <c r="T238" s="101">
        <v>-2.8425048405177683E-05</v>
      </c>
      <c r="U238" s="101">
        <v>1.9998147283871894E-05</v>
      </c>
      <c r="V238" s="101">
        <v>5.154372443592621E-07</v>
      </c>
      <c r="W238" s="101">
        <v>-1.9620985500437392E-05</v>
      </c>
      <c r="X238" s="101">
        <v>67.5</v>
      </c>
    </row>
    <row r="239" spans="1:24" s="101" customFormat="1" ht="12.75" hidden="1">
      <c r="A239" s="101">
        <v>3364</v>
      </c>
      <c r="B239" s="101">
        <v>190.25999450683594</v>
      </c>
      <c r="C239" s="101">
        <v>151.36000061035156</v>
      </c>
      <c r="D239" s="101">
        <v>8.362875938415527</v>
      </c>
      <c r="E239" s="101">
        <v>9.02157974243164</v>
      </c>
      <c r="F239" s="101">
        <v>37.516279207711854</v>
      </c>
      <c r="G239" s="101" t="s">
        <v>58</v>
      </c>
      <c r="H239" s="101">
        <v>-15.685787888169571</v>
      </c>
      <c r="I239" s="101">
        <v>107.07420661866637</v>
      </c>
      <c r="J239" s="101" t="s">
        <v>61</v>
      </c>
      <c r="K239" s="101">
        <v>-1.7967551607552976</v>
      </c>
      <c r="L239" s="101">
        <v>-0.6414226105991415</v>
      </c>
      <c r="M239" s="101">
        <v>-0.42640503679721065</v>
      </c>
      <c r="N239" s="101">
        <v>0.007949761369912357</v>
      </c>
      <c r="O239" s="101">
        <v>-0.0719842079927039</v>
      </c>
      <c r="P239" s="101">
        <v>-0.018396523570880507</v>
      </c>
      <c r="Q239" s="101">
        <v>-0.008850916301117739</v>
      </c>
      <c r="R239" s="101">
        <v>0.00012209055319836043</v>
      </c>
      <c r="S239" s="101">
        <v>-0.000927424244293228</v>
      </c>
      <c r="T239" s="101">
        <v>-0.0002692940570744022</v>
      </c>
      <c r="U239" s="101">
        <v>-0.0001957836291057632</v>
      </c>
      <c r="V239" s="101">
        <v>4.51284184967018E-06</v>
      </c>
      <c r="W239" s="101">
        <v>-5.721522172379037E-05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3365</v>
      </c>
      <c r="B241" s="101">
        <v>176.58</v>
      </c>
      <c r="C241" s="101">
        <v>166.08</v>
      </c>
      <c r="D241" s="101">
        <v>8.593265267290636</v>
      </c>
      <c r="E241" s="101">
        <v>9.252110676609993</v>
      </c>
      <c r="F241" s="101">
        <v>36.01866463864483</v>
      </c>
      <c r="G241" s="101" t="s">
        <v>59</v>
      </c>
      <c r="H241" s="101">
        <v>-9.093546610015935</v>
      </c>
      <c r="I241" s="101">
        <v>99.98645338998408</v>
      </c>
      <c r="J241" s="101" t="s">
        <v>73</v>
      </c>
      <c r="K241" s="101">
        <v>1.484860438325446</v>
      </c>
      <c r="M241" s="101" t="s">
        <v>68</v>
      </c>
      <c r="N241" s="101">
        <v>0.7759077434592948</v>
      </c>
      <c r="X241" s="101">
        <v>67.5</v>
      </c>
    </row>
    <row r="242" spans="1:24" s="101" customFormat="1" ht="12.75" hidden="1">
      <c r="A242" s="101">
        <v>3362</v>
      </c>
      <c r="B242" s="101">
        <v>141.60000610351562</v>
      </c>
      <c r="C242" s="101">
        <v>147.39999389648438</v>
      </c>
      <c r="D242" s="101">
        <v>8.784455299377441</v>
      </c>
      <c r="E242" s="101">
        <v>9.127079963684082</v>
      </c>
      <c r="F242" s="101">
        <v>32.650667627017846</v>
      </c>
      <c r="G242" s="101" t="s">
        <v>56</v>
      </c>
      <c r="H242" s="101">
        <v>14.434321444706526</v>
      </c>
      <c r="I242" s="101">
        <v>88.53432754822215</v>
      </c>
      <c r="J242" s="101" t="s">
        <v>62</v>
      </c>
      <c r="K242" s="101">
        <v>1.1772227488453464</v>
      </c>
      <c r="L242" s="101">
        <v>0.13625990626128207</v>
      </c>
      <c r="M242" s="101">
        <v>0.27869196698191145</v>
      </c>
      <c r="N242" s="101">
        <v>0.02206322719626449</v>
      </c>
      <c r="O242" s="101">
        <v>0.047279554803344316</v>
      </c>
      <c r="P242" s="101">
        <v>0.003908957944686163</v>
      </c>
      <c r="Q242" s="101">
        <v>0.005755019156913672</v>
      </c>
      <c r="R242" s="101">
        <v>0.00033956599555463163</v>
      </c>
      <c r="S242" s="101">
        <v>0.0006203242294642856</v>
      </c>
      <c r="T242" s="101">
        <v>5.754141250408601E-05</v>
      </c>
      <c r="U242" s="101">
        <v>0.00012587207952241515</v>
      </c>
      <c r="V242" s="101">
        <v>1.2609157612222655E-05</v>
      </c>
      <c r="W242" s="101">
        <v>3.868391895521331E-05</v>
      </c>
      <c r="X242" s="101">
        <v>67.5</v>
      </c>
    </row>
    <row r="243" spans="1:24" s="101" customFormat="1" ht="12.75" hidden="1">
      <c r="A243" s="101">
        <v>3363</v>
      </c>
      <c r="B243" s="101">
        <v>142.16000366210938</v>
      </c>
      <c r="C243" s="101">
        <v>136.66000366210938</v>
      </c>
      <c r="D243" s="101">
        <v>9.08583927154541</v>
      </c>
      <c r="E243" s="101">
        <v>8.99720573425293</v>
      </c>
      <c r="F243" s="101">
        <v>29.540790582247457</v>
      </c>
      <c r="G243" s="101" t="s">
        <v>57</v>
      </c>
      <c r="H243" s="101">
        <v>2.7864861197996333</v>
      </c>
      <c r="I243" s="101">
        <v>77.44648978190901</v>
      </c>
      <c r="J243" s="101" t="s">
        <v>60</v>
      </c>
      <c r="K243" s="101">
        <v>-0.4611482842851962</v>
      </c>
      <c r="L243" s="101">
        <v>-0.0007413264915863236</v>
      </c>
      <c r="M243" s="101">
        <v>0.10624908178900533</v>
      </c>
      <c r="N243" s="101">
        <v>0.00022822013114269467</v>
      </c>
      <c r="O243" s="101">
        <v>-0.018988573137708745</v>
      </c>
      <c r="P243" s="101">
        <v>-8.47027750058156E-05</v>
      </c>
      <c r="Q243" s="101">
        <v>0.002053653604854119</v>
      </c>
      <c r="R243" s="101">
        <v>1.8338470263004105E-05</v>
      </c>
      <c r="S243" s="101">
        <v>-0.0002869219127749482</v>
      </c>
      <c r="T243" s="101">
        <v>-6.028764869692866E-06</v>
      </c>
      <c r="U243" s="101">
        <v>3.5454193967058184E-05</v>
      </c>
      <c r="V243" s="101">
        <v>1.4412576921688983E-06</v>
      </c>
      <c r="W243" s="101">
        <v>-1.902213406650673E-05</v>
      </c>
      <c r="X243" s="101">
        <v>67.5</v>
      </c>
    </row>
    <row r="244" spans="1:24" s="101" customFormat="1" ht="12.75" hidden="1">
      <c r="A244" s="101">
        <v>3364</v>
      </c>
      <c r="B244" s="101">
        <v>163.67999267578125</v>
      </c>
      <c r="C244" s="101">
        <v>156.77999877929688</v>
      </c>
      <c r="D244" s="101">
        <v>9.064983367919922</v>
      </c>
      <c r="E244" s="101">
        <v>8.726908683776855</v>
      </c>
      <c r="F244" s="101">
        <v>31.332311529830925</v>
      </c>
      <c r="G244" s="101" t="s">
        <v>58</v>
      </c>
      <c r="H244" s="101">
        <v>-13.773339005718654</v>
      </c>
      <c r="I244" s="101">
        <v>82.4066536700626</v>
      </c>
      <c r="J244" s="101" t="s">
        <v>61</v>
      </c>
      <c r="K244" s="101">
        <v>-1.0831415698327773</v>
      </c>
      <c r="L244" s="101">
        <v>-0.13625788964080665</v>
      </c>
      <c r="M244" s="101">
        <v>-0.2576438337691008</v>
      </c>
      <c r="N244" s="101">
        <v>0.022062046819951366</v>
      </c>
      <c r="O244" s="101">
        <v>-0.043298849783756664</v>
      </c>
      <c r="P244" s="101">
        <v>-0.003908040129429505</v>
      </c>
      <c r="Q244" s="101">
        <v>-0.0053761280088659566</v>
      </c>
      <c r="R244" s="101">
        <v>0.00033907044378037586</v>
      </c>
      <c r="S244" s="101">
        <v>-0.0005499799683897812</v>
      </c>
      <c r="T244" s="101">
        <v>-5.722471622569519E-05</v>
      </c>
      <c r="U244" s="101">
        <v>-0.00012077574480599743</v>
      </c>
      <c r="V244" s="101">
        <v>1.2526517151811851E-05</v>
      </c>
      <c r="W244" s="101">
        <v>-3.368388340570837E-05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3365</v>
      </c>
      <c r="B246" s="101">
        <v>160.6</v>
      </c>
      <c r="C246" s="101">
        <v>148.9</v>
      </c>
      <c r="D246" s="101">
        <v>8.7327175041525</v>
      </c>
      <c r="E246" s="101">
        <v>9.353725062344171</v>
      </c>
      <c r="F246" s="101">
        <v>39.15748563158846</v>
      </c>
      <c r="G246" s="101" t="s">
        <v>59</v>
      </c>
      <c r="H246" s="101">
        <v>13.792228740173343</v>
      </c>
      <c r="I246" s="101">
        <v>106.89222874017334</v>
      </c>
      <c r="J246" s="101" t="s">
        <v>73</v>
      </c>
      <c r="K246" s="101">
        <v>2.057767166012843</v>
      </c>
      <c r="M246" s="101" t="s">
        <v>68</v>
      </c>
      <c r="N246" s="101">
        <v>1.4234560656727528</v>
      </c>
      <c r="X246" s="101">
        <v>67.5</v>
      </c>
    </row>
    <row r="247" spans="1:24" s="101" customFormat="1" ht="12.75" hidden="1">
      <c r="A247" s="101">
        <v>3362</v>
      </c>
      <c r="B247" s="101">
        <v>147.27999877929688</v>
      </c>
      <c r="C247" s="101">
        <v>157.3800048828125</v>
      </c>
      <c r="D247" s="101">
        <v>8.636033058166504</v>
      </c>
      <c r="E247" s="101">
        <v>9.029979705810547</v>
      </c>
      <c r="F247" s="101">
        <v>30.37613621301723</v>
      </c>
      <c r="G247" s="101" t="s">
        <v>56</v>
      </c>
      <c r="H247" s="101">
        <v>4.022361133142624</v>
      </c>
      <c r="I247" s="101">
        <v>83.8023599124395</v>
      </c>
      <c r="J247" s="101" t="s">
        <v>62</v>
      </c>
      <c r="K247" s="101">
        <v>1.071530588865486</v>
      </c>
      <c r="L247" s="101">
        <v>0.9175262097352689</v>
      </c>
      <c r="M247" s="101">
        <v>0.2536703051776499</v>
      </c>
      <c r="N247" s="101">
        <v>0.028522235034444076</v>
      </c>
      <c r="O247" s="101">
        <v>0.04303457398186017</v>
      </c>
      <c r="P247" s="101">
        <v>0.02632080361980148</v>
      </c>
      <c r="Q247" s="101">
        <v>0.005238374970784215</v>
      </c>
      <c r="R247" s="101">
        <v>0.0004390321168501562</v>
      </c>
      <c r="S247" s="101">
        <v>0.0005645875054472026</v>
      </c>
      <c r="T247" s="101">
        <v>0.0003872848739719407</v>
      </c>
      <c r="U247" s="101">
        <v>0.00011459331494930973</v>
      </c>
      <c r="V247" s="101">
        <v>1.628110692466571E-05</v>
      </c>
      <c r="W247" s="101">
        <v>3.520118934465993E-05</v>
      </c>
      <c r="X247" s="101">
        <v>67.5</v>
      </c>
    </row>
    <row r="248" spans="1:24" s="101" customFormat="1" ht="12.75" hidden="1">
      <c r="A248" s="101">
        <v>3363</v>
      </c>
      <c r="B248" s="101">
        <v>130.74000549316406</v>
      </c>
      <c r="C248" s="101">
        <v>138.13999938964844</v>
      </c>
      <c r="D248" s="101">
        <v>9.020529747009277</v>
      </c>
      <c r="E248" s="101">
        <v>9.104817390441895</v>
      </c>
      <c r="F248" s="101">
        <v>29.005617541497717</v>
      </c>
      <c r="G248" s="101" t="s">
        <v>57</v>
      </c>
      <c r="H248" s="101">
        <v>13.317272861053723</v>
      </c>
      <c r="I248" s="101">
        <v>76.55727835421779</v>
      </c>
      <c r="J248" s="101" t="s">
        <v>60</v>
      </c>
      <c r="K248" s="101">
        <v>0.014099295185545398</v>
      </c>
      <c r="L248" s="101">
        <v>0.0049928905193913665</v>
      </c>
      <c r="M248" s="101">
        <v>-0.00622021859814283</v>
      </c>
      <c r="N248" s="101">
        <v>-0.0002950894107091688</v>
      </c>
      <c r="O248" s="101">
        <v>0.00010187505678236064</v>
      </c>
      <c r="P248" s="101">
        <v>0.0005712580626989563</v>
      </c>
      <c r="Q248" s="101">
        <v>-0.0002658146478389614</v>
      </c>
      <c r="R248" s="101">
        <v>-2.369242045774443E-05</v>
      </c>
      <c r="S248" s="101">
        <v>-3.676337102299404E-05</v>
      </c>
      <c r="T248" s="101">
        <v>4.0676502678461446E-05</v>
      </c>
      <c r="U248" s="101">
        <v>-1.4891597431569484E-05</v>
      </c>
      <c r="V248" s="101">
        <v>-1.8691110975164044E-06</v>
      </c>
      <c r="W248" s="101">
        <v>-3.4514752104170777E-06</v>
      </c>
      <c r="X248" s="101">
        <v>67.5</v>
      </c>
    </row>
    <row r="249" spans="1:24" s="101" customFormat="1" ht="12.75" hidden="1">
      <c r="A249" s="101">
        <v>3364</v>
      </c>
      <c r="B249" s="101">
        <v>194.05999755859375</v>
      </c>
      <c r="C249" s="101">
        <v>187.16000366210938</v>
      </c>
      <c r="D249" s="101">
        <v>8.39289665222168</v>
      </c>
      <c r="E249" s="101">
        <v>8.827045440673828</v>
      </c>
      <c r="F249" s="101">
        <v>36.11661588041329</v>
      </c>
      <c r="G249" s="101" t="s">
        <v>58</v>
      </c>
      <c r="H249" s="101">
        <v>-23.83288713030356</v>
      </c>
      <c r="I249" s="101">
        <v>102.72711042829019</v>
      </c>
      <c r="J249" s="101" t="s">
        <v>61</v>
      </c>
      <c r="K249" s="101">
        <v>-1.071437824957513</v>
      </c>
      <c r="L249" s="101">
        <v>0.9175126247607877</v>
      </c>
      <c r="M249" s="101">
        <v>-0.2535940310999321</v>
      </c>
      <c r="N249" s="101">
        <v>-0.028520708504519245</v>
      </c>
      <c r="O249" s="101">
        <v>-0.04303445339809722</v>
      </c>
      <c r="P249" s="101">
        <v>0.026314603691067747</v>
      </c>
      <c r="Q249" s="101">
        <v>-0.0052316264113115695</v>
      </c>
      <c r="R249" s="101">
        <v>-0.0004383923685909492</v>
      </c>
      <c r="S249" s="101">
        <v>-0.0005633893022219367</v>
      </c>
      <c r="T249" s="101">
        <v>0.0003851428251146724</v>
      </c>
      <c r="U249" s="101">
        <v>-0.00011362160075006763</v>
      </c>
      <c r="V249" s="101">
        <v>-1.6173461793862772E-05</v>
      </c>
      <c r="W249" s="101">
        <v>-3.503157219067503E-05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3365</v>
      </c>
      <c r="B251" s="101">
        <v>162.86</v>
      </c>
      <c r="C251" s="101">
        <v>169.76</v>
      </c>
      <c r="D251" s="101">
        <v>8.84311756258413</v>
      </c>
      <c r="E251" s="101">
        <v>9.292906174590014</v>
      </c>
      <c r="F251" s="101">
        <v>41.35018589360801</v>
      </c>
      <c r="G251" s="101" t="s">
        <v>59</v>
      </c>
      <c r="H251" s="101">
        <v>16.119236353769153</v>
      </c>
      <c r="I251" s="101">
        <v>111.47923635376917</v>
      </c>
      <c r="J251" s="101" t="s">
        <v>73</v>
      </c>
      <c r="K251" s="101">
        <v>1.114693587326345</v>
      </c>
      <c r="M251" s="101" t="s">
        <v>68</v>
      </c>
      <c r="N251" s="101">
        <v>0.698440575114381</v>
      </c>
      <c r="X251" s="101">
        <v>67.5</v>
      </c>
    </row>
    <row r="252" spans="1:24" s="101" customFormat="1" ht="12.75" hidden="1">
      <c r="A252" s="101">
        <v>3362</v>
      </c>
      <c r="B252" s="101">
        <v>160.39999389648438</v>
      </c>
      <c r="C252" s="101">
        <v>155.6999969482422</v>
      </c>
      <c r="D252" s="101">
        <v>8.670499801635742</v>
      </c>
      <c r="E252" s="101">
        <v>9.255521774291992</v>
      </c>
      <c r="F252" s="101">
        <v>36.714565543215464</v>
      </c>
      <c r="G252" s="101" t="s">
        <v>56</v>
      </c>
      <c r="H252" s="101">
        <v>8.041880164360961</v>
      </c>
      <c r="I252" s="101">
        <v>100.94187406084534</v>
      </c>
      <c r="J252" s="101" t="s">
        <v>62</v>
      </c>
      <c r="K252" s="101">
        <v>0.889335098094288</v>
      </c>
      <c r="L252" s="101">
        <v>0.5227967243579534</v>
      </c>
      <c r="M252" s="101">
        <v>0.21053753403399803</v>
      </c>
      <c r="N252" s="101">
        <v>0.06792119678779472</v>
      </c>
      <c r="O252" s="101">
        <v>0.035717237963809836</v>
      </c>
      <c r="P252" s="101">
        <v>0.014997243915642288</v>
      </c>
      <c r="Q252" s="101">
        <v>0.004347669693484869</v>
      </c>
      <c r="R252" s="101">
        <v>0.0010455024743062115</v>
      </c>
      <c r="S252" s="101">
        <v>0.0004686062476689409</v>
      </c>
      <c r="T252" s="101">
        <v>0.0002206740273226662</v>
      </c>
      <c r="U252" s="101">
        <v>9.511385562022202E-05</v>
      </c>
      <c r="V252" s="101">
        <v>3.879650130936581E-05</v>
      </c>
      <c r="W252" s="101">
        <v>2.9217930850677936E-05</v>
      </c>
      <c r="X252" s="101">
        <v>67.5</v>
      </c>
    </row>
    <row r="253" spans="1:24" s="101" customFormat="1" ht="12.75" hidden="1">
      <c r="A253" s="101">
        <v>3363</v>
      </c>
      <c r="B253" s="101">
        <v>146.24000549316406</v>
      </c>
      <c r="C253" s="101">
        <v>151.13999938964844</v>
      </c>
      <c r="D253" s="101">
        <v>8.987736701965332</v>
      </c>
      <c r="E253" s="101">
        <v>8.802186965942383</v>
      </c>
      <c r="F253" s="101">
        <v>31.94517319123505</v>
      </c>
      <c r="G253" s="101" t="s">
        <v>57</v>
      </c>
      <c r="H253" s="101">
        <v>5.93865147712836</v>
      </c>
      <c r="I253" s="101">
        <v>84.67865697029242</v>
      </c>
      <c r="J253" s="101" t="s">
        <v>60</v>
      </c>
      <c r="K253" s="101">
        <v>0.3884572322689281</v>
      </c>
      <c r="L253" s="101">
        <v>0.00284557672434128</v>
      </c>
      <c r="M253" s="101">
        <v>-0.0941082840893273</v>
      </c>
      <c r="N253" s="101">
        <v>-0.0007022968622094816</v>
      </c>
      <c r="O253" s="101">
        <v>0.015253520777911462</v>
      </c>
      <c r="P253" s="101">
        <v>0.0003254718006160733</v>
      </c>
      <c r="Q253" s="101">
        <v>-0.002044703660911962</v>
      </c>
      <c r="R253" s="101">
        <v>-5.6434359306093215E-05</v>
      </c>
      <c r="S253" s="101">
        <v>0.00017107792344532853</v>
      </c>
      <c r="T253" s="101">
        <v>2.316764011270685E-05</v>
      </c>
      <c r="U253" s="101">
        <v>-5.124991983384156E-05</v>
      </c>
      <c r="V253" s="101">
        <v>-4.449502815407132E-06</v>
      </c>
      <c r="W253" s="101">
        <v>9.762009121036889E-06</v>
      </c>
      <c r="X253" s="101">
        <v>67.5</v>
      </c>
    </row>
    <row r="254" spans="1:24" s="101" customFormat="1" ht="12.75" hidden="1">
      <c r="A254" s="101">
        <v>3364</v>
      </c>
      <c r="B254" s="101">
        <v>177.22000122070312</v>
      </c>
      <c r="C254" s="101">
        <v>192.1199951171875</v>
      </c>
      <c r="D254" s="101">
        <v>8.753421783447266</v>
      </c>
      <c r="E254" s="101">
        <v>9.097023010253906</v>
      </c>
      <c r="F254" s="101">
        <v>35.59365344593466</v>
      </c>
      <c r="G254" s="101" t="s">
        <v>58</v>
      </c>
      <c r="H254" s="101">
        <v>-12.718570853710219</v>
      </c>
      <c r="I254" s="101">
        <v>97.0014303669929</v>
      </c>
      <c r="J254" s="101" t="s">
        <v>61</v>
      </c>
      <c r="K254" s="101">
        <v>-0.8000111845470292</v>
      </c>
      <c r="L254" s="101">
        <v>0.5227889800794503</v>
      </c>
      <c r="M254" s="101">
        <v>-0.18833396959359017</v>
      </c>
      <c r="N254" s="101">
        <v>-0.06791756585894157</v>
      </c>
      <c r="O254" s="101">
        <v>-0.03229630306461162</v>
      </c>
      <c r="P254" s="101">
        <v>0.014993711787688642</v>
      </c>
      <c r="Q254" s="101">
        <v>-0.003836850101671947</v>
      </c>
      <c r="R254" s="101">
        <v>-0.0010439782501901662</v>
      </c>
      <c r="S254" s="101">
        <v>-0.00043626157229808714</v>
      </c>
      <c r="T254" s="101">
        <v>0.00021945452099788907</v>
      </c>
      <c r="U254" s="101">
        <v>-8.012547190481473E-05</v>
      </c>
      <c r="V254" s="101">
        <v>-3.8540503869867956E-05</v>
      </c>
      <c r="W254" s="101">
        <v>-2.7538893607329073E-05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3365</v>
      </c>
      <c r="B256" s="101">
        <v>173.46</v>
      </c>
      <c r="C256" s="101">
        <v>161.16</v>
      </c>
      <c r="D256" s="101">
        <v>8.676929118579983</v>
      </c>
      <c r="E256" s="101">
        <v>9.156306624241664</v>
      </c>
      <c r="F256" s="101">
        <v>34.64482686074419</v>
      </c>
      <c r="G256" s="101" t="s">
        <v>59</v>
      </c>
      <c r="H256" s="101">
        <v>-10.727033269116077</v>
      </c>
      <c r="I256" s="101">
        <v>95.23296673088393</v>
      </c>
      <c r="J256" s="101" t="s">
        <v>73</v>
      </c>
      <c r="K256" s="101">
        <v>0.19933838249857208</v>
      </c>
      <c r="M256" s="101" t="s">
        <v>68</v>
      </c>
      <c r="N256" s="101">
        <v>0.11693856333078614</v>
      </c>
      <c r="X256" s="101">
        <v>67.5</v>
      </c>
    </row>
    <row r="257" spans="1:24" s="101" customFormat="1" ht="12.75" hidden="1">
      <c r="A257" s="101">
        <v>3362</v>
      </c>
      <c r="B257" s="101">
        <v>172.05999755859375</v>
      </c>
      <c r="C257" s="101">
        <v>151.05999755859375</v>
      </c>
      <c r="D257" s="101">
        <v>8.682007789611816</v>
      </c>
      <c r="E257" s="101">
        <v>9.16459846496582</v>
      </c>
      <c r="F257" s="101">
        <v>37.045997080008114</v>
      </c>
      <c r="G257" s="101" t="s">
        <v>56</v>
      </c>
      <c r="H257" s="101">
        <v>-2.792149102530729</v>
      </c>
      <c r="I257" s="101">
        <v>101.76784845606302</v>
      </c>
      <c r="J257" s="101" t="s">
        <v>62</v>
      </c>
      <c r="K257" s="101">
        <v>0.4219075346714143</v>
      </c>
      <c r="L257" s="101">
        <v>0.0069941612591833055</v>
      </c>
      <c r="M257" s="101">
        <v>0.09988090165294063</v>
      </c>
      <c r="N257" s="101">
        <v>0.10494390124339088</v>
      </c>
      <c r="O257" s="101">
        <v>0.016944638974097686</v>
      </c>
      <c r="P257" s="101">
        <v>0.00020058755017892746</v>
      </c>
      <c r="Q257" s="101">
        <v>0.0020624773537317466</v>
      </c>
      <c r="R257" s="101">
        <v>0.0016153557597953195</v>
      </c>
      <c r="S257" s="101">
        <v>0.00022232576270842587</v>
      </c>
      <c r="T257" s="101">
        <v>2.953785075679691E-06</v>
      </c>
      <c r="U257" s="101">
        <v>4.5108241333419336E-05</v>
      </c>
      <c r="V257" s="101">
        <v>5.9951731573893325E-05</v>
      </c>
      <c r="W257" s="101">
        <v>1.3868259724514765E-05</v>
      </c>
      <c r="X257" s="101">
        <v>67.5</v>
      </c>
    </row>
    <row r="258" spans="1:24" s="101" customFormat="1" ht="12.75" hidden="1">
      <c r="A258" s="101">
        <v>3363</v>
      </c>
      <c r="B258" s="101">
        <v>157.24000549316406</v>
      </c>
      <c r="C258" s="101">
        <v>141.44000244140625</v>
      </c>
      <c r="D258" s="101">
        <v>9.122540473937988</v>
      </c>
      <c r="E258" s="101">
        <v>9.081550598144531</v>
      </c>
      <c r="F258" s="101">
        <v>33.244414853162255</v>
      </c>
      <c r="G258" s="101" t="s">
        <v>57</v>
      </c>
      <c r="H258" s="101">
        <v>-2.879485758440609</v>
      </c>
      <c r="I258" s="101">
        <v>86.86051973472345</v>
      </c>
      <c r="J258" s="101" t="s">
        <v>60</v>
      </c>
      <c r="K258" s="101">
        <v>-0.30297797016033523</v>
      </c>
      <c r="L258" s="101">
        <v>-3.9119770739259825E-05</v>
      </c>
      <c r="M258" s="101">
        <v>0.07093095037119392</v>
      </c>
      <c r="N258" s="101">
        <v>0.00108521776161033</v>
      </c>
      <c r="O258" s="101">
        <v>-0.01229457220970537</v>
      </c>
      <c r="P258" s="101">
        <v>-4.334588028023465E-06</v>
      </c>
      <c r="Q258" s="101">
        <v>0.0014260894631146698</v>
      </c>
      <c r="R258" s="101">
        <v>8.723602007306561E-05</v>
      </c>
      <c r="S258" s="101">
        <v>-0.0001712820180989326</v>
      </c>
      <c r="T258" s="101">
        <v>-3.000235834621446E-07</v>
      </c>
      <c r="U258" s="101">
        <v>2.851723598815868E-05</v>
      </c>
      <c r="V258" s="101">
        <v>6.8800893154412236E-06</v>
      </c>
      <c r="W258" s="101">
        <v>-1.0970564315226684E-05</v>
      </c>
      <c r="X258" s="101">
        <v>67.5</v>
      </c>
    </row>
    <row r="259" spans="1:24" s="101" customFormat="1" ht="12.75" hidden="1">
      <c r="A259" s="101">
        <v>3364</v>
      </c>
      <c r="B259" s="101">
        <v>167.89999389648438</v>
      </c>
      <c r="C259" s="101">
        <v>151.1999969482422</v>
      </c>
      <c r="D259" s="101">
        <v>8.53096866607666</v>
      </c>
      <c r="E259" s="101">
        <v>8.742819786071777</v>
      </c>
      <c r="F259" s="101">
        <v>32.17760151989958</v>
      </c>
      <c r="G259" s="101" t="s">
        <v>58</v>
      </c>
      <c r="H259" s="101">
        <v>-10.45664772781825</v>
      </c>
      <c r="I259" s="101">
        <v>89.94334616866612</v>
      </c>
      <c r="J259" s="101" t="s">
        <v>61</v>
      </c>
      <c r="K259" s="101">
        <v>-0.2936159352113466</v>
      </c>
      <c r="L259" s="101">
        <v>-0.006994051855898547</v>
      </c>
      <c r="M259" s="101">
        <v>-0.07032065695401049</v>
      </c>
      <c r="N259" s="101">
        <v>0.10493829001176103</v>
      </c>
      <c r="O259" s="101">
        <v>-0.011660372384398822</v>
      </c>
      <c r="P259" s="101">
        <v>-0.00020054071066347368</v>
      </c>
      <c r="Q259" s="101">
        <v>-0.0014899938516147043</v>
      </c>
      <c r="R259" s="101">
        <v>0.0016129984834170569</v>
      </c>
      <c r="S259" s="101">
        <v>-0.00014174348323588008</v>
      </c>
      <c r="T259" s="101">
        <v>-2.9385084860647607E-06</v>
      </c>
      <c r="U259" s="101">
        <v>-3.495026019630852E-05</v>
      </c>
      <c r="V259" s="101">
        <v>5.955564196379474E-05</v>
      </c>
      <c r="W259" s="101">
        <v>-8.48382852208089E-06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26.683509139187056</v>
      </c>
      <c r="G260" s="102"/>
      <c r="H260" s="102"/>
      <c r="I260" s="115"/>
      <c r="J260" s="115" t="s">
        <v>158</v>
      </c>
      <c r="K260" s="102">
        <f>AVERAGE(K258,K253,K248,K243,K238,K233)</f>
        <v>-0.12455451898400594</v>
      </c>
      <c r="L260" s="102">
        <f>AVERAGE(L258,L253,L248,L243,L238,L233)</f>
        <v>-0.00035992107161683364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41.35018589360801</v>
      </c>
      <c r="G261" s="102"/>
      <c r="H261" s="102"/>
      <c r="I261" s="115"/>
      <c r="J261" s="115" t="s">
        <v>159</v>
      </c>
      <c r="K261" s="102">
        <f>AVERAGE(K259,K254,K249,K244,K239,K234)</f>
        <v>-1.0811786612984742</v>
      </c>
      <c r="L261" s="102">
        <f>AVERAGE(L259,L254,L249,L244,L239,L234)</f>
        <v>-0.06620716822743035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0.07784657436500371</v>
      </c>
      <c r="L262" s="102">
        <f>ABS(L260/$H$33)</f>
        <v>0.0009997807544912046</v>
      </c>
      <c r="M262" s="115" t="s">
        <v>111</v>
      </c>
      <c r="N262" s="102">
        <f>K262+L262+L263+K263</f>
        <v>0.7345318928175901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0.6143060575559512</v>
      </c>
      <c r="L263" s="102">
        <f>ABS(L261/$H$34)</f>
        <v>0.041379480142143966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2006-07-26T11:31:52Z</dcterms:modified>
  <cp:category/>
  <cp:version/>
  <cp:contentType/>
  <cp:contentStatus/>
</cp:coreProperties>
</file>