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<sst xmlns="http://schemas.openxmlformats.org/spreadsheetml/2006/main" count="710" uniqueCount="165">
  <si>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</si>
  <si>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</si>
  <si>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</si>
  <si>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</si>
  <si>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</si>
  <si>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</si>
  <si>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</si>
  <si>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</si>
  <si>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</si>
  <si>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</si>
  <si>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</si>
  <si>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</si>
  <si>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</si>
  <si>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</si>
  <si>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</si>
  <si>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</si>
  <si>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</si>
  <si>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</si>
  <si>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</si>
  <si>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</si>
  <si>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</si>
  <si>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</si>
  <si>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</si>
  <si>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</si>
  <si>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</si>
  <si>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</si>
  <si>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</si>
  <si>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</si>
  <si>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</si>
  <si>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</si>
  <si>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</si>
  <si>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</si>
  <si>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</si>
  <si>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</si>
  <si>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</si>
  <si>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</si>
  <si>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</si>
  <si>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</si>
  <si>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</si>
  <si>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</si>
  <si>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</si>
  <si>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</si>
  <si>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</si>
  <si>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</si>
  <si>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</si>
  <si>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</si>
  <si>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</si>
  <si>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</si>
  <si>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</si>
  <si>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</si>
  <si>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</si>
  <si>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</si>
  <si>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</si>
  <si>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</si>
  <si>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</si>
  <si>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</si>
  <si>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</si>
  <si>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</si>
  <si>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</si>
  <si>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</si>
  <si>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</si>
  <si>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</si>
  <si>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</si>
  <si>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</si>
  <si>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</si>
  <si>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</si>
  <si>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</si>
  <si>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</si>
  <si>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</si>
  <si>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</si>
  <si>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</si>
  <si>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</si>
  <si>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</si>
  <si>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</si>
  <si>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</si>
  <si>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</si>
  <si>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</si>
  <si>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</si>
  <si>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</si>
  <si>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</si>
  <si>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</si>
  <si>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</si>
  <si>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</si>
  <si>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</si>
  <si>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</si>
  <si>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</si>
  <si>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</si>
  <si>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</si>
  <si>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</si>
  <si>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</si>
  <si>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</si>
  <si>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</si>
  <si>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</si>
  <si>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</si>
  <si>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</si>
  <si>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</si>
  <si>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</si>
  <si>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</si>
  <si>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</si>
  <si>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</si>
  <si>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</si>
  <si>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</si>
  <si>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</si>
  <si>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</si>
  <si>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</si>
  <si>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</si>
  <si>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</si>
  <si>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</si>
  <si>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</si>
  <si>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</si>
  <si>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</si>
  <si>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</si>
  <si>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</si>
  <si>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</si>
  <si>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</si>
  <si>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</si>
  <si>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</si>
  <si>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</si>
  <si>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</si>
  <si>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</si>
  <si>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</si>
  <si>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</si>
  <si>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</si>
  <si>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</si>
  <si>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</si>
  <si>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</si>
  <si>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</si>
  <si>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</si>
  <si>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</si>
  <si>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</si>
  <si>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</si>
  <si>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</si>
  <si>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</si>
  <si>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</si>
  <si>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</si>
  <si>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</si>
  <si>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</si>
  <si>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</si>
  <si>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</si>
  <si>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</si>
  <si>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</si>
  <si>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</si>
  <si>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</si>
  <si>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</si>
  <si>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</si>
  <si>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</si>
  <si>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</si>
  <si>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</si>
  <si>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</si>
  <si>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</si>
  <si>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</si>
  <si>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</si>
  <si>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</si>
  <si>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</si>
  <si>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</si>
  <si>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</si>
  <si>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</si>
  <si>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</si>
  <si>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</si>
  <si>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</si>
  <si>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</si>
  <si>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</si>
  <si>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</si>
  <si>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</si>
  <si>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822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</si>
</sst>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6.318395234343697</v>
      </c>
      <c r="C41" s="2">
        <f aca="true" t="shared" si="0" ref="C41:C55">($B$41*H41+$B$42*J41+$B$43*L41+$B$44*N41+$B$45*P41+$B$46*R41+$B$47*T41+$B$48*V41)/100</f>
        <v>8.705786515376126E-09</v>
      </c>
      <c r="D41" s="2">
        <f aca="true" t="shared" si="1" ref="D41:D55">($B$41*I41+$B$42*K41+$B$43*M41+$B$44*O41+$B$45*Q41+$B$46*S41+$B$47*U41+$B$48*W41)/100</f>
        <v>-5.527356033374329E-08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3.81867717089456</v>
      </c>
      <c r="C42" s="2">
        <f t="shared" si="0"/>
        <v>-1.2492006768595587E-12</v>
      </c>
      <c r="D42" s="2">
        <f t="shared" si="1"/>
        <v>-4.656153458081692E-10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-10.99051768080848</v>
      </c>
      <c r="C43" s="2">
        <f t="shared" si="0"/>
        <v>-0.10838495805782246</v>
      </c>
      <c r="D43" s="2">
        <f t="shared" si="1"/>
        <v>-0.6653220809232441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1.068028524766234</v>
      </c>
      <c r="C44" s="2">
        <f t="shared" si="0"/>
        <v>0.0010172643049065097</v>
      </c>
      <c r="D44" s="2">
        <f t="shared" si="1"/>
        <v>0.18692139619585896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6.318395234343697</v>
      </c>
      <c r="C45" s="2">
        <f t="shared" si="0"/>
        <v>0.023866891608068087</v>
      </c>
      <c r="D45" s="2">
        <f t="shared" si="1"/>
        <v>-0.1577875634401827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3.81867717089456</v>
      </c>
      <c r="C46" s="2">
        <f t="shared" si="0"/>
        <v>-8.663427615237597E-06</v>
      </c>
      <c r="D46" s="2">
        <f t="shared" si="1"/>
        <v>-0.0008384830002964613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-10.99051768080848</v>
      </c>
      <c r="C47" s="2">
        <f t="shared" si="0"/>
        <v>-0.004640915034609495</v>
      </c>
      <c r="D47" s="2">
        <f t="shared" si="1"/>
        <v>-0.026672108416680475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1.068028524766234</v>
      </c>
      <c r="C48" s="2">
        <f t="shared" si="0"/>
        <v>0.0001164208111288072</v>
      </c>
      <c r="D48" s="2">
        <f t="shared" si="1"/>
        <v>0.0053609317928529025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0.0004071744847755815</v>
      </c>
      <c r="D49" s="2">
        <f t="shared" si="1"/>
        <v>-0.003270160108296894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-6.909332274940324E-07</v>
      </c>
      <c r="D50" s="2">
        <f t="shared" si="1"/>
        <v>-1.2906051832937254E-05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-8.437280556510175E-05</v>
      </c>
      <c r="D51" s="2">
        <f t="shared" si="1"/>
        <v>-0.0003450278264726299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8.290004973484662E-06</v>
      </c>
      <c r="D52" s="2">
        <f t="shared" si="1"/>
        <v>7.845516363770506E-05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3.20139351461981E-06</v>
      </c>
      <c r="D53" s="2">
        <f t="shared" si="1"/>
        <v>-7.200973141488417E-05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-5.601091633784701E-08</v>
      </c>
      <c r="D54" s="2">
        <f t="shared" si="1"/>
        <v>-4.711832810693278E-07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-5.97188181349721E-06</v>
      </c>
      <c r="D55" s="2">
        <f t="shared" si="1"/>
        <v>-2.1327876321239394E-05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3383</v>
      </c>
      <c r="B3" s="31">
        <v>174.02</v>
      </c>
      <c r="C3" s="31">
        <v>169.58666666666667</v>
      </c>
      <c r="D3" s="31">
        <v>8.984651224497057</v>
      </c>
      <c r="E3" s="31">
        <v>9.456212581528787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3381</v>
      </c>
      <c r="B4" s="36">
        <v>162.26666666666665</v>
      </c>
      <c r="C4" s="36">
        <v>151.01666666666665</v>
      </c>
      <c r="D4" s="36">
        <v>8.956092436840253</v>
      </c>
      <c r="E4" s="36">
        <v>9.077780083777727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3382</v>
      </c>
      <c r="B5" s="41">
        <v>143.84333333333333</v>
      </c>
      <c r="C5" s="41">
        <v>131.04333333333332</v>
      </c>
      <c r="D5" s="41">
        <v>9.022516092308175</v>
      </c>
      <c r="E5" s="41">
        <v>9.602413422965302</v>
      </c>
      <c r="F5" s="37" t="s">
        <v>71</v>
      </c>
      <c r="I5" s="42"/>
    </row>
    <row r="6" spans="1:6" s="33" customFormat="1" ht="13.5" thickBot="1">
      <c r="A6" s="43">
        <v>3384</v>
      </c>
      <c r="B6" s="44">
        <v>157.45333333333335</v>
      </c>
      <c r="C6" s="44">
        <v>174.1866666666667</v>
      </c>
      <c r="D6" s="44">
        <v>9.073875287736177</v>
      </c>
      <c r="E6" s="44">
        <v>9.152245130810767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6.318395234343697</v>
      </c>
      <c r="C19" s="62">
        <v>101.08506190101035</v>
      </c>
      <c r="D19" s="63">
        <v>37.974707708911296</v>
      </c>
      <c r="K19" s="64" t="s">
        <v>93</v>
      </c>
    </row>
    <row r="20" spans="1:11" ht="12.75">
      <c r="A20" s="61" t="s">
        <v>57</v>
      </c>
      <c r="B20" s="62">
        <v>3.81867717089456</v>
      </c>
      <c r="C20" s="62">
        <v>80.1620105042279</v>
      </c>
      <c r="D20" s="63">
        <v>30.361337686833345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-10.99051768080848</v>
      </c>
      <c r="C21" s="62">
        <v>78.96281565252487</v>
      </c>
      <c r="D21" s="63">
        <v>30.06021037567201</v>
      </c>
      <c r="F21" s="39" t="s">
        <v>96</v>
      </c>
    </row>
    <row r="22" spans="1:11" ht="16.5" thickBot="1">
      <c r="A22" s="67" t="s">
        <v>59</v>
      </c>
      <c r="B22" s="68">
        <v>1.068028524766234</v>
      </c>
      <c r="C22" s="68">
        <v>107.58802852476624</v>
      </c>
      <c r="D22" s="69">
        <v>40.52658484381051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25.565697574166496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-0.10838495805782246</v>
      </c>
      <c r="C27" s="78">
        <v>0.0010172643049065097</v>
      </c>
      <c r="D27" s="78">
        <v>0.023866891608068087</v>
      </c>
      <c r="E27" s="78">
        <v>-8.663427615237597E-06</v>
      </c>
      <c r="F27" s="78">
        <v>-0.004640915034609495</v>
      </c>
      <c r="G27" s="78">
        <v>0.0001164208111288072</v>
      </c>
      <c r="H27" s="78">
        <v>0.0004071744847755815</v>
      </c>
      <c r="I27" s="79">
        <v>-6.909332274940324E-07</v>
      </c>
    </row>
    <row r="28" spans="1:9" ht="13.5" thickBot="1">
      <c r="A28" s="80" t="s">
        <v>61</v>
      </c>
      <c r="B28" s="81">
        <v>-0.6653220809232441</v>
      </c>
      <c r="C28" s="81">
        <v>0.18692139619585896</v>
      </c>
      <c r="D28" s="81">
        <v>-0.1577875634401827</v>
      </c>
      <c r="E28" s="81">
        <v>-0.0008384830002964613</v>
      </c>
      <c r="F28" s="81">
        <v>-0.026672108416680475</v>
      </c>
      <c r="G28" s="81">
        <v>0.0053609317928529025</v>
      </c>
      <c r="H28" s="81">
        <v>-0.003270160108296894</v>
      </c>
      <c r="I28" s="82">
        <v>-1.2906051832937254E-05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3383</v>
      </c>
      <c r="B39" s="89">
        <v>174.02</v>
      </c>
      <c r="C39" s="89">
        <v>169.58666666666667</v>
      </c>
      <c r="D39" s="89">
        <v>8.984651224497057</v>
      </c>
      <c r="E39" s="89">
        <v>9.456212581528787</v>
      </c>
      <c r="F39" s="90">
        <f>I39*D39/(23678+B39)*1000</f>
        <v>40.52658484381051</v>
      </c>
      <c r="G39" s="91" t="s">
        <v>59</v>
      </c>
      <c r="H39" s="92">
        <f>I39-B39+X39</f>
        <v>1.068028524766234</v>
      </c>
      <c r="I39" s="92">
        <f>(B39+C42-2*X39)*(23678+B39)*E42/((23678+C42)*D39+E42*(23678+B39))</f>
        <v>107.58802852476624</v>
      </c>
      <c r="J39" s="39" t="s">
        <v>73</v>
      </c>
      <c r="K39" s="39">
        <f>(K40*K40+L40*L40+M40*M40+N40*N40+O40*O40+P40*P40+Q40*Q40+R40*R40+S40*S40+T40*T40+U40*U40+V40*V40+W40*W40)</f>
        <v>0.5155813510817313</v>
      </c>
      <c r="M39" s="39" t="s">
        <v>68</v>
      </c>
      <c r="N39" s="39">
        <f>(K44*K44+L44*L44+M44*M44+N44*N44+O44*O44+P44*P44+Q44*Q44+R44*R44+S44*S44+T44*T44+U44*U44+V44*V44+W44*W44)</f>
        <v>0.2813524549673344</v>
      </c>
      <c r="X39" s="28">
        <f>(1-$H$2)*1000</f>
        <v>67.5</v>
      </c>
    </row>
    <row r="40" spans="1:24" ht="12.75">
      <c r="A40" s="86">
        <v>3381</v>
      </c>
      <c r="B40" s="89">
        <v>162.26666666666665</v>
      </c>
      <c r="C40" s="89">
        <v>151.01666666666665</v>
      </c>
      <c r="D40" s="89">
        <v>8.956092436840253</v>
      </c>
      <c r="E40" s="89">
        <v>9.077780083777727</v>
      </c>
      <c r="F40" s="90">
        <f>I40*D40/(23678+B40)*1000</f>
        <v>37.974707708911296</v>
      </c>
      <c r="G40" s="91" t="s">
        <v>56</v>
      </c>
      <c r="H40" s="92">
        <f>I40-B40+X40</f>
        <v>6.318395234343697</v>
      </c>
      <c r="I40" s="92">
        <f>(B40+C39-2*X40)*(23678+B40)*E39/((23678+C39)*D40+E39*(23678+B40))</f>
        <v>101.08506190101035</v>
      </c>
      <c r="J40" s="39" t="s">
        <v>62</v>
      </c>
      <c r="K40" s="73">
        <f aca="true" t="shared" si="0" ref="K40:W40">SQRT(K41*K41+K42*K42)</f>
        <v>0.6740925533613553</v>
      </c>
      <c r="L40" s="73">
        <f t="shared" si="0"/>
        <v>0.18692416425512062</v>
      </c>
      <c r="M40" s="73">
        <f t="shared" si="0"/>
        <v>0.15958240407833485</v>
      </c>
      <c r="N40" s="73">
        <f t="shared" si="0"/>
        <v>0.0008385277555121237</v>
      </c>
      <c r="O40" s="73">
        <f t="shared" si="0"/>
        <v>0.027072854665690906</v>
      </c>
      <c r="P40" s="73">
        <f t="shared" si="0"/>
        <v>0.005362195771592541</v>
      </c>
      <c r="Q40" s="73">
        <f t="shared" si="0"/>
        <v>0.0032954116882339016</v>
      </c>
      <c r="R40" s="73">
        <f t="shared" si="0"/>
        <v>1.2924533362536474E-05</v>
      </c>
      <c r="S40" s="73">
        <f t="shared" si="0"/>
        <v>0.000355194272700664</v>
      </c>
      <c r="T40" s="73">
        <f t="shared" si="0"/>
        <v>7.889193167795728E-05</v>
      </c>
      <c r="U40" s="73">
        <f t="shared" si="0"/>
        <v>7.208085972627689E-05</v>
      </c>
      <c r="V40" s="73">
        <f t="shared" si="0"/>
        <v>4.7450069242126764E-07</v>
      </c>
      <c r="W40" s="73">
        <f t="shared" si="0"/>
        <v>2.2148175562977254E-05</v>
      </c>
      <c r="X40" s="28">
        <f>(1-$H$2)*1000</f>
        <v>67.5</v>
      </c>
    </row>
    <row r="41" spans="1:24" ht="12.75">
      <c r="A41" s="86">
        <v>3382</v>
      </c>
      <c r="B41" s="89">
        <v>143.84333333333333</v>
      </c>
      <c r="C41" s="89">
        <v>131.04333333333332</v>
      </c>
      <c r="D41" s="89">
        <v>9.022516092308175</v>
      </c>
      <c r="E41" s="89">
        <v>9.602413422965302</v>
      </c>
      <c r="F41" s="90">
        <f>I41*D41/(23678+B41)*1000</f>
        <v>30.361337686833345</v>
      </c>
      <c r="G41" s="91" t="s">
        <v>57</v>
      </c>
      <c r="H41" s="92">
        <f>I41-B41+X41</f>
        <v>3.81867717089456</v>
      </c>
      <c r="I41" s="92">
        <f>(B41+C40-2*X41)*(23678+B41)*E40/((23678+C40)*D41+E40*(23678+B41))</f>
        <v>80.1620105042279</v>
      </c>
      <c r="J41" s="39" t="s">
        <v>60</v>
      </c>
      <c r="K41" s="73">
        <f>'calcul config'!C43</f>
        <v>-0.10838495805782246</v>
      </c>
      <c r="L41" s="73">
        <f>'calcul config'!C44</f>
        <v>0.0010172643049065097</v>
      </c>
      <c r="M41" s="73">
        <f>'calcul config'!C45</f>
        <v>0.023866891608068087</v>
      </c>
      <c r="N41" s="73">
        <f>'calcul config'!C46</f>
        <v>-8.663427615237597E-06</v>
      </c>
      <c r="O41" s="73">
        <f>'calcul config'!C47</f>
        <v>-0.004640915034609495</v>
      </c>
      <c r="P41" s="73">
        <f>'calcul config'!C48</f>
        <v>0.0001164208111288072</v>
      </c>
      <c r="Q41" s="73">
        <f>'calcul config'!C49</f>
        <v>0.0004071744847755815</v>
      </c>
      <c r="R41" s="73">
        <f>'calcul config'!C50</f>
        <v>-6.909332274940324E-07</v>
      </c>
      <c r="S41" s="73">
        <f>'calcul config'!C51</f>
        <v>-8.437280556510175E-05</v>
      </c>
      <c r="T41" s="73">
        <f>'calcul config'!C52</f>
        <v>8.290004973484662E-06</v>
      </c>
      <c r="U41" s="73">
        <f>'calcul config'!C53</f>
        <v>3.20139351461981E-06</v>
      </c>
      <c r="V41" s="73">
        <f>'calcul config'!C54</f>
        <v>-5.601091633784701E-08</v>
      </c>
      <c r="W41" s="73">
        <f>'calcul config'!C55</f>
        <v>-5.97188181349721E-06</v>
      </c>
      <c r="X41" s="28">
        <f>(1-$H$2)*1000</f>
        <v>67.5</v>
      </c>
    </row>
    <row r="42" spans="1:24" ht="12.75">
      <c r="A42" s="86">
        <v>3384</v>
      </c>
      <c r="B42" s="89">
        <v>157.45333333333335</v>
      </c>
      <c r="C42" s="89">
        <v>174.1866666666667</v>
      </c>
      <c r="D42" s="89">
        <v>9.073875287736177</v>
      </c>
      <c r="E42" s="89">
        <v>9.152245130810767</v>
      </c>
      <c r="F42" s="90">
        <f>I42*D42/(23678+B42)*1000</f>
        <v>30.06021037567201</v>
      </c>
      <c r="G42" s="91" t="s">
        <v>58</v>
      </c>
      <c r="H42" s="92">
        <f>I42-B42+X42</f>
        <v>-10.99051768080848</v>
      </c>
      <c r="I42" s="92">
        <f>(B42+C41-2*X42)*(23678+B42)*E41/((23678+C41)*D42+E41*(23678+B42))</f>
        <v>78.96281565252487</v>
      </c>
      <c r="J42" s="39" t="s">
        <v>61</v>
      </c>
      <c r="K42" s="73">
        <f>'calcul config'!D43</f>
        <v>-0.6653220809232441</v>
      </c>
      <c r="L42" s="73">
        <f>'calcul config'!D44</f>
        <v>0.18692139619585896</v>
      </c>
      <c r="M42" s="73">
        <f>'calcul config'!D45</f>
        <v>-0.1577875634401827</v>
      </c>
      <c r="N42" s="73">
        <f>'calcul config'!D46</f>
        <v>-0.0008384830002964613</v>
      </c>
      <c r="O42" s="73">
        <f>'calcul config'!D47</f>
        <v>-0.026672108416680475</v>
      </c>
      <c r="P42" s="73">
        <f>'calcul config'!D48</f>
        <v>0.0053609317928529025</v>
      </c>
      <c r="Q42" s="73">
        <f>'calcul config'!D49</f>
        <v>-0.003270160108296894</v>
      </c>
      <c r="R42" s="73">
        <f>'calcul config'!D50</f>
        <v>-1.2906051832937254E-05</v>
      </c>
      <c r="S42" s="73">
        <f>'calcul config'!D51</f>
        <v>-0.0003450278264726299</v>
      </c>
      <c r="T42" s="73">
        <f>'calcul config'!D52</f>
        <v>7.845516363770506E-05</v>
      </c>
      <c r="U42" s="73">
        <f>'calcul config'!D53</f>
        <v>-7.200973141488417E-05</v>
      </c>
      <c r="V42" s="73">
        <f>'calcul config'!D54</f>
        <v>-4.711832810693278E-07</v>
      </c>
      <c r="W42" s="73">
        <f>'calcul config'!D55</f>
        <v>-2.1327876321239394E-05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0.4493950355742369</v>
      </c>
      <c r="L44" s="73">
        <f>L40/(L43*1.5)</f>
        <v>0.17802301357630537</v>
      </c>
      <c r="M44" s="73">
        <f aca="true" t="shared" si="1" ref="M44:W44">M40/(M43*1.5)</f>
        <v>0.17731378230926095</v>
      </c>
      <c r="N44" s="73">
        <f t="shared" si="1"/>
        <v>0.0011180370073494983</v>
      </c>
      <c r="O44" s="73">
        <f t="shared" si="1"/>
        <v>0.12032379851418182</v>
      </c>
      <c r="P44" s="73">
        <f t="shared" si="1"/>
        <v>0.03574797181061693</v>
      </c>
      <c r="Q44" s="73">
        <f t="shared" si="1"/>
        <v>0.021969411254892674</v>
      </c>
      <c r="R44" s="73">
        <f t="shared" si="1"/>
        <v>2.8721185250081058E-05</v>
      </c>
      <c r="S44" s="73">
        <f t="shared" si="1"/>
        <v>0.004735923636008853</v>
      </c>
      <c r="T44" s="73">
        <f t="shared" si="1"/>
        <v>0.0010518924223727635</v>
      </c>
      <c r="U44" s="73">
        <f t="shared" si="1"/>
        <v>0.0009610781296836917</v>
      </c>
      <c r="V44" s="73">
        <f t="shared" si="1"/>
        <v>6.326675898950234E-06</v>
      </c>
      <c r="W44" s="73">
        <f t="shared" si="1"/>
        <v>0.00029530900750636337</v>
      </c>
      <c r="X44" s="73"/>
      <c r="Y44" s="73"/>
    </row>
    <row r="45" s="101" customFormat="1" ht="12.75"/>
    <row r="46" spans="1:24" s="101" customFormat="1" ht="12.75">
      <c r="A46" s="101">
        <v>3383</v>
      </c>
      <c r="B46" s="101">
        <v>179.22</v>
      </c>
      <c r="C46" s="101">
        <v>174.22</v>
      </c>
      <c r="D46" s="101">
        <v>8.586808155794532</v>
      </c>
      <c r="E46" s="101">
        <v>9.090626255939576</v>
      </c>
      <c r="F46" s="101">
        <v>42.677712226858766</v>
      </c>
      <c r="G46" s="101" t="s">
        <v>59</v>
      </c>
      <c r="H46" s="101">
        <v>6.853927729569577</v>
      </c>
      <c r="I46" s="101">
        <v>118.57392772956958</v>
      </c>
      <c r="J46" s="101" t="s">
        <v>73</v>
      </c>
      <c r="K46" s="101">
        <v>0.7972633767858912</v>
      </c>
      <c r="M46" s="101" t="s">
        <v>68</v>
      </c>
      <c r="N46" s="101">
        <v>0.4137401548702658</v>
      </c>
      <c r="X46" s="101">
        <v>67.5</v>
      </c>
    </row>
    <row r="47" spans="1:24" s="101" customFormat="1" ht="12.75">
      <c r="A47" s="101">
        <v>3381</v>
      </c>
      <c r="B47" s="101">
        <v>153.02000427246094</v>
      </c>
      <c r="C47" s="101">
        <v>139.72000122070312</v>
      </c>
      <c r="D47" s="101">
        <v>8.921101570129395</v>
      </c>
      <c r="E47" s="101">
        <v>9.17410659790039</v>
      </c>
      <c r="F47" s="101">
        <v>36.305024505164745</v>
      </c>
      <c r="G47" s="101" t="s">
        <v>56</v>
      </c>
      <c r="H47" s="101">
        <v>11.461938869526406</v>
      </c>
      <c r="I47" s="101">
        <v>96.98194314198734</v>
      </c>
      <c r="J47" s="101" t="s">
        <v>62</v>
      </c>
      <c r="K47" s="101">
        <v>0.8667880483254925</v>
      </c>
      <c r="L47" s="101">
        <v>0.043356306581651</v>
      </c>
      <c r="M47" s="101">
        <v>0.2051999923821588</v>
      </c>
      <c r="N47" s="101">
        <v>0.02689402404834467</v>
      </c>
      <c r="O47" s="101">
        <v>0.034811908605994146</v>
      </c>
      <c r="P47" s="101">
        <v>0.001243636122732397</v>
      </c>
      <c r="Q47" s="101">
        <v>0.00423742189538746</v>
      </c>
      <c r="R47" s="101">
        <v>0.0004140103096668697</v>
      </c>
      <c r="S47" s="101">
        <v>0.0004567374429683919</v>
      </c>
      <c r="T47" s="101">
        <v>1.8298747449108226E-05</v>
      </c>
      <c r="U47" s="101">
        <v>9.268682763415755E-05</v>
      </c>
      <c r="V47" s="101">
        <v>1.536516783402061E-05</v>
      </c>
      <c r="W47" s="101">
        <v>2.847973826991432E-05</v>
      </c>
      <c r="X47" s="101">
        <v>67.5</v>
      </c>
    </row>
    <row r="48" spans="1:24" s="101" customFormat="1" ht="12.75">
      <c r="A48" s="101">
        <v>3382</v>
      </c>
      <c r="B48" s="101">
        <v>148.1199951171875</v>
      </c>
      <c r="C48" s="101">
        <v>139.82000732421875</v>
      </c>
      <c r="D48" s="101">
        <v>8.733036994934082</v>
      </c>
      <c r="E48" s="101">
        <v>9.4580078125</v>
      </c>
      <c r="F48" s="101">
        <v>28.70523698735366</v>
      </c>
      <c r="G48" s="101" t="s">
        <v>57</v>
      </c>
      <c r="H48" s="101">
        <v>-2.3042360810462696</v>
      </c>
      <c r="I48" s="101">
        <v>78.31575903614123</v>
      </c>
      <c r="J48" s="101" t="s">
        <v>60</v>
      </c>
      <c r="K48" s="101">
        <v>0.34915849923070974</v>
      </c>
      <c r="L48" s="101">
        <v>0.00023652005313845045</v>
      </c>
      <c r="M48" s="101">
        <v>-0.08478773969322746</v>
      </c>
      <c r="N48" s="101">
        <v>-0.00027786177594854523</v>
      </c>
      <c r="O48" s="101">
        <v>0.013678317175639991</v>
      </c>
      <c r="P48" s="101">
        <v>2.6995039681265135E-05</v>
      </c>
      <c r="Q48" s="101">
        <v>-0.001851516354444418</v>
      </c>
      <c r="R48" s="101">
        <v>-2.2328928615817983E-05</v>
      </c>
      <c r="S48" s="101">
        <v>0.0001506912634037635</v>
      </c>
      <c r="T48" s="101">
        <v>1.9149444376160206E-06</v>
      </c>
      <c r="U48" s="101">
        <v>-4.69793439450713E-05</v>
      </c>
      <c r="V48" s="101">
        <v>-1.7596116141997798E-06</v>
      </c>
      <c r="W48" s="101">
        <v>8.497274359801478E-06</v>
      </c>
      <c r="X48" s="101">
        <v>67.5</v>
      </c>
    </row>
    <row r="49" spans="1:24" s="101" customFormat="1" ht="12.75">
      <c r="A49" s="101">
        <v>3384</v>
      </c>
      <c r="B49" s="101">
        <v>163.5399932861328</v>
      </c>
      <c r="C49" s="101">
        <v>191.33999633789062</v>
      </c>
      <c r="D49" s="101">
        <v>8.872526168823242</v>
      </c>
      <c r="E49" s="101">
        <v>8.707778930664062</v>
      </c>
      <c r="F49" s="101">
        <v>32.34339803062248</v>
      </c>
      <c r="G49" s="101" t="s">
        <v>58</v>
      </c>
      <c r="H49" s="101">
        <v>-9.129410776334424</v>
      </c>
      <c r="I49" s="101">
        <v>86.91058250979839</v>
      </c>
      <c r="J49" s="101" t="s">
        <v>61</v>
      </c>
      <c r="K49" s="101">
        <v>-0.7933535549393315</v>
      </c>
      <c r="L49" s="101">
        <v>0.04335566143730917</v>
      </c>
      <c r="M49" s="101">
        <v>-0.18686379015569476</v>
      </c>
      <c r="N49" s="101">
        <v>-0.026892588613713037</v>
      </c>
      <c r="O49" s="101">
        <v>-0.03201206991174862</v>
      </c>
      <c r="P49" s="101">
        <v>0.0012433431037318205</v>
      </c>
      <c r="Q49" s="101">
        <v>-0.0038115130209319644</v>
      </c>
      <c r="R49" s="101">
        <v>-0.0004134077351203374</v>
      </c>
      <c r="S49" s="101">
        <v>-0.0004311626548567056</v>
      </c>
      <c r="T49" s="101">
        <v>1.819827316003055E-05</v>
      </c>
      <c r="U49" s="101">
        <v>-7.98986186324565E-05</v>
      </c>
      <c r="V49" s="101">
        <v>-1.5264080369769902E-05</v>
      </c>
      <c r="W49" s="101">
        <v>-2.718256463943538E-05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3383</v>
      </c>
      <c r="B56" s="101">
        <v>163.02</v>
      </c>
      <c r="C56" s="101">
        <v>167.22</v>
      </c>
      <c r="D56" s="101">
        <v>9.16798845718686</v>
      </c>
      <c r="E56" s="101">
        <v>9.59585993397267</v>
      </c>
      <c r="F56" s="101">
        <v>36.20601356759607</v>
      </c>
      <c r="G56" s="101" t="s">
        <v>59</v>
      </c>
      <c r="H56" s="101">
        <v>-1.3675806752713697</v>
      </c>
      <c r="I56" s="101">
        <v>94.15241932472864</v>
      </c>
      <c r="J56" s="101" t="s">
        <v>73</v>
      </c>
      <c r="K56" s="101">
        <v>1.077565968385331</v>
      </c>
      <c r="M56" s="101" t="s">
        <v>68</v>
      </c>
      <c r="N56" s="101">
        <v>0.6240570982426291</v>
      </c>
      <c r="X56" s="101">
        <v>67.5</v>
      </c>
    </row>
    <row r="57" spans="1:24" s="101" customFormat="1" ht="12.75" hidden="1">
      <c r="A57" s="101">
        <v>3384</v>
      </c>
      <c r="B57" s="101">
        <v>159.44000244140625</v>
      </c>
      <c r="C57" s="101">
        <v>159.94000244140625</v>
      </c>
      <c r="D57" s="101">
        <v>9.220671653747559</v>
      </c>
      <c r="E57" s="101">
        <v>9.355274200439453</v>
      </c>
      <c r="F57" s="101">
        <v>37.80152378048864</v>
      </c>
      <c r="G57" s="101" t="s">
        <v>56</v>
      </c>
      <c r="H57" s="101">
        <v>5.785151317000185</v>
      </c>
      <c r="I57" s="101">
        <v>97.72515375840644</v>
      </c>
      <c r="J57" s="101" t="s">
        <v>62</v>
      </c>
      <c r="K57" s="101">
        <v>0.9339847881741614</v>
      </c>
      <c r="L57" s="101">
        <v>0.39166379185851646</v>
      </c>
      <c r="M57" s="101">
        <v>0.22110880271089506</v>
      </c>
      <c r="N57" s="101">
        <v>0.037336625684303765</v>
      </c>
      <c r="O57" s="101">
        <v>0.037510473153667</v>
      </c>
      <c r="P57" s="101">
        <v>0.011235528353692443</v>
      </c>
      <c r="Q57" s="101">
        <v>0.004565949383713215</v>
      </c>
      <c r="R57" s="101">
        <v>0.0005747021197165556</v>
      </c>
      <c r="S57" s="101">
        <v>0.0004921155074897009</v>
      </c>
      <c r="T57" s="101">
        <v>0.00016529564843070554</v>
      </c>
      <c r="U57" s="101">
        <v>9.986018944013136E-05</v>
      </c>
      <c r="V57" s="101">
        <v>2.1314483183371948E-05</v>
      </c>
      <c r="W57" s="101">
        <v>3.068032479607829E-05</v>
      </c>
      <c r="X57" s="101">
        <v>67.5</v>
      </c>
    </row>
    <row r="58" spans="1:24" s="101" customFormat="1" ht="12.75" hidden="1">
      <c r="A58" s="101">
        <v>3382</v>
      </c>
      <c r="B58" s="101">
        <v>129.63999938964844</v>
      </c>
      <c r="C58" s="101">
        <v>130.0399932861328</v>
      </c>
      <c r="D58" s="101">
        <v>9.10253620147705</v>
      </c>
      <c r="E58" s="101">
        <v>9.607735633850098</v>
      </c>
      <c r="F58" s="101">
        <v>29.93665157604187</v>
      </c>
      <c r="G58" s="101" t="s">
        <v>57</v>
      </c>
      <c r="H58" s="101">
        <v>16.15916995547471</v>
      </c>
      <c r="I58" s="101">
        <v>78.29916934512315</v>
      </c>
      <c r="J58" s="101" t="s">
        <v>60</v>
      </c>
      <c r="K58" s="101">
        <v>-0.6766255523729121</v>
      </c>
      <c r="L58" s="101">
        <v>0.002131521119964659</v>
      </c>
      <c r="M58" s="101">
        <v>0.15843943080524914</v>
      </c>
      <c r="N58" s="101">
        <v>-0.00038641532545287286</v>
      </c>
      <c r="O58" s="101">
        <v>-0.02745184661634624</v>
      </c>
      <c r="P58" s="101">
        <v>0.00024397622309822194</v>
      </c>
      <c r="Q58" s="101">
        <v>0.0031870668588174743</v>
      </c>
      <c r="R58" s="101">
        <v>-3.106033088832422E-05</v>
      </c>
      <c r="S58" s="101">
        <v>-0.0003819666250970569</v>
      </c>
      <c r="T58" s="101">
        <v>1.7377554587406377E-05</v>
      </c>
      <c r="U58" s="101">
        <v>6.379954155153046E-05</v>
      </c>
      <c r="V58" s="101">
        <v>-2.456970354522031E-06</v>
      </c>
      <c r="W58" s="101">
        <v>-2.4441983723962158E-05</v>
      </c>
      <c r="X58" s="101">
        <v>67.5</v>
      </c>
    </row>
    <row r="59" spans="1:24" s="101" customFormat="1" ht="12.75" hidden="1">
      <c r="A59" s="101">
        <v>3381</v>
      </c>
      <c r="B59" s="101">
        <v>159.44000244140625</v>
      </c>
      <c r="C59" s="101">
        <v>161.33999633789062</v>
      </c>
      <c r="D59" s="101">
        <v>8.745165824890137</v>
      </c>
      <c r="E59" s="101">
        <v>9.065743446350098</v>
      </c>
      <c r="F59" s="101">
        <v>29.68604242145454</v>
      </c>
      <c r="G59" s="101" t="s">
        <v>58</v>
      </c>
      <c r="H59" s="101">
        <v>-11.022239496614645</v>
      </c>
      <c r="I59" s="101">
        <v>80.9177629447916</v>
      </c>
      <c r="J59" s="101" t="s">
        <v>61</v>
      </c>
      <c r="K59" s="101">
        <v>-0.6438209738869841</v>
      </c>
      <c r="L59" s="101">
        <v>0.3916579917105056</v>
      </c>
      <c r="M59" s="101">
        <v>-0.15422726543109744</v>
      </c>
      <c r="N59" s="101">
        <v>-0.03733462602847479</v>
      </c>
      <c r="O59" s="101">
        <v>-0.02556231041131791</v>
      </c>
      <c r="P59" s="101">
        <v>0.011232879105073177</v>
      </c>
      <c r="Q59" s="101">
        <v>-0.003269632794681753</v>
      </c>
      <c r="R59" s="101">
        <v>-0.0005738621631121972</v>
      </c>
      <c r="S59" s="101">
        <v>-0.0003102888493384998</v>
      </c>
      <c r="T59" s="101">
        <v>0.00016437965806841528</v>
      </c>
      <c r="U59" s="101">
        <v>-7.682236609759857E-05</v>
      </c>
      <c r="V59" s="101">
        <v>-2.117239925117712E-05</v>
      </c>
      <c r="W59" s="101">
        <v>-1.8543779583203237E-05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3383</v>
      </c>
      <c r="B61" s="101">
        <v>157.8</v>
      </c>
      <c r="C61" s="101">
        <v>158.6</v>
      </c>
      <c r="D61" s="101">
        <v>9.297122489731754</v>
      </c>
      <c r="E61" s="101">
        <v>9.651953703073804</v>
      </c>
      <c r="F61" s="101">
        <v>36.26491911043555</v>
      </c>
      <c r="G61" s="101" t="s">
        <v>59</v>
      </c>
      <c r="H61" s="101">
        <v>2.675365215120422</v>
      </c>
      <c r="I61" s="101">
        <v>92.97536521512043</v>
      </c>
      <c r="J61" s="101" t="s">
        <v>73</v>
      </c>
      <c r="K61" s="101">
        <v>1.9644815853506306</v>
      </c>
      <c r="M61" s="101" t="s">
        <v>68</v>
      </c>
      <c r="N61" s="101">
        <v>1.0991632343582662</v>
      </c>
      <c r="X61" s="101">
        <v>67.5</v>
      </c>
    </row>
    <row r="62" spans="1:24" s="101" customFormat="1" ht="12.75" hidden="1">
      <c r="A62" s="101">
        <v>3384</v>
      </c>
      <c r="B62" s="101">
        <v>137.66000366210938</v>
      </c>
      <c r="C62" s="101">
        <v>155.16000366210938</v>
      </c>
      <c r="D62" s="101">
        <v>9.161567687988281</v>
      </c>
      <c r="E62" s="101">
        <v>9.327717781066895</v>
      </c>
      <c r="F62" s="101">
        <v>31.81215324781967</v>
      </c>
      <c r="G62" s="101" t="s">
        <v>56</v>
      </c>
      <c r="H62" s="101">
        <v>12.536260944197352</v>
      </c>
      <c r="I62" s="101">
        <v>82.69626460630673</v>
      </c>
      <c r="J62" s="101" t="s">
        <v>62</v>
      </c>
      <c r="K62" s="101">
        <v>1.2935145767584608</v>
      </c>
      <c r="L62" s="101">
        <v>0.4399112958483135</v>
      </c>
      <c r="M62" s="101">
        <v>0.30622247905496497</v>
      </c>
      <c r="N62" s="101">
        <v>0.03329638861817389</v>
      </c>
      <c r="O62" s="101">
        <v>0.05194995187650565</v>
      </c>
      <c r="P62" s="101">
        <v>0.012619525105190313</v>
      </c>
      <c r="Q62" s="101">
        <v>0.006323586818760215</v>
      </c>
      <c r="R62" s="101">
        <v>0.0005125419631311336</v>
      </c>
      <c r="S62" s="101">
        <v>0.0006815737269454347</v>
      </c>
      <c r="T62" s="101">
        <v>0.00018566281302802076</v>
      </c>
      <c r="U62" s="101">
        <v>0.00013831630787016917</v>
      </c>
      <c r="V62" s="101">
        <v>1.900838320156476E-05</v>
      </c>
      <c r="W62" s="101">
        <v>4.249673355774792E-05</v>
      </c>
      <c r="X62" s="101">
        <v>67.5</v>
      </c>
    </row>
    <row r="63" spans="1:24" s="101" customFormat="1" ht="12.75" hidden="1">
      <c r="A63" s="101">
        <v>3382</v>
      </c>
      <c r="B63" s="101">
        <v>130.8000030517578</v>
      </c>
      <c r="C63" s="101">
        <v>126</v>
      </c>
      <c r="D63" s="101">
        <v>9.15835952758789</v>
      </c>
      <c r="E63" s="101">
        <v>9.78377914428711</v>
      </c>
      <c r="F63" s="101">
        <v>29.28549961458749</v>
      </c>
      <c r="G63" s="101" t="s">
        <v>57</v>
      </c>
      <c r="H63" s="101">
        <v>12.83291149618239</v>
      </c>
      <c r="I63" s="101">
        <v>76.1329145479402</v>
      </c>
      <c r="J63" s="101" t="s">
        <v>60</v>
      </c>
      <c r="K63" s="101">
        <v>-0.39547493651837273</v>
      </c>
      <c r="L63" s="101">
        <v>0.0023942432113269337</v>
      </c>
      <c r="M63" s="101">
        <v>0.0903036967898931</v>
      </c>
      <c r="N63" s="101">
        <v>-0.00034443310906484434</v>
      </c>
      <c r="O63" s="101">
        <v>-0.01641562092729415</v>
      </c>
      <c r="P63" s="101">
        <v>0.00027400180419933436</v>
      </c>
      <c r="Q63" s="101">
        <v>0.0017055652792807058</v>
      </c>
      <c r="R63" s="101">
        <v>-2.7678562279211278E-05</v>
      </c>
      <c r="S63" s="101">
        <v>-0.00025852422228204243</v>
      </c>
      <c r="T63" s="101">
        <v>1.951144250862738E-05</v>
      </c>
      <c r="U63" s="101">
        <v>2.661019543752165E-05</v>
      </c>
      <c r="V63" s="101">
        <v>-2.188276511915352E-06</v>
      </c>
      <c r="W63" s="101">
        <v>-1.7413747406743925E-05</v>
      </c>
      <c r="X63" s="101">
        <v>67.5</v>
      </c>
    </row>
    <row r="64" spans="1:24" s="101" customFormat="1" ht="12.75" hidden="1">
      <c r="A64" s="101">
        <v>3381</v>
      </c>
      <c r="B64" s="101">
        <v>174.13999938964844</v>
      </c>
      <c r="C64" s="101">
        <v>166.83999633789062</v>
      </c>
      <c r="D64" s="101">
        <v>8.780386924743652</v>
      </c>
      <c r="E64" s="101">
        <v>8.945683479309082</v>
      </c>
      <c r="F64" s="101">
        <v>32.06893594532589</v>
      </c>
      <c r="G64" s="101" t="s">
        <v>58</v>
      </c>
      <c r="H64" s="101">
        <v>-19.5239353305803</v>
      </c>
      <c r="I64" s="101">
        <v>87.11606405906814</v>
      </c>
      <c r="J64" s="101" t="s">
        <v>61</v>
      </c>
      <c r="K64" s="101">
        <v>-1.2315760369836728</v>
      </c>
      <c r="L64" s="101">
        <v>0.4399047803950162</v>
      </c>
      <c r="M64" s="101">
        <v>-0.29260459501629077</v>
      </c>
      <c r="N64" s="101">
        <v>-0.03329460708351789</v>
      </c>
      <c r="O64" s="101">
        <v>-0.049288182047450634</v>
      </c>
      <c r="P64" s="101">
        <v>0.012616550118468364</v>
      </c>
      <c r="Q64" s="101">
        <v>-0.0060892361862971015</v>
      </c>
      <c r="R64" s="101">
        <v>-0.0005117940612790188</v>
      </c>
      <c r="S64" s="101">
        <v>-0.0006306409214091289</v>
      </c>
      <c r="T64" s="101">
        <v>0.00018463473062430675</v>
      </c>
      <c r="U64" s="101">
        <v>-0.00013573245198408642</v>
      </c>
      <c r="V64" s="101">
        <v>-1.8882004073851086E-05</v>
      </c>
      <c r="W64" s="101">
        <v>-3.876511014214119E-05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3383</v>
      </c>
      <c r="B66" s="101">
        <v>186.26</v>
      </c>
      <c r="C66" s="101">
        <v>175.66</v>
      </c>
      <c r="D66" s="101">
        <v>9.010368667212715</v>
      </c>
      <c r="E66" s="101">
        <v>9.500411457346884</v>
      </c>
      <c r="F66" s="101">
        <v>39.19248531695276</v>
      </c>
      <c r="G66" s="101" t="s">
        <v>59</v>
      </c>
      <c r="H66" s="101">
        <v>-14.957403880559454</v>
      </c>
      <c r="I66" s="101">
        <v>103.80259611944054</v>
      </c>
      <c r="J66" s="101" t="s">
        <v>73</v>
      </c>
      <c r="K66" s="101">
        <v>1.858890842356523</v>
      </c>
      <c r="M66" s="101" t="s">
        <v>68</v>
      </c>
      <c r="N66" s="101">
        <v>0.9650114317739534</v>
      </c>
      <c r="X66" s="101">
        <v>67.5</v>
      </c>
    </row>
    <row r="67" spans="1:24" s="101" customFormat="1" ht="12.75" hidden="1">
      <c r="A67" s="101">
        <v>3384</v>
      </c>
      <c r="B67" s="101">
        <v>163.9199981689453</v>
      </c>
      <c r="C67" s="101">
        <v>177.82000732421875</v>
      </c>
      <c r="D67" s="101">
        <v>9.173922538757324</v>
      </c>
      <c r="E67" s="101">
        <v>9.383940696716309</v>
      </c>
      <c r="F67" s="101">
        <v>40.03771300252325</v>
      </c>
      <c r="G67" s="101" t="s">
        <v>56</v>
      </c>
      <c r="H67" s="101">
        <v>7.6331967738923225</v>
      </c>
      <c r="I67" s="101">
        <v>104.05319494283764</v>
      </c>
      <c r="J67" s="101" t="s">
        <v>62</v>
      </c>
      <c r="K67" s="101">
        <v>1.3234591517562522</v>
      </c>
      <c r="L67" s="101">
        <v>0.06589338593632824</v>
      </c>
      <c r="M67" s="101">
        <v>0.3133115737456569</v>
      </c>
      <c r="N67" s="101">
        <v>0.04437385956382272</v>
      </c>
      <c r="O67" s="101">
        <v>0.05315249286957986</v>
      </c>
      <c r="P67" s="101">
        <v>0.001890243828149052</v>
      </c>
      <c r="Q67" s="101">
        <v>0.006469880169270933</v>
      </c>
      <c r="R67" s="101">
        <v>0.0006830172532440634</v>
      </c>
      <c r="S67" s="101">
        <v>0.0006973612643817579</v>
      </c>
      <c r="T67" s="101">
        <v>2.777988570414124E-05</v>
      </c>
      <c r="U67" s="101">
        <v>0.00014150211144199891</v>
      </c>
      <c r="V67" s="101">
        <v>2.5362103758653445E-05</v>
      </c>
      <c r="W67" s="101">
        <v>4.3484801167433935E-05</v>
      </c>
      <c r="X67" s="101">
        <v>67.5</v>
      </c>
    </row>
    <row r="68" spans="1:24" s="101" customFormat="1" ht="12.75" hidden="1">
      <c r="A68" s="101">
        <v>3382</v>
      </c>
      <c r="B68" s="101">
        <v>159.25999450683594</v>
      </c>
      <c r="C68" s="101">
        <v>130.16000366210938</v>
      </c>
      <c r="D68" s="101">
        <v>9.069125175476074</v>
      </c>
      <c r="E68" s="101">
        <v>9.782124519348145</v>
      </c>
      <c r="F68" s="101">
        <v>39.08255654841329</v>
      </c>
      <c r="G68" s="101" t="s">
        <v>57</v>
      </c>
      <c r="H68" s="101">
        <v>10.964473803927973</v>
      </c>
      <c r="I68" s="101">
        <v>102.72446831076391</v>
      </c>
      <c r="J68" s="101" t="s">
        <v>60</v>
      </c>
      <c r="K68" s="101">
        <v>-1.000388443568176</v>
      </c>
      <c r="L68" s="101">
        <v>0.00035817294105399615</v>
      </c>
      <c r="M68" s="101">
        <v>0.2344815733520085</v>
      </c>
      <c r="N68" s="101">
        <v>0.0004586218572593946</v>
      </c>
      <c r="O68" s="101">
        <v>-0.040550312256294054</v>
      </c>
      <c r="P68" s="101">
        <v>4.12027948811838E-05</v>
      </c>
      <c r="Q68" s="101">
        <v>0.0047277397096465315</v>
      </c>
      <c r="R68" s="101">
        <v>3.685796351445072E-05</v>
      </c>
      <c r="S68" s="101">
        <v>-0.000561242249611021</v>
      </c>
      <c r="T68" s="101">
        <v>2.945032323511493E-06</v>
      </c>
      <c r="U68" s="101">
        <v>9.541435492998939E-05</v>
      </c>
      <c r="V68" s="101">
        <v>2.8982745307686604E-06</v>
      </c>
      <c r="W68" s="101">
        <v>-3.5833437839425476E-05</v>
      </c>
      <c r="X68" s="101">
        <v>67.5</v>
      </c>
    </row>
    <row r="69" spans="1:24" s="101" customFormat="1" ht="12.75" hidden="1">
      <c r="A69" s="101">
        <v>3381</v>
      </c>
      <c r="B69" s="101">
        <v>167.3000030517578</v>
      </c>
      <c r="C69" s="101">
        <v>157.6999969482422</v>
      </c>
      <c r="D69" s="101">
        <v>8.971502304077148</v>
      </c>
      <c r="E69" s="101">
        <v>8.883638381958008</v>
      </c>
      <c r="F69" s="101">
        <v>31.90659669688519</v>
      </c>
      <c r="G69" s="101" t="s">
        <v>58</v>
      </c>
      <c r="H69" s="101">
        <v>-14.995658748368655</v>
      </c>
      <c r="I69" s="101">
        <v>84.80434430338916</v>
      </c>
      <c r="J69" s="101" t="s">
        <v>61</v>
      </c>
      <c r="K69" s="101">
        <v>-0.8664681692610646</v>
      </c>
      <c r="L69" s="101">
        <v>0.06589241247896602</v>
      </c>
      <c r="M69" s="101">
        <v>-0.20780407599791403</v>
      </c>
      <c r="N69" s="101">
        <v>0.044371489478965034</v>
      </c>
      <c r="O69" s="101">
        <v>-0.03436363883769858</v>
      </c>
      <c r="P69" s="101">
        <v>0.0018897947135997502</v>
      </c>
      <c r="Q69" s="101">
        <v>-0.004416766537021921</v>
      </c>
      <c r="R69" s="101">
        <v>0.0006820220368541125</v>
      </c>
      <c r="S69" s="101">
        <v>-0.0004139080457199213</v>
      </c>
      <c r="T69" s="101">
        <v>2.7623338580783882E-05</v>
      </c>
      <c r="U69" s="101">
        <v>-0.00010449377213900305</v>
      </c>
      <c r="V69" s="101">
        <v>2.519595824351598E-05</v>
      </c>
      <c r="W69" s="101">
        <v>-2.4635191600214803E-05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3383</v>
      </c>
      <c r="B71" s="101">
        <v>177.56</v>
      </c>
      <c r="C71" s="101">
        <v>171.06</v>
      </c>
      <c r="D71" s="101">
        <v>8.989222240710635</v>
      </c>
      <c r="E71" s="101">
        <v>9.54807813292953</v>
      </c>
      <c r="F71" s="101">
        <v>35.05730411754972</v>
      </c>
      <c r="G71" s="101" t="s">
        <v>59</v>
      </c>
      <c r="H71" s="101">
        <v>-17.025074461398518</v>
      </c>
      <c r="I71" s="101">
        <v>93.03492553860148</v>
      </c>
      <c r="J71" s="101" t="s">
        <v>73</v>
      </c>
      <c r="K71" s="101">
        <v>1.8395547457200883</v>
      </c>
      <c r="M71" s="101" t="s">
        <v>68</v>
      </c>
      <c r="N71" s="101">
        <v>0.9522686295909392</v>
      </c>
      <c r="X71" s="101">
        <v>67.5</v>
      </c>
    </row>
    <row r="72" spans="1:24" s="101" customFormat="1" ht="12.75" hidden="1">
      <c r="A72" s="101">
        <v>3384</v>
      </c>
      <c r="B72" s="101">
        <v>161.55999755859375</v>
      </c>
      <c r="C72" s="101">
        <v>179.75999450683594</v>
      </c>
      <c r="D72" s="101">
        <v>9.0776948928833</v>
      </c>
      <c r="E72" s="101">
        <v>9.328187942504883</v>
      </c>
      <c r="F72" s="101">
        <v>38.56786112713459</v>
      </c>
      <c r="G72" s="101" t="s">
        <v>56</v>
      </c>
      <c r="H72" s="101">
        <v>7.225719814288297</v>
      </c>
      <c r="I72" s="101">
        <v>101.28571737288205</v>
      </c>
      <c r="J72" s="101" t="s">
        <v>62</v>
      </c>
      <c r="K72" s="101">
        <v>1.317573094198014</v>
      </c>
      <c r="L72" s="101">
        <v>0.05712665139904953</v>
      </c>
      <c r="M72" s="101">
        <v>0.3119179967957036</v>
      </c>
      <c r="N72" s="101">
        <v>0.012441063110331748</v>
      </c>
      <c r="O72" s="101">
        <v>0.05291598679628355</v>
      </c>
      <c r="P72" s="101">
        <v>0.0016387960797094884</v>
      </c>
      <c r="Q72" s="101">
        <v>0.006441099935424958</v>
      </c>
      <c r="R72" s="101">
        <v>0.00019149916460573714</v>
      </c>
      <c r="S72" s="101">
        <v>0.0006942514359292207</v>
      </c>
      <c r="T72" s="101">
        <v>2.4153640337772095E-05</v>
      </c>
      <c r="U72" s="101">
        <v>0.0001408705699115159</v>
      </c>
      <c r="V72" s="101">
        <v>7.121404353519734E-06</v>
      </c>
      <c r="W72" s="101">
        <v>4.328881629207879E-05</v>
      </c>
      <c r="X72" s="101">
        <v>67.5</v>
      </c>
    </row>
    <row r="73" spans="1:24" s="101" customFormat="1" ht="12.75" hidden="1">
      <c r="A73" s="101">
        <v>3382</v>
      </c>
      <c r="B73" s="101">
        <v>154.5</v>
      </c>
      <c r="C73" s="101">
        <v>139</v>
      </c>
      <c r="D73" s="101">
        <v>9.070526123046875</v>
      </c>
      <c r="E73" s="101">
        <v>9.545353889465332</v>
      </c>
      <c r="F73" s="101">
        <v>38.42960644922745</v>
      </c>
      <c r="G73" s="101" t="s">
        <v>57</v>
      </c>
      <c r="H73" s="101">
        <v>13.97248861608071</v>
      </c>
      <c r="I73" s="101">
        <v>100.97248861608071</v>
      </c>
      <c r="J73" s="101" t="s">
        <v>60</v>
      </c>
      <c r="K73" s="101">
        <v>-1.1944043922623422</v>
      </c>
      <c r="L73" s="101">
        <v>-0.00031097628193367007</v>
      </c>
      <c r="M73" s="101">
        <v>0.2812440463703542</v>
      </c>
      <c r="N73" s="101">
        <v>0.00012829621999320295</v>
      </c>
      <c r="O73" s="101">
        <v>-0.04820746376933717</v>
      </c>
      <c r="P73" s="101">
        <v>-3.535642785575308E-05</v>
      </c>
      <c r="Q73" s="101">
        <v>0.0057325667471849855</v>
      </c>
      <c r="R73" s="101">
        <v>1.029620959980706E-05</v>
      </c>
      <c r="S73" s="101">
        <v>-0.0006503574532361884</v>
      </c>
      <c r="T73" s="101">
        <v>-2.5060251125244547E-06</v>
      </c>
      <c r="U73" s="101">
        <v>0.00011988701528545918</v>
      </c>
      <c r="V73" s="101">
        <v>8.009230316236291E-07</v>
      </c>
      <c r="W73" s="101">
        <v>-4.103218123656687E-05</v>
      </c>
      <c r="X73" s="101">
        <v>67.5</v>
      </c>
    </row>
    <row r="74" spans="1:24" s="101" customFormat="1" ht="12.75" hidden="1">
      <c r="A74" s="101">
        <v>3381</v>
      </c>
      <c r="B74" s="101">
        <v>160.66000366210938</v>
      </c>
      <c r="C74" s="101">
        <v>140.25999450683594</v>
      </c>
      <c r="D74" s="101">
        <v>8.780585289001465</v>
      </c>
      <c r="E74" s="101">
        <v>9.300031661987305</v>
      </c>
      <c r="F74" s="101">
        <v>31.604188943037965</v>
      </c>
      <c r="G74" s="101" t="s">
        <v>58</v>
      </c>
      <c r="H74" s="101">
        <v>-7.356894859295522</v>
      </c>
      <c r="I74" s="101">
        <v>85.80310880281385</v>
      </c>
      <c r="J74" s="101" t="s">
        <v>61</v>
      </c>
      <c r="K74" s="101">
        <v>-0.55623466837204</v>
      </c>
      <c r="L74" s="101">
        <v>-0.05712580497306451</v>
      </c>
      <c r="M74" s="101">
        <v>-0.1348874460662467</v>
      </c>
      <c r="N74" s="101">
        <v>0.012440401576926403</v>
      </c>
      <c r="O74" s="101">
        <v>-0.021820680455762586</v>
      </c>
      <c r="P74" s="101">
        <v>-0.0016384146342975788</v>
      </c>
      <c r="Q74" s="101">
        <v>-0.002936911109856809</v>
      </c>
      <c r="R74" s="101">
        <v>0.00019122216951120507</v>
      </c>
      <c r="S74" s="101">
        <v>-0.00024294081441767607</v>
      </c>
      <c r="T74" s="101">
        <v>-2.4023284115662624E-05</v>
      </c>
      <c r="U74" s="101">
        <v>-7.397040646866401E-05</v>
      </c>
      <c r="V74" s="101">
        <v>7.076222315879047E-06</v>
      </c>
      <c r="W74" s="101">
        <v>-1.3794263986848874E-05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3383</v>
      </c>
      <c r="B76" s="101">
        <v>180.26</v>
      </c>
      <c r="C76" s="101">
        <v>170.76</v>
      </c>
      <c r="D76" s="101">
        <v>8.856397336345845</v>
      </c>
      <c r="E76" s="101">
        <v>9.350346005910245</v>
      </c>
      <c r="F76" s="101">
        <v>34.92082847313038</v>
      </c>
      <c r="G76" s="101" t="s">
        <v>59</v>
      </c>
      <c r="H76" s="101">
        <v>-18.686735952984478</v>
      </c>
      <c r="I76" s="101">
        <v>94.07326404701551</v>
      </c>
      <c r="J76" s="101" t="s">
        <v>73</v>
      </c>
      <c r="K76" s="101">
        <v>3.466814829810301</v>
      </c>
      <c r="M76" s="101" t="s">
        <v>68</v>
      </c>
      <c r="N76" s="101">
        <v>1.8149419866063992</v>
      </c>
      <c r="X76" s="101">
        <v>67.5</v>
      </c>
    </row>
    <row r="77" spans="1:24" s="101" customFormat="1" ht="12.75" hidden="1">
      <c r="A77" s="101">
        <v>3384</v>
      </c>
      <c r="B77" s="101">
        <v>158.60000610351562</v>
      </c>
      <c r="C77" s="101">
        <v>181.10000610351562</v>
      </c>
      <c r="D77" s="101">
        <v>8.936868667602539</v>
      </c>
      <c r="E77" s="101">
        <v>8.81057071685791</v>
      </c>
      <c r="F77" s="101">
        <v>37.24944726244183</v>
      </c>
      <c r="G77" s="101" t="s">
        <v>56</v>
      </c>
      <c r="H77" s="101">
        <v>8.252486124779267</v>
      </c>
      <c r="I77" s="101">
        <v>99.35249222829489</v>
      </c>
      <c r="J77" s="101" t="s">
        <v>62</v>
      </c>
      <c r="K77" s="101">
        <v>1.7970035550878045</v>
      </c>
      <c r="L77" s="101">
        <v>0.22267069267542813</v>
      </c>
      <c r="M77" s="101">
        <v>0.4254169888933013</v>
      </c>
      <c r="N77" s="101">
        <v>0.04127038564219649</v>
      </c>
      <c r="O77" s="101">
        <v>0.07217083933934856</v>
      </c>
      <c r="P77" s="101">
        <v>0.006387685149773554</v>
      </c>
      <c r="Q77" s="101">
        <v>0.008784861711029445</v>
      </c>
      <c r="R77" s="101">
        <v>0.0006352566280201662</v>
      </c>
      <c r="S77" s="101">
        <v>0.0009468711394328087</v>
      </c>
      <c r="T77" s="101">
        <v>9.394211869307015E-05</v>
      </c>
      <c r="U77" s="101">
        <v>0.00019213015890836102</v>
      </c>
      <c r="V77" s="101">
        <v>2.3596811824717787E-05</v>
      </c>
      <c r="W77" s="101">
        <v>5.904042403542667E-05</v>
      </c>
      <c r="X77" s="101">
        <v>67.5</v>
      </c>
    </row>
    <row r="78" spans="1:24" s="101" customFormat="1" ht="12.75" hidden="1">
      <c r="A78" s="101">
        <v>3382</v>
      </c>
      <c r="B78" s="101">
        <v>140.74000549316406</v>
      </c>
      <c r="C78" s="101">
        <v>121.23999786376953</v>
      </c>
      <c r="D78" s="101">
        <v>9.001513481140137</v>
      </c>
      <c r="E78" s="101">
        <v>9.437479972839355</v>
      </c>
      <c r="F78" s="101">
        <v>34.89668767022145</v>
      </c>
      <c r="G78" s="101" t="s">
        <v>57</v>
      </c>
      <c r="H78" s="101">
        <v>19.09948079560435</v>
      </c>
      <c r="I78" s="101">
        <v>92.33948628876841</v>
      </c>
      <c r="J78" s="101" t="s">
        <v>60</v>
      </c>
      <c r="K78" s="101">
        <v>-1.4574381853970635</v>
      </c>
      <c r="L78" s="101">
        <v>0.0012112060104200867</v>
      </c>
      <c r="M78" s="101">
        <v>0.34217778697326834</v>
      </c>
      <c r="N78" s="101">
        <v>0.00042632085295872643</v>
      </c>
      <c r="O78" s="101">
        <v>-0.05898521978429258</v>
      </c>
      <c r="P78" s="101">
        <v>0.00013888181937904217</v>
      </c>
      <c r="Q78" s="101">
        <v>0.006926525018047893</v>
      </c>
      <c r="R78" s="101">
        <v>3.425979432784732E-05</v>
      </c>
      <c r="S78" s="101">
        <v>-0.0008089438075854965</v>
      </c>
      <c r="T78" s="101">
        <v>9.905232969880027E-06</v>
      </c>
      <c r="U78" s="101">
        <v>0.00014163592870191036</v>
      </c>
      <c r="V78" s="101">
        <v>2.6892063239932514E-06</v>
      </c>
      <c r="W78" s="101">
        <v>-5.143003468826867E-05</v>
      </c>
      <c r="X78" s="101">
        <v>67.5</v>
      </c>
    </row>
    <row r="79" spans="1:24" s="101" customFormat="1" ht="12.75" hidden="1">
      <c r="A79" s="101">
        <v>3381</v>
      </c>
      <c r="B79" s="101">
        <v>159.0399932861328</v>
      </c>
      <c r="C79" s="101">
        <v>140.24000549316406</v>
      </c>
      <c r="D79" s="101">
        <v>9.537812232971191</v>
      </c>
      <c r="E79" s="101">
        <v>9.097476959228516</v>
      </c>
      <c r="F79" s="101">
        <v>28.934509349639093</v>
      </c>
      <c r="G79" s="101" t="s">
        <v>58</v>
      </c>
      <c r="H79" s="101">
        <v>-19.22644383616621</v>
      </c>
      <c r="I79" s="101">
        <v>72.3135494499666</v>
      </c>
      <c r="J79" s="101" t="s">
        <v>61</v>
      </c>
      <c r="K79" s="101">
        <v>-1.0512353270056725</v>
      </c>
      <c r="L79" s="101">
        <v>0.22266739850403625</v>
      </c>
      <c r="M79" s="101">
        <v>-0.25277257869697783</v>
      </c>
      <c r="N79" s="101">
        <v>0.04126818364776854</v>
      </c>
      <c r="O79" s="101">
        <v>-0.04158574152212224</v>
      </c>
      <c r="P79" s="101">
        <v>0.00638617517868744</v>
      </c>
      <c r="Q79" s="101">
        <v>-0.00540342913863667</v>
      </c>
      <c r="R79" s="101">
        <v>0.0006343321290429529</v>
      </c>
      <c r="S79" s="101">
        <v>-0.0004921126607392504</v>
      </c>
      <c r="T79" s="101">
        <v>9.341845655091546E-05</v>
      </c>
      <c r="U79" s="101">
        <v>-0.00012982011270561822</v>
      </c>
      <c r="V79" s="101">
        <v>2.3443073553570914E-05</v>
      </c>
      <c r="W79" s="101">
        <v>-2.8995227232192345E-05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3383</v>
      </c>
      <c r="B81" s="101">
        <v>179.22</v>
      </c>
      <c r="C81" s="101">
        <v>174.22</v>
      </c>
      <c r="D81" s="101">
        <v>8.586808155794532</v>
      </c>
      <c r="E81" s="101">
        <v>9.090626255939576</v>
      </c>
      <c r="F81" s="101">
        <v>34.224281531736075</v>
      </c>
      <c r="G81" s="101" t="s">
        <v>59</v>
      </c>
      <c r="H81" s="101">
        <v>-16.632722046366183</v>
      </c>
      <c r="I81" s="101">
        <v>95.08727795363382</v>
      </c>
      <c r="J81" s="101" t="s">
        <v>73</v>
      </c>
      <c r="K81" s="101">
        <v>2.4458925611160596</v>
      </c>
      <c r="M81" s="101" t="s">
        <v>68</v>
      </c>
      <c r="N81" s="101">
        <v>1.2659723233945182</v>
      </c>
      <c r="X81" s="101">
        <v>67.5</v>
      </c>
    </row>
    <row r="82" spans="1:24" s="101" customFormat="1" ht="12.75" hidden="1">
      <c r="A82" s="101">
        <v>3384</v>
      </c>
      <c r="B82" s="101">
        <v>163.5399932861328</v>
      </c>
      <c r="C82" s="101">
        <v>191.33999633789062</v>
      </c>
      <c r="D82" s="101">
        <v>8.872526168823242</v>
      </c>
      <c r="E82" s="101">
        <v>8.707778930664062</v>
      </c>
      <c r="F82" s="101">
        <v>38.17775789179286</v>
      </c>
      <c r="G82" s="101" t="s">
        <v>56</v>
      </c>
      <c r="H82" s="101">
        <v>6.548212633117373</v>
      </c>
      <c r="I82" s="101">
        <v>102.58820591925019</v>
      </c>
      <c r="J82" s="101" t="s">
        <v>62</v>
      </c>
      <c r="K82" s="101">
        <v>1.519737524703278</v>
      </c>
      <c r="L82" s="101">
        <v>0.04812814166005203</v>
      </c>
      <c r="M82" s="101">
        <v>0.3597776823715889</v>
      </c>
      <c r="N82" s="101">
        <v>0.027401944318752706</v>
      </c>
      <c r="O82" s="101">
        <v>0.06103524333877744</v>
      </c>
      <c r="P82" s="101">
        <v>0.0013806303086452178</v>
      </c>
      <c r="Q82" s="101">
        <v>0.007429407493002189</v>
      </c>
      <c r="R82" s="101">
        <v>0.0004217716220502871</v>
      </c>
      <c r="S82" s="101">
        <v>0.0008007596119649453</v>
      </c>
      <c r="T82" s="101">
        <v>2.0265927225544446E-05</v>
      </c>
      <c r="U82" s="101">
        <v>0.00016248016741079703</v>
      </c>
      <c r="V82" s="101">
        <v>1.563423785937612E-05</v>
      </c>
      <c r="W82" s="101">
        <v>4.9926670671117034E-05</v>
      </c>
      <c r="X82" s="101">
        <v>67.5</v>
      </c>
    </row>
    <row r="83" spans="1:24" s="101" customFormat="1" ht="12.75" hidden="1">
      <c r="A83" s="101">
        <v>3382</v>
      </c>
      <c r="B83" s="101">
        <v>148.1199951171875</v>
      </c>
      <c r="C83" s="101">
        <v>139.82000732421875</v>
      </c>
      <c r="D83" s="101">
        <v>8.733036994934082</v>
      </c>
      <c r="E83" s="101">
        <v>9.4580078125</v>
      </c>
      <c r="F83" s="101">
        <v>37.38235166538445</v>
      </c>
      <c r="G83" s="101" t="s">
        <v>57</v>
      </c>
      <c r="H83" s="101">
        <v>21.369312496622925</v>
      </c>
      <c r="I83" s="101">
        <v>101.98930761381042</v>
      </c>
      <c r="J83" s="101" t="s">
        <v>60</v>
      </c>
      <c r="K83" s="101">
        <v>-1.4632461285207299</v>
      </c>
      <c r="L83" s="101">
        <v>0.0002620342117484566</v>
      </c>
      <c r="M83" s="101">
        <v>0.3452768092917717</v>
      </c>
      <c r="N83" s="101">
        <v>-0.0002839139497895739</v>
      </c>
      <c r="O83" s="101">
        <v>-0.058940887021110513</v>
      </c>
      <c r="P83" s="101">
        <v>3.021600800722499E-05</v>
      </c>
      <c r="Q83" s="101">
        <v>0.007072692860403513</v>
      </c>
      <c r="R83" s="101">
        <v>-2.2842184209470705E-05</v>
      </c>
      <c r="S83" s="101">
        <v>-0.000785556959754597</v>
      </c>
      <c r="T83" s="101">
        <v>2.164478655315443E-06</v>
      </c>
      <c r="U83" s="101">
        <v>0.00015024615901474238</v>
      </c>
      <c r="V83" s="101">
        <v>-1.8158462564072968E-06</v>
      </c>
      <c r="W83" s="101">
        <v>-4.92735087989117E-05</v>
      </c>
      <c r="X83" s="101">
        <v>67.5</v>
      </c>
    </row>
    <row r="84" spans="1:24" s="101" customFormat="1" ht="12.75" hidden="1">
      <c r="A84" s="101">
        <v>3381</v>
      </c>
      <c r="B84" s="101">
        <v>153.02000427246094</v>
      </c>
      <c r="C84" s="101">
        <v>139.72000122070312</v>
      </c>
      <c r="D84" s="101">
        <v>8.921101570129395</v>
      </c>
      <c r="E84" s="101">
        <v>9.17410659790039</v>
      </c>
      <c r="F84" s="101">
        <v>30.414798441922898</v>
      </c>
      <c r="G84" s="101" t="s">
        <v>58</v>
      </c>
      <c r="H84" s="101">
        <v>-4.272675744974336</v>
      </c>
      <c r="I84" s="101">
        <v>81.2473285274866</v>
      </c>
      <c r="J84" s="101" t="s">
        <v>61</v>
      </c>
      <c r="K84" s="101">
        <v>-0.4105032415954132</v>
      </c>
      <c r="L84" s="101">
        <v>0.0481274283306506</v>
      </c>
      <c r="M84" s="101">
        <v>-0.10111333096068716</v>
      </c>
      <c r="N84" s="101">
        <v>-0.02740047345060188</v>
      </c>
      <c r="O84" s="101">
        <v>-0.015851585617485137</v>
      </c>
      <c r="P84" s="101">
        <v>0.0013802996203759155</v>
      </c>
      <c r="Q84" s="101">
        <v>-0.00227444749323308</v>
      </c>
      <c r="R84" s="101">
        <v>-0.0004211526276630253</v>
      </c>
      <c r="S84" s="101">
        <v>-0.00015529397649414586</v>
      </c>
      <c r="T84" s="101">
        <v>2.0150008398552777E-05</v>
      </c>
      <c r="U84" s="101">
        <v>-6.185383175808411E-05</v>
      </c>
      <c r="V84" s="101">
        <v>-1.552842863320823E-05</v>
      </c>
      <c r="W84" s="101">
        <v>-8.049458052921892E-06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28.934509349639093</v>
      </c>
      <c r="G85" s="102"/>
      <c r="H85" s="102"/>
      <c r="I85" s="115"/>
      <c r="J85" s="115" t="s">
        <v>158</v>
      </c>
      <c r="K85" s="102">
        <f>AVERAGE(K83,K78,K73,K68,K63,K58)</f>
        <v>-1.031262939773266</v>
      </c>
      <c r="L85" s="102">
        <f>AVERAGE(L83,L78,L73,L68,L63,L58)</f>
        <v>0.0010077002020967437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40.03771300252325</v>
      </c>
      <c r="G86" s="102"/>
      <c r="H86" s="102"/>
      <c r="I86" s="115"/>
      <c r="J86" s="115" t="s">
        <v>159</v>
      </c>
      <c r="K86" s="102">
        <f>AVERAGE(K84,K79,K74,K69,K64,K59)</f>
        <v>-0.793306402850808</v>
      </c>
      <c r="L86" s="102">
        <f>AVERAGE(L84,L79,L74,L69,L64,L59)</f>
        <v>0.18518736774101838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0.6445393373582912</v>
      </c>
      <c r="L87" s="102">
        <f>ABS(L85/$H$33)</f>
        <v>0.0027991672280465105</v>
      </c>
      <c r="M87" s="115" t="s">
        <v>111</v>
      </c>
      <c r="N87" s="102">
        <f>K87+L87+L88+K88</f>
        <v>1.2138228837715241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0.45074227434705</v>
      </c>
      <c r="L88" s="102">
        <f>ABS(L86/$H$34)</f>
        <v>0.11574210483813648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3383</v>
      </c>
      <c r="B91" s="101">
        <v>163.02</v>
      </c>
      <c r="C91" s="101">
        <v>167.22</v>
      </c>
      <c r="D91" s="101">
        <v>9.16798845718686</v>
      </c>
      <c r="E91" s="101">
        <v>9.59585993397267</v>
      </c>
      <c r="F91" s="101">
        <v>31.12353978420323</v>
      </c>
      <c r="G91" s="101" t="s">
        <v>59</v>
      </c>
      <c r="H91" s="101">
        <v>-14.584368598292485</v>
      </c>
      <c r="I91" s="101">
        <v>80.93563140170752</v>
      </c>
      <c r="J91" s="101" t="s">
        <v>73</v>
      </c>
      <c r="K91" s="101">
        <v>1.06524045835373</v>
      </c>
      <c r="M91" s="101" t="s">
        <v>68</v>
      </c>
      <c r="N91" s="101">
        <v>0.7263801195755176</v>
      </c>
      <c r="X91" s="101">
        <v>67.5</v>
      </c>
    </row>
    <row r="92" spans="1:24" s="101" customFormat="1" ht="12.75" hidden="1">
      <c r="A92" s="101">
        <v>3384</v>
      </c>
      <c r="B92" s="101">
        <v>159.44000244140625</v>
      </c>
      <c r="C92" s="101">
        <v>159.94000244140625</v>
      </c>
      <c r="D92" s="101">
        <v>9.220671653747559</v>
      </c>
      <c r="E92" s="101">
        <v>9.355274200439453</v>
      </c>
      <c r="F92" s="101">
        <v>37.80152378048864</v>
      </c>
      <c r="G92" s="101" t="s">
        <v>56</v>
      </c>
      <c r="H92" s="101">
        <v>5.785151317000185</v>
      </c>
      <c r="I92" s="101">
        <v>97.72515375840644</v>
      </c>
      <c r="J92" s="101" t="s">
        <v>62</v>
      </c>
      <c r="K92" s="101">
        <v>0.7872957597250867</v>
      </c>
      <c r="L92" s="101">
        <v>0.6385367310567374</v>
      </c>
      <c r="M92" s="101">
        <v>0.18638124620524732</v>
      </c>
      <c r="N92" s="101">
        <v>0.039849438208727314</v>
      </c>
      <c r="O92" s="101">
        <v>0.031619073300710815</v>
      </c>
      <c r="P92" s="101">
        <v>0.018317574800899593</v>
      </c>
      <c r="Q92" s="101">
        <v>0.003848752641266363</v>
      </c>
      <c r="R92" s="101">
        <v>0.0006133889371674719</v>
      </c>
      <c r="S92" s="101">
        <v>0.00041482677641500984</v>
      </c>
      <c r="T92" s="101">
        <v>0.0002695543270564634</v>
      </c>
      <c r="U92" s="101">
        <v>8.418716133412867E-05</v>
      </c>
      <c r="V92" s="101">
        <v>2.2762891564195836E-05</v>
      </c>
      <c r="W92" s="101">
        <v>2.586795099094205E-05</v>
      </c>
      <c r="X92" s="101">
        <v>67.5</v>
      </c>
    </row>
    <row r="93" spans="1:24" s="101" customFormat="1" ht="12.75" hidden="1">
      <c r="A93" s="101">
        <v>3381</v>
      </c>
      <c r="B93" s="101">
        <v>159.44000244140625</v>
      </c>
      <c r="C93" s="101">
        <v>161.33999633789062</v>
      </c>
      <c r="D93" s="101">
        <v>8.745165824890137</v>
      </c>
      <c r="E93" s="101">
        <v>9.065743446350098</v>
      </c>
      <c r="F93" s="101">
        <v>34.961112605171486</v>
      </c>
      <c r="G93" s="101" t="s">
        <v>57</v>
      </c>
      <c r="H93" s="101">
        <v>3.3564665829353117</v>
      </c>
      <c r="I93" s="101">
        <v>95.29646902434156</v>
      </c>
      <c r="J93" s="101" t="s">
        <v>60</v>
      </c>
      <c r="K93" s="101">
        <v>-0.6885619849812754</v>
      </c>
      <c r="L93" s="101">
        <v>-0.003474079940040425</v>
      </c>
      <c r="M93" s="101">
        <v>0.1640242566534936</v>
      </c>
      <c r="N93" s="101">
        <v>-0.0004122294036733426</v>
      </c>
      <c r="O93" s="101">
        <v>-0.027486717113766632</v>
      </c>
      <c r="P93" s="101">
        <v>-0.0003974097817489767</v>
      </c>
      <c r="Q93" s="101">
        <v>0.003433885494148027</v>
      </c>
      <c r="R93" s="101">
        <v>-3.3168257191653233E-05</v>
      </c>
      <c r="S93" s="101">
        <v>-0.0003459567735730185</v>
      </c>
      <c r="T93" s="101">
        <v>-2.829500578574521E-05</v>
      </c>
      <c r="U93" s="101">
        <v>7.788835264869125E-05</v>
      </c>
      <c r="V93" s="101">
        <v>-2.6238047968192026E-06</v>
      </c>
      <c r="W93" s="101">
        <v>-2.1087663446106812E-05</v>
      </c>
      <c r="X93" s="101">
        <v>67.5</v>
      </c>
    </row>
    <row r="94" spans="1:24" s="101" customFormat="1" ht="12.75" hidden="1">
      <c r="A94" s="101">
        <v>3382</v>
      </c>
      <c r="B94" s="101">
        <v>129.63999938964844</v>
      </c>
      <c r="C94" s="101">
        <v>130.0399932861328</v>
      </c>
      <c r="D94" s="101">
        <v>9.10253620147705</v>
      </c>
      <c r="E94" s="101">
        <v>9.607735633850098</v>
      </c>
      <c r="F94" s="101">
        <v>29.738219945759266</v>
      </c>
      <c r="G94" s="101" t="s">
        <v>58</v>
      </c>
      <c r="H94" s="101">
        <v>15.640172973348598</v>
      </c>
      <c r="I94" s="101">
        <v>77.78017236299704</v>
      </c>
      <c r="J94" s="101" t="s">
        <v>61</v>
      </c>
      <c r="K94" s="101">
        <v>0.3817289694531283</v>
      </c>
      <c r="L94" s="101">
        <v>-0.6385272802920752</v>
      </c>
      <c r="M94" s="101">
        <v>0.08850995518183183</v>
      </c>
      <c r="N94" s="101">
        <v>-0.03984730596251049</v>
      </c>
      <c r="O94" s="101">
        <v>0.015628377353503208</v>
      </c>
      <c r="P94" s="101">
        <v>-0.018313263282438822</v>
      </c>
      <c r="Q94" s="101">
        <v>0.0017381965673463299</v>
      </c>
      <c r="R94" s="101">
        <v>-0.0006124915141896328</v>
      </c>
      <c r="S94" s="101">
        <v>0.0002288999022494675</v>
      </c>
      <c r="T94" s="101">
        <v>-0.0002680651560394366</v>
      </c>
      <c r="U94" s="101">
        <v>3.195125435991082E-05</v>
      </c>
      <c r="V94" s="101">
        <v>-2.2611167169156184E-05</v>
      </c>
      <c r="W94" s="101">
        <v>1.4982033869054972E-05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3383</v>
      </c>
      <c r="B96" s="101">
        <v>157.8</v>
      </c>
      <c r="C96" s="101">
        <v>158.6</v>
      </c>
      <c r="D96" s="101">
        <v>9.297122489731754</v>
      </c>
      <c r="E96" s="101">
        <v>9.651953703073804</v>
      </c>
      <c r="F96" s="101">
        <v>29.77912305037421</v>
      </c>
      <c r="G96" s="101" t="s">
        <v>59</v>
      </c>
      <c r="H96" s="101">
        <v>-13.952805264417961</v>
      </c>
      <c r="I96" s="101">
        <v>76.34719473558205</v>
      </c>
      <c r="J96" s="101" t="s">
        <v>73</v>
      </c>
      <c r="K96" s="101">
        <v>1.0761061126626321</v>
      </c>
      <c r="M96" s="101" t="s">
        <v>68</v>
      </c>
      <c r="N96" s="101">
        <v>0.965485991166376</v>
      </c>
      <c r="X96" s="101">
        <v>67.5</v>
      </c>
    </row>
    <row r="97" spans="1:24" s="101" customFormat="1" ht="12.75" hidden="1">
      <c r="A97" s="101">
        <v>3384</v>
      </c>
      <c r="B97" s="101">
        <v>137.66000366210938</v>
      </c>
      <c r="C97" s="101">
        <v>155.16000366210938</v>
      </c>
      <c r="D97" s="101">
        <v>9.161567687988281</v>
      </c>
      <c r="E97" s="101">
        <v>9.327717781066895</v>
      </c>
      <c r="F97" s="101">
        <v>31.81215324781967</v>
      </c>
      <c r="G97" s="101" t="s">
        <v>56</v>
      </c>
      <c r="H97" s="101">
        <v>12.536260944197352</v>
      </c>
      <c r="I97" s="101">
        <v>82.69626460630673</v>
      </c>
      <c r="J97" s="101" t="s">
        <v>62</v>
      </c>
      <c r="K97" s="101">
        <v>0.33370313190846057</v>
      </c>
      <c r="L97" s="101">
        <v>0.9778961825110215</v>
      </c>
      <c r="M97" s="101">
        <v>0.07899945279145201</v>
      </c>
      <c r="N97" s="101">
        <v>0.035450612270225654</v>
      </c>
      <c r="O97" s="101">
        <v>0.013401843413066758</v>
      </c>
      <c r="P97" s="101">
        <v>0.02805276545666323</v>
      </c>
      <c r="Q97" s="101">
        <v>0.0016313239487466967</v>
      </c>
      <c r="R97" s="101">
        <v>0.0005457152506174581</v>
      </c>
      <c r="S97" s="101">
        <v>0.00017582041159441866</v>
      </c>
      <c r="T97" s="101">
        <v>0.0004127932729840147</v>
      </c>
      <c r="U97" s="101">
        <v>3.569926078733399E-05</v>
      </c>
      <c r="V97" s="101">
        <v>2.025834558534399E-05</v>
      </c>
      <c r="W97" s="101">
        <v>1.0966682739538E-05</v>
      </c>
      <c r="X97" s="101">
        <v>67.5</v>
      </c>
    </row>
    <row r="98" spans="1:24" s="101" customFormat="1" ht="12.75" hidden="1">
      <c r="A98" s="101">
        <v>3381</v>
      </c>
      <c r="B98" s="101">
        <v>174.13999938964844</v>
      </c>
      <c r="C98" s="101">
        <v>166.83999633789062</v>
      </c>
      <c r="D98" s="101">
        <v>8.780386924743652</v>
      </c>
      <c r="E98" s="101">
        <v>8.945683479309082</v>
      </c>
      <c r="F98" s="101">
        <v>36.8577749507539</v>
      </c>
      <c r="G98" s="101" t="s">
        <v>57</v>
      </c>
      <c r="H98" s="101">
        <v>-6.514934773883127</v>
      </c>
      <c r="I98" s="101">
        <v>100.12506461576531</v>
      </c>
      <c r="J98" s="101" t="s">
        <v>60</v>
      </c>
      <c r="K98" s="101">
        <v>-0.28540502599946505</v>
      </c>
      <c r="L98" s="101">
        <v>-0.005320421564433677</v>
      </c>
      <c r="M98" s="101">
        <v>0.06802659077049764</v>
      </c>
      <c r="N98" s="101">
        <v>-0.00036642174812075113</v>
      </c>
      <c r="O98" s="101">
        <v>-0.011386549081850737</v>
      </c>
      <c r="P98" s="101">
        <v>-0.0006087210961436413</v>
      </c>
      <c r="Q98" s="101">
        <v>0.0014260215131431469</v>
      </c>
      <c r="R98" s="101">
        <v>-2.9489459553961916E-05</v>
      </c>
      <c r="S98" s="101">
        <v>-0.0001428031726553806</v>
      </c>
      <c r="T98" s="101">
        <v>-4.3347793099577965E-05</v>
      </c>
      <c r="U98" s="101">
        <v>3.2481777390710835E-05</v>
      </c>
      <c r="V98" s="101">
        <v>-2.3307438018102653E-06</v>
      </c>
      <c r="W98" s="101">
        <v>-8.6927918340323E-06</v>
      </c>
      <c r="X98" s="101">
        <v>67.5</v>
      </c>
    </row>
    <row r="99" spans="1:24" s="101" customFormat="1" ht="12.75" hidden="1">
      <c r="A99" s="101">
        <v>3382</v>
      </c>
      <c r="B99" s="101">
        <v>130.8000030517578</v>
      </c>
      <c r="C99" s="101">
        <v>126</v>
      </c>
      <c r="D99" s="101">
        <v>9.15835952758789</v>
      </c>
      <c r="E99" s="101">
        <v>9.78377914428711</v>
      </c>
      <c r="F99" s="101">
        <v>30.889655525200745</v>
      </c>
      <c r="G99" s="101" t="s">
        <v>58</v>
      </c>
      <c r="H99" s="101">
        <v>17.003202816855577</v>
      </c>
      <c r="I99" s="101">
        <v>80.30320586861339</v>
      </c>
      <c r="J99" s="101" t="s">
        <v>61</v>
      </c>
      <c r="K99" s="101">
        <v>0.17292122882908312</v>
      </c>
      <c r="L99" s="101">
        <v>-0.9778817090446092</v>
      </c>
      <c r="M99" s="101">
        <v>0.040165862240117554</v>
      </c>
      <c r="N99" s="101">
        <v>-0.035448718530242784</v>
      </c>
      <c r="O99" s="101">
        <v>0.007067949269410824</v>
      </c>
      <c r="P99" s="101">
        <v>-0.02804616031462538</v>
      </c>
      <c r="Q99" s="101">
        <v>0.000792262879231032</v>
      </c>
      <c r="R99" s="101">
        <v>-0.0005449178897152215</v>
      </c>
      <c r="S99" s="101">
        <v>0.00010256739741647123</v>
      </c>
      <c r="T99" s="101">
        <v>-0.0004105109682508513</v>
      </c>
      <c r="U99" s="101">
        <v>1.4811190306737275E-05</v>
      </c>
      <c r="V99" s="101">
        <v>-2.012382168440054E-05</v>
      </c>
      <c r="W99" s="101">
        <v>6.686067636500699E-06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3383</v>
      </c>
      <c r="B101" s="101">
        <v>186.26</v>
      </c>
      <c r="C101" s="101">
        <v>175.66</v>
      </c>
      <c r="D101" s="101">
        <v>9.010368667212715</v>
      </c>
      <c r="E101" s="101">
        <v>9.500411457346884</v>
      </c>
      <c r="F101" s="101">
        <v>35.69589922620358</v>
      </c>
      <c r="G101" s="101" t="s">
        <v>59</v>
      </c>
      <c r="H101" s="101">
        <v>-24.218228011503115</v>
      </c>
      <c r="I101" s="101">
        <v>94.54177198849688</v>
      </c>
      <c r="J101" s="101" t="s">
        <v>73</v>
      </c>
      <c r="K101" s="101">
        <v>1.916741372518607</v>
      </c>
      <c r="M101" s="101" t="s">
        <v>68</v>
      </c>
      <c r="N101" s="101">
        <v>1.0755994118807053</v>
      </c>
      <c r="X101" s="101">
        <v>67.5</v>
      </c>
    </row>
    <row r="102" spans="1:24" s="101" customFormat="1" ht="12.75" hidden="1">
      <c r="A102" s="101">
        <v>3384</v>
      </c>
      <c r="B102" s="101">
        <v>163.9199981689453</v>
      </c>
      <c r="C102" s="101">
        <v>177.82000732421875</v>
      </c>
      <c r="D102" s="101">
        <v>9.173922538757324</v>
      </c>
      <c r="E102" s="101">
        <v>9.383940696716309</v>
      </c>
      <c r="F102" s="101">
        <v>40.03771300252325</v>
      </c>
      <c r="G102" s="101" t="s">
        <v>56</v>
      </c>
      <c r="H102" s="101">
        <v>7.6331967738923225</v>
      </c>
      <c r="I102" s="101">
        <v>104.05319494283764</v>
      </c>
      <c r="J102" s="101" t="s">
        <v>62</v>
      </c>
      <c r="K102" s="101">
        <v>1.2754496968829245</v>
      </c>
      <c r="L102" s="101">
        <v>0.44070966919299276</v>
      </c>
      <c r="M102" s="101">
        <v>0.3019455396591966</v>
      </c>
      <c r="N102" s="101">
        <v>0.04183031160551823</v>
      </c>
      <c r="O102" s="101">
        <v>0.0512241560032778</v>
      </c>
      <c r="P102" s="101">
        <v>0.012642543084908496</v>
      </c>
      <c r="Q102" s="101">
        <v>0.006235141595953098</v>
      </c>
      <c r="R102" s="101">
        <v>0.0006438665330338503</v>
      </c>
      <c r="S102" s="101">
        <v>0.0006720686104667907</v>
      </c>
      <c r="T102" s="101">
        <v>0.00018606472297445447</v>
      </c>
      <c r="U102" s="101">
        <v>0.0001363733258921658</v>
      </c>
      <c r="V102" s="101">
        <v>2.3905354078310016E-05</v>
      </c>
      <c r="W102" s="101">
        <v>4.1909228576231464E-05</v>
      </c>
      <c r="X102" s="101">
        <v>67.5</v>
      </c>
    </row>
    <row r="103" spans="1:24" s="101" customFormat="1" ht="12.75" hidden="1">
      <c r="A103" s="101">
        <v>3381</v>
      </c>
      <c r="B103" s="101">
        <v>167.3000030517578</v>
      </c>
      <c r="C103" s="101">
        <v>157.6999969482422</v>
      </c>
      <c r="D103" s="101">
        <v>8.971502304077148</v>
      </c>
      <c r="E103" s="101">
        <v>8.883638381958008</v>
      </c>
      <c r="F103" s="101">
        <v>40.406993904999226</v>
      </c>
      <c r="G103" s="101" t="s">
        <v>57</v>
      </c>
      <c r="H103" s="101">
        <v>7.597493959229396</v>
      </c>
      <c r="I103" s="101">
        <v>107.39749701098721</v>
      </c>
      <c r="J103" s="101" t="s">
        <v>60</v>
      </c>
      <c r="K103" s="101">
        <v>-1.225089225219975</v>
      </c>
      <c r="L103" s="101">
        <v>-0.002398419590685396</v>
      </c>
      <c r="M103" s="101">
        <v>0.28904945677330507</v>
      </c>
      <c r="N103" s="101">
        <v>0.0004323128202839386</v>
      </c>
      <c r="O103" s="101">
        <v>-0.04935242053743406</v>
      </c>
      <c r="P103" s="101">
        <v>-0.0002741669915746919</v>
      </c>
      <c r="Q103" s="101">
        <v>0.005919471176110536</v>
      </c>
      <c r="R103" s="101">
        <v>3.472374374707539E-05</v>
      </c>
      <c r="S103" s="101">
        <v>-0.0006581834976559835</v>
      </c>
      <c r="T103" s="101">
        <v>-1.9509933247079597E-05</v>
      </c>
      <c r="U103" s="101">
        <v>0.00012566966516993586</v>
      </c>
      <c r="V103" s="101">
        <v>2.727676472053598E-06</v>
      </c>
      <c r="W103" s="101">
        <v>-4.1301695364578957E-05</v>
      </c>
      <c r="X103" s="101">
        <v>67.5</v>
      </c>
    </row>
    <row r="104" spans="1:24" s="101" customFormat="1" ht="12.75" hidden="1">
      <c r="A104" s="101">
        <v>3382</v>
      </c>
      <c r="B104" s="101">
        <v>159.25999450683594</v>
      </c>
      <c r="C104" s="101">
        <v>130.16000366210938</v>
      </c>
      <c r="D104" s="101">
        <v>9.069125175476074</v>
      </c>
      <c r="E104" s="101">
        <v>9.782124519348145</v>
      </c>
      <c r="F104" s="101">
        <v>34.25775422216457</v>
      </c>
      <c r="G104" s="101" t="s">
        <v>58</v>
      </c>
      <c r="H104" s="101">
        <v>-1.7170214062045233</v>
      </c>
      <c r="I104" s="101">
        <v>90.04297310063141</v>
      </c>
      <c r="J104" s="101" t="s">
        <v>61</v>
      </c>
      <c r="K104" s="101">
        <v>-0.35486380419629376</v>
      </c>
      <c r="L104" s="101">
        <v>-0.44070314283388556</v>
      </c>
      <c r="M104" s="101">
        <v>-0.08730131991637209</v>
      </c>
      <c r="N104" s="101">
        <v>0.04182807758719221</v>
      </c>
      <c r="O104" s="101">
        <v>-0.013720522779559019</v>
      </c>
      <c r="P104" s="101">
        <v>-0.012639569933921744</v>
      </c>
      <c r="Q104" s="101">
        <v>-0.001958788328733122</v>
      </c>
      <c r="R104" s="101">
        <v>0.0006429295248946168</v>
      </c>
      <c r="S104" s="101">
        <v>-0.00013590695562810197</v>
      </c>
      <c r="T104" s="101">
        <v>-0.0001850390327478367</v>
      </c>
      <c r="U104" s="101">
        <v>-5.296054447385405E-05</v>
      </c>
      <c r="V104" s="101">
        <v>2.3749225980506788E-05</v>
      </c>
      <c r="W104" s="101">
        <v>-7.110091410546923E-06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3383</v>
      </c>
      <c r="B106" s="101">
        <v>177.56</v>
      </c>
      <c r="C106" s="101">
        <v>171.06</v>
      </c>
      <c r="D106" s="101">
        <v>8.989222240710635</v>
      </c>
      <c r="E106" s="101">
        <v>9.54807813292953</v>
      </c>
      <c r="F106" s="101">
        <v>35.26165151456666</v>
      </c>
      <c r="G106" s="101" t="s">
        <v>59</v>
      </c>
      <c r="H106" s="101">
        <v>-16.482778202629405</v>
      </c>
      <c r="I106" s="101">
        <v>93.5772217973706</v>
      </c>
      <c r="J106" s="101" t="s">
        <v>73</v>
      </c>
      <c r="K106" s="101">
        <v>1.6121865086110667</v>
      </c>
      <c r="M106" s="101" t="s">
        <v>68</v>
      </c>
      <c r="N106" s="101">
        <v>0.8373915680912205</v>
      </c>
      <c r="X106" s="101">
        <v>67.5</v>
      </c>
    </row>
    <row r="107" spans="1:24" s="101" customFormat="1" ht="12.75" hidden="1">
      <c r="A107" s="101">
        <v>3384</v>
      </c>
      <c r="B107" s="101">
        <v>161.55999755859375</v>
      </c>
      <c r="C107" s="101">
        <v>179.75999450683594</v>
      </c>
      <c r="D107" s="101">
        <v>9.0776948928833</v>
      </c>
      <c r="E107" s="101">
        <v>9.328187942504883</v>
      </c>
      <c r="F107" s="101">
        <v>38.56786112713459</v>
      </c>
      <c r="G107" s="101" t="s">
        <v>56</v>
      </c>
      <c r="H107" s="101">
        <v>7.225719814288297</v>
      </c>
      <c r="I107" s="101">
        <v>101.28571737288205</v>
      </c>
      <c r="J107" s="101" t="s">
        <v>62</v>
      </c>
      <c r="K107" s="101">
        <v>1.2309048474717137</v>
      </c>
      <c r="L107" s="101">
        <v>0.09768577575770929</v>
      </c>
      <c r="M107" s="101">
        <v>0.29140042315925174</v>
      </c>
      <c r="N107" s="101">
        <v>0.010708624418086947</v>
      </c>
      <c r="O107" s="101">
        <v>0.04943523378666973</v>
      </c>
      <c r="P107" s="101">
        <v>0.0028023083257751073</v>
      </c>
      <c r="Q107" s="101">
        <v>0.006017411550321624</v>
      </c>
      <c r="R107" s="101">
        <v>0.00016483079250766014</v>
      </c>
      <c r="S107" s="101">
        <v>0.0006485855963452463</v>
      </c>
      <c r="T107" s="101">
        <v>4.127169637171468E-05</v>
      </c>
      <c r="U107" s="101">
        <v>0.00013160473804209086</v>
      </c>
      <c r="V107" s="101">
        <v>6.130367112175842E-06</v>
      </c>
      <c r="W107" s="101">
        <v>4.0441699644229224E-05</v>
      </c>
      <c r="X107" s="101">
        <v>67.5</v>
      </c>
    </row>
    <row r="108" spans="1:24" s="101" customFormat="1" ht="12.75" hidden="1">
      <c r="A108" s="101">
        <v>3381</v>
      </c>
      <c r="B108" s="101">
        <v>160.66000366210938</v>
      </c>
      <c r="C108" s="101">
        <v>140.25999450683594</v>
      </c>
      <c r="D108" s="101">
        <v>8.780585289001465</v>
      </c>
      <c r="E108" s="101">
        <v>9.300031661987305</v>
      </c>
      <c r="F108" s="101">
        <v>38.96044564208462</v>
      </c>
      <c r="G108" s="101" t="s">
        <v>57</v>
      </c>
      <c r="H108" s="101">
        <v>12.614815063947816</v>
      </c>
      <c r="I108" s="101">
        <v>105.77481872605719</v>
      </c>
      <c r="J108" s="101" t="s">
        <v>60</v>
      </c>
      <c r="K108" s="101">
        <v>-1.1211397494565005</v>
      </c>
      <c r="L108" s="101">
        <v>-0.0005316417347494475</v>
      </c>
      <c r="M108" s="101">
        <v>0.26403025256686413</v>
      </c>
      <c r="N108" s="101">
        <v>0.00011041521353854905</v>
      </c>
      <c r="O108" s="101">
        <v>-0.04524434410897331</v>
      </c>
      <c r="P108" s="101">
        <v>-6.061873316971552E-05</v>
      </c>
      <c r="Q108" s="101">
        <v>0.005383506403393209</v>
      </c>
      <c r="R108" s="101">
        <v>8.858516085353528E-06</v>
      </c>
      <c r="S108" s="101">
        <v>-0.0006098875574073275</v>
      </c>
      <c r="T108" s="101">
        <v>-4.305787624579435E-06</v>
      </c>
      <c r="U108" s="101">
        <v>0.00011270887175501403</v>
      </c>
      <c r="V108" s="101">
        <v>6.881342466856482E-07</v>
      </c>
      <c r="W108" s="101">
        <v>-3.846437069910898E-05</v>
      </c>
      <c r="X108" s="101">
        <v>67.5</v>
      </c>
    </row>
    <row r="109" spans="1:24" s="101" customFormat="1" ht="12.75" hidden="1">
      <c r="A109" s="101">
        <v>3382</v>
      </c>
      <c r="B109" s="101">
        <v>154.5</v>
      </c>
      <c r="C109" s="101">
        <v>139</v>
      </c>
      <c r="D109" s="101">
        <v>9.070526123046875</v>
      </c>
      <c r="E109" s="101">
        <v>9.545353889465332</v>
      </c>
      <c r="F109" s="101">
        <v>30.79081199825344</v>
      </c>
      <c r="G109" s="101" t="s">
        <v>58</v>
      </c>
      <c r="H109" s="101">
        <v>-6.0981849350677635</v>
      </c>
      <c r="I109" s="101">
        <v>80.90181506493224</v>
      </c>
      <c r="J109" s="101" t="s">
        <v>61</v>
      </c>
      <c r="K109" s="101">
        <v>-0.5081066873383757</v>
      </c>
      <c r="L109" s="101">
        <v>-0.09768432905257289</v>
      </c>
      <c r="M109" s="101">
        <v>-0.12329733308903687</v>
      </c>
      <c r="N109" s="101">
        <v>0.010708055164607029</v>
      </c>
      <c r="O109" s="101">
        <v>-0.019919630159506093</v>
      </c>
      <c r="P109" s="101">
        <v>-0.0028016526054986516</v>
      </c>
      <c r="Q109" s="101">
        <v>-0.0026883267231808715</v>
      </c>
      <c r="R109" s="101">
        <v>0.00016459257836083874</v>
      </c>
      <c r="S109" s="101">
        <v>-0.00022068176885787962</v>
      </c>
      <c r="T109" s="101">
        <v>-4.104647505366356E-05</v>
      </c>
      <c r="U109" s="101">
        <v>-6.79449578912163E-05</v>
      </c>
      <c r="V109" s="101">
        <v>6.091623116098496E-06</v>
      </c>
      <c r="W109" s="101">
        <v>-1.2490926980635854E-05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3383</v>
      </c>
      <c r="B111" s="101">
        <v>180.26</v>
      </c>
      <c r="C111" s="101">
        <v>170.76</v>
      </c>
      <c r="D111" s="101">
        <v>8.856397336345845</v>
      </c>
      <c r="E111" s="101">
        <v>9.350346005910245</v>
      </c>
      <c r="F111" s="101">
        <v>31.922967922989724</v>
      </c>
      <c r="G111" s="101" t="s">
        <v>59</v>
      </c>
      <c r="H111" s="101">
        <v>-26.762676285457133</v>
      </c>
      <c r="I111" s="101">
        <v>85.99732371454286</v>
      </c>
      <c r="J111" s="101" t="s">
        <v>73</v>
      </c>
      <c r="K111" s="101">
        <v>2.18501032400448</v>
      </c>
      <c r="M111" s="101" t="s">
        <v>68</v>
      </c>
      <c r="N111" s="101">
        <v>1.2617409871412006</v>
      </c>
      <c r="X111" s="101">
        <v>67.5</v>
      </c>
    </row>
    <row r="112" spans="1:24" s="101" customFormat="1" ht="12.75" hidden="1">
      <c r="A112" s="101">
        <v>3384</v>
      </c>
      <c r="B112" s="101">
        <v>158.60000610351562</v>
      </c>
      <c r="C112" s="101">
        <v>181.10000610351562</v>
      </c>
      <c r="D112" s="101">
        <v>8.936868667602539</v>
      </c>
      <c r="E112" s="101">
        <v>8.81057071685791</v>
      </c>
      <c r="F112" s="101">
        <v>37.24944726244183</v>
      </c>
      <c r="G112" s="101" t="s">
        <v>56</v>
      </c>
      <c r="H112" s="101">
        <v>8.252486124779267</v>
      </c>
      <c r="I112" s="101">
        <v>99.35249222829489</v>
      </c>
      <c r="J112" s="101" t="s">
        <v>62</v>
      </c>
      <c r="K112" s="101">
        <v>1.3324693036000532</v>
      </c>
      <c r="L112" s="101">
        <v>0.5521494574196377</v>
      </c>
      <c r="M112" s="101">
        <v>0.31544408215063907</v>
      </c>
      <c r="N112" s="101">
        <v>0.044763408607317756</v>
      </c>
      <c r="O112" s="101">
        <v>0.053514129557044855</v>
      </c>
      <c r="P112" s="101">
        <v>0.01583939057467322</v>
      </c>
      <c r="Q112" s="101">
        <v>0.006513881930634049</v>
      </c>
      <c r="R112" s="101">
        <v>0.0006890124749296411</v>
      </c>
      <c r="S112" s="101">
        <v>0.0007021147819606576</v>
      </c>
      <c r="T112" s="101">
        <v>0.00023310616072881845</v>
      </c>
      <c r="U112" s="101">
        <v>0.00014247194492340945</v>
      </c>
      <c r="V112" s="101">
        <v>2.558038512499663E-05</v>
      </c>
      <c r="W112" s="101">
        <v>4.378334726192005E-05</v>
      </c>
      <c r="X112" s="101">
        <v>67.5</v>
      </c>
    </row>
    <row r="113" spans="1:24" s="101" customFormat="1" ht="12.75" hidden="1">
      <c r="A113" s="101">
        <v>3381</v>
      </c>
      <c r="B113" s="101">
        <v>159.0399932861328</v>
      </c>
      <c r="C113" s="101">
        <v>140.24000549316406</v>
      </c>
      <c r="D113" s="101">
        <v>9.537812232971191</v>
      </c>
      <c r="E113" s="101">
        <v>9.097476959228516</v>
      </c>
      <c r="F113" s="101">
        <v>39.39527757577403</v>
      </c>
      <c r="G113" s="101" t="s">
        <v>57</v>
      </c>
      <c r="H113" s="101">
        <v>6.917261289930337</v>
      </c>
      <c r="I113" s="101">
        <v>98.45725457606315</v>
      </c>
      <c r="J113" s="101" t="s">
        <v>60</v>
      </c>
      <c r="K113" s="101">
        <v>-1.2966054169655887</v>
      </c>
      <c r="L113" s="101">
        <v>-0.003004818483766045</v>
      </c>
      <c r="M113" s="101">
        <v>0.30610743022265685</v>
      </c>
      <c r="N113" s="101">
        <v>0.00046264710233893627</v>
      </c>
      <c r="O113" s="101">
        <v>-0.05220373332360374</v>
      </c>
      <c r="P113" s="101">
        <v>-0.0003435346903045537</v>
      </c>
      <c r="Q113" s="101">
        <v>0.006277621436701079</v>
      </c>
      <c r="R113" s="101">
        <v>3.715789814267312E-05</v>
      </c>
      <c r="S113" s="101">
        <v>-0.0006937816907393081</v>
      </c>
      <c r="T113" s="101">
        <v>-2.444878919613789E-05</v>
      </c>
      <c r="U113" s="101">
        <v>0.00013386280077910543</v>
      </c>
      <c r="V113" s="101">
        <v>2.9189756170696874E-06</v>
      </c>
      <c r="W113" s="101">
        <v>-4.346278907992655E-05</v>
      </c>
      <c r="X113" s="101">
        <v>67.5</v>
      </c>
    </row>
    <row r="114" spans="1:24" s="101" customFormat="1" ht="12.75" hidden="1">
      <c r="A114" s="101">
        <v>3382</v>
      </c>
      <c r="B114" s="101">
        <v>140.74000549316406</v>
      </c>
      <c r="C114" s="101">
        <v>121.23999786376953</v>
      </c>
      <c r="D114" s="101">
        <v>9.001513481140137</v>
      </c>
      <c r="E114" s="101">
        <v>9.437479972839355</v>
      </c>
      <c r="F114" s="101">
        <v>27.730729354151403</v>
      </c>
      <c r="G114" s="101" t="s">
        <v>58</v>
      </c>
      <c r="H114" s="101">
        <v>0.1377697035430856</v>
      </c>
      <c r="I114" s="101">
        <v>73.37777519670715</v>
      </c>
      <c r="J114" s="101" t="s">
        <v>61</v>
      </c>
      <c r="K114" s="101">
        <v>-0.30706487544475464</v>
      </c>
      <c r="L114" s="101">
        <v>-0.5521412811904938</v>
      </c>
      <c r="M114" s="101">
        <v>-0.07617880365521885</v>
      </c>
      <c r="N114" s="101">
        <v>0.044761017725297385</v>
      </c>
      <c r="O114" s="101">
        <v>-0.011769974058010719</v>
      </c>
      <c r="P114" s="101">
        <v>-0.015835664737976873</v>
      </c>
      <c r="Q114" s="101">
        <v>-0.0017384265597694517</v>
      </c>
      <c r="R114" s="101">
        <v>0.0006880097973243463</v>
      </c>
      <c r="S114" s="101">
        <v>-0.0001078523650300209</v>
      </c>
      <c r="T114" s="101">
        <v>-0.00023182048847453617</v>
      </c>
      <c r="U114" s="101">
        <v>-4.877505159231048E-05</v>
      </c>
      <c r="V114" s="101">
        <v>2.5413297395066654E-05</v>
      </c>
      <c r="W114" s="101">
        <v>-5.2884272569167165E-06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3383</v>
      </c>
      <c r="B116" s="101">
        <v>179.22</v>
      </c>
      <c r="C116" s="101">
        <v>174.22</v>
      </c>
      <c r="D116" s="101">
        <v>8.586808155794532</v>
      </c>
      <c r="E116" s="101">
        <v>9.090626255939576</v>
      </c>
      <c r="F116" s="101">
        <v>34.74664000780517</v>
      </c>
      <c r="G116" s="101" t="s">
        <v>59</v>
      </c>
      <c r="H116" s="101">
        <v>-15.181423629499193</v>
      </c>
      <c r="I116" s="101">
        <v>96.5385763705008</v>
      </c>
      <c r="J116" s="101" t="s">
        <v>73</v>
      </c>
      <c r="K116" s="101">
        <v>1.8272868676038017</v>
      </c>
      <c r="M116" s="101" t="s">
        <v>68</v>
      </c>
      <c r="N116" s="101">
        <v>0.945677563775684</v>
      </c>
      <c r="X116" s="101">
        <v>67.5</v>
      </c>
    </row>
    <row r="117" spans="1:24" s="101" customFormat="1" ht="12.75" hidden="1">
      <c r="A117" s="101">
        <v>3384</v>
      </c>
      <c r="B117" s="101">
        <v>163.5399932861328</v>
      </c>
      <c r="C117" s="101">
        <v>191.33999633789062</v>
      </c>
      <c r="D117" s="101">
        <v>8.872526168823242</v>
      </c>
      <c r="E117" s="101">
        <v>8.707778930664062</v>
      </c>
      <c r="F117" s="101">
        <v>38.17775789179286</v>
      </c>
      <c r="G117" s="101" t="s">
        <v>56</v>
      </c>
      <c r="H117" s="101">
        <v>6.548212633117373</v>
      </c>
      <c r="I117" s="101">
        <v>102.58820591925019</v>
      </c>
      <c r="J117" s="101" t="s">
        <v>62</v>
      </c>
      <c r="K117" s="101">
        <v>1.3137760279064705</v>
      </c>
      <c r="L117" s="101">
        <v>0.03160311947398672</v>
      </c>
      <c r="M117" s="101">
        <v>0.31101901225698975</v>
      </c>
      <c r="N117" s="101">
        <v>0.026853428704291922</v>
      </c>
      <c r="O117" s="101">
        <v>0.052763465774021724</v>
      </c>
      <c r="P117" s="101">
        <v>0.0009066070427417568</v>
      </c>
      <c r="Q117" s="101">
        <v>0.006422540113011575</v>
      </c>
      <c r="R117" s="101">
        <v>0.00041333358779059007</v>
      </c>
      <c r="S117" s="101">
        <v>0.0006922384295936047</v>
      </c>
      <c r="T117" s="101">
        <v>1.3383325699319674E-05</v>
      </c>
      <c r="U117" s="101">
        <v>0.00014046100066968868</v>
      </c>
      <c r="V117" s="101">
        <v>1.5324222528764663E-05</v>
      </c>
      <c r="W117" s="101">
        <v>4.3160933302069803E-05</v>
      </c>
      <c r="X117" s="101">
        <v>67.5</v>
      </c>
    </row>
    <row r="118" spans="1:24" s="101" customFormat="1" ht="12.75" hidden="1">
      <c r="A118" s="101">
        <v>3381</v>
      </c>
      <c r="B118" s="101">
        <v>153.02000427246094</v>
      </c>
      <c r="C118" s="101">
        <v>139.72000122070312</v>
      </c>
      <c r="D118" s="101">
        <v>8.921101570129395</v>
      </c>
      <c r="E118" s="101">
        <v>9.17410659790039</v>
      </c>
      <c r="F118" s="101">
        <v>38.68111399146533</v>
      </c>
      <c r="G118" s="101" t="s">
        <v>57</v>
      </c>
      <c r="H118" s="101">
        <v>17.809208389421514</v>
      </c>
      <c r="I118" s="101">
        <v>103.32921266188245</v>
      </c>
      <c r="J118" s="101" t="s">
        <v>60</v>
      </c>
      <c r="K118" s="101">
        <v>-1.2702039413855353</v>
      </c>
      <c r="L118" s="101">
        <v>-0.00017177707246026743</v>
      </c>
      <c r="M118" s="101">
        <v>0.29978132398392465</v>
      </c>
      <c r="N118" s="101">
        <v>-0.00027814912332849075</v>
      </c>
      <c r="O118" s="101">
        <v>-0.051155943011891594</v>
      </c>
      <c r="P118" s="101">
        <v>-1.9452564855202054E-05</v>
      </c>
      <c r="Q118" s="101">
        <v>0.00614343498747714</v>
      </c>
      <c r="R118" s="101">
        <v>-2.2378501660912062E-05</v>
      </c>
      <c r="S118" s="101">
        <v>-0.000681063473777882</v>
      </c>
      <c r="T118" s="101">
        <v>-1.3743949366583375E-06</v>
      </c>
      <c r="U118" s="101">
        <v>0.0001306855427966813</v>
      </c>
      <c r="V118" s="101">
        <v>-1.7775693656118893E-06</v>
      </c>
      <c r="W118" s="101">
        <v>-4.2697405619906323E-05</v>
      </c>
      <c r="X118" s="101">
        <v>67.5</v>
      </c>
    </row>
    <row r="119" spans="1:24" s="101" customFormat="1" ht="12.75" hidden="1">
      <c r="A119" s="101">
        <v>3382</v>
      </c>
      <c r="B119" s="101">
        <v>148.1199951171875</v>
      </c>
      <c r="C119" s="101">
        <v>139.82000732421875</v>
      </c>
      <c r="D119" s="101">
        <v>8.733036994934082</v>
      </c>
      <c r="E119" s="101">
        <v>9.4580078125</v>
      </c>
      <c r="F119" s="101">
        <v>28.70523698735366</v>
      </c>
      <c r="G119" s="101" t="s">
        <v>58</v>
      </c>
      <c r="H119" s="101">
        <v>-2.3042360810462696</v>
      </c>
      <c r="I119" s="101">
        <v>78.31575903614123</v>
      </c>
      <c r="J119" s="101" t="s">
        <v>61</v>
      </c>
      <c r="K119" s="101">
        <v>-0.33554343800818814</v>
      </c>
      <c r="L119" s="101">
        <v>-0.03160265262797501</v>
      </c>
      <c r="M119" s="101">
        <v>-0.08284916279455536</v>
      </c>
      <c r="N119" s="101">
        <v>-0.02685198812456316</v>
      </c>
      <c r="O119" s="101">
        <v>-0.012924891297433077</v>
      </c>
      <c r="P119" s="101">
        <v>-0.0009063983272653959</v>
      </c>
      <c r="Q119" s="101">
        <v>-0.0018727594767840572</v>
      </c>
      <c r="R119" s="101">
        <v>-0.0004127273403340927</v>
      </c>
      <c r="S119" s="101">
        <v>-0.00012388134682761646</v>
      </c>
      <c r="T119" s="101">
        <v>-1.3312567195404436E-05</v>
      </c>
      <c r="U119" s="101">
        <v>-5.1483799520500236E-05</v>
      </c>
      <c r="V119" s="101">
        <v>-1.5220776697052506E-05</v>
      </c>
      <c r="W119" s="101">
        <v>-6.308543162641453E-06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27.730729354151403</v>
      </c>
      <c r="G120" s="102"/>
      <c r="H120" s="102"/>
      <c r="I120" s="115"/>
      <c r="J120" s="115" t="s">
        <v>158</v>
      </c>
      <c r="K120" s="102">
        <f>AVERAGE(K118,K113,K108,K103,K98,K93)</f>
        <v>-0.9811675573347233</v>
      </c>
      <c r="L120" s="102">
        <f>AVERAGE(L118,L113,L108,L103,L98,L93)</f>
        <v>-0.00248352639768921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40.406993904999226</v>
      </c>
      <c r="G121" s="102"/>
      <c r="H121" s="102"/>
      <c r="I121" s="115"/>
      <c r="J121" s="115" t="s">
        <v>159</v>
      </c>
      <c r="K121" s="102">
        <f>AVERAGE(K119,K114,K109,K104,K99,K94)</f>
        <v>-0.1584881011175668</v>
      </c>
      <c r="L121" s="102">
        <f>AVERAGE(L119,L114,L109,L104,L99,L94)</f>
        <v>-0.456423399173602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0.613229723334202</v>
      </c>
      <c r="L122" s="102">
        <f>ABS(L120/$H$33)</f>
        <v>0.006898684438025583</v>
      </c>
      <c r="M122" s="115" t="s">
        <v>111</v>
      </c>
      <c r="N122" s="102">
        <f>K122+L122+L123+K123</f>
        <v>0.9954430897088917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0.09005005745316295</v>
      </c>
      <c r="L123" s="102">
        <f>ABS(L121/$H$34)</f>
        <v>0.2852646244835012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3383</v>
      </c>
      <c r="B126" s="101">
        <v>163.02</v>
      </c>
      <c r="C126" s="101">
        <v>167.22</v>
      </c>
      <c r="D126" s="101">
        <v>9.16798845718686</v>
      </c>
      <c r="E126" s="101">
        <v>9.59585993397267</v>
      </c>
      <c r="F126" s="101">
        <v>36.20601356759607</v>
      </c>
      <c r="G126" s="101" t="s">
        <v>59</v>
      </c>
      <c r="H126" s="101">
        <v>-1.3675806752713697</v>
      </c>
      <c r="I126" s="101">
        <v>94.15241932472864</v>
      </c>
      <c r="J126" s="101" t="s">
        <v>73</v>
      </c>
      <c r="K126" s="101">
        <v>1.2667005349214648</v>
      </c>
      <c r="M126" s="101" t="s">
        <v>68</v>
      </c>
      <c r="N126" s="101">
        <v>0.9000604617966391</v>
      </c>
      <c r="X126" s="101">
        <v>67.5</v>
      </c>
    </row>
    <row r="127" spans="1:24" s="101" customFormat="1" ht="12.75" hidden="1">
      <c r="A127" s="101">
        <v>3382</v>
      </c>
      <c r="B127" s="101">
        <v>129.63999938964844</v>
      </c>
      <c r="C127" s="101">
        <v>130.0399932861328</v>
      </c>
      <c r="D127" s="101">
        <v>9.10253620147705</v>
      </c>
      <c r="E127" s="101">
        <v>9.607735633850098</v>
      </c>
      <c r="F127" s="101">
        <v>31.734492246471532</v>
      </c>
      <c r="G127" s="101" t="s">
        <v>56</v>
      </c>
      <c r="H127" s="101">
        <v>20.86141365002935</v>
      </c>
      <c r="I127" s="101">
        <v>83.00141303967779</v>
      </c>
      <c r="J127" s="101" t="s">
        <v>62</v>
      </c>
      <c r="K127" s="101">
        <v>0.8097557752299834</v>
      </c>
      <c r="L127" s="101">
        <v>0.7558051426122435</v>
      </c>
      <c r="M127" s="101">
        <v>0.19169840274748104</v>
      </c>
      <c r="N127" s="101">
        <v>0.03824086280325472</v>
      </c>
      <c r="O127" s="101">
        <v>0.032521604753304865</v>
      </c>
      <c r="P127" s="101">
        <v>0.021681793451497462</v>
      </c>
      <c r="Q127" s="101">
        <v>0.003958603368364318</v>
      </c>
      <c r="R127" s="101">
        <v>0.0005887066090464388</v>
      </c>
      <c r="S127" s="101">
        <v>0.00042670544323095545</v>
      </c>
      <c r="T127" s="101">
        <v>0.000319035339159649</v>
      </c>
      <c r="U127" s="101">
        <v>8.656990875829266E-05</v>
      </c>
      <c r="V127" s="101">
        <v>2.1857100119945233E-05</v>
      </c>
      <c r="W127" s="101">
        <v>2.6606377577405582E-05</v>
      </c>
      <c r="X127" s="101">
        <v>67.5</v>
      </c>
    </row>
    <row r="128" spans="1:24" s="101" customFormat="1" ht="12.75" hidden="1">
      <c r="A128" s="101">
        <v>3384</v>
      </c>
      <c r="B128" s="101">
        <v>159.44000244140625</v>
      </c>
      <c r="C128" s="101">
        <v>159.94000244140625</v>
      </c>
      <c r="D128" s="101">
        <v>9.220671653747559</v>
      </c>
      <c r="E128" s="101">
        <v>9.355274200439453</v>
      </c>
      <c r="F128" s="101">
        <v>30.510199424257134</v>
      </c>
      <c r="G128" s="101" t="s">
        <v>57</v>
      </c>
      <c r="H128" s="101">
        <v>-13.064506647923437</v>
      </c>
      <c r="I128" s="101">
        <v>78.87549579348281</v>
      </c>
      <c r="J128" s="101" t="s">
        <v>60</v>
      </c>
      <c r="K128" s="101">
        <v>0.4472661107195984</v>
      </c>
      <c r="L128" s="101">
        <v>-0.004111582625414057</v>
      </c>
      <c r="M128" s="101">
        <v>-0.1076936106089684</v>
      </c>
      <c r="N128" s="101">
        <v>-0.00039491016640742435</v>
      </c>
      <c r="O128" s="101">
        <v>0.01766970948399155</v>
      </c>
      <c r="P128" s="101">
        <v>-0.00047052289156978796</v>
      </c>
      <c r="Q128" s="101">
        <v>-0.0023090418339582904</v>
      </c>
      <c r="R128" s="101">
        <v>-3.1760602304553E-05</v>
      </c>
      <c r="S128" s="101">
        <v>0.0002070916860186006</v>
      </c>
      <c r="T128" s="101">
        <v>-3.3516441986199195E-05</v>
      </c>
      <c r="U128" s="101">
        <v>-5.590331710997429E-05</v>
      </c>
      <c r="V128" s="101">
        <v>-2.5040799790163204E-06</v>
      </c>
      <c r="W128" s="101">
        <v>1.212644972592799E-05</v>
      </c>
      <c r="X128" s="101">
        <v>67.5</v>
      </c>
    </row>
    <row r="129" spans="1:24" s="101" customFormat="1" ht="12.75" hidden="1">
      <c r="A129" s="101">
        <v>3381</v>
      </c>
      <c r="B129" s="101">
        <v>159.44000244140625</v>
      </c>
      <c r="C129" s="101">
        <v>161.33999633789062</v>
      </c>
      <c r="D129" s="101">
        <v>8.745165824890137</v>
      </c>
      <c r="E129" s="101">
        <v>9.065743446350098</v>
      </c>
      <c r="F129" s="101">
        <v>34.961112605171486</v>
      </c>
      <c r="G129" s="101" t="s">
        <v>58</v>
      </c>
      <c r="H129" s="101">
        <v>3.3564665829353117</v>
      </c>
      <c r="I129" s="101">
        <v>95.29646902434156</v>
      </c>
      <c r="J129" s="101" t="s">
        <v>61</v>
      </c>
      <c r="K129" s="101">
        <v>-0.6750240304760087</v>
      </c>
      <c r="L129" s="101">
        <v>-0.7557939590175541</v>
      </c>
      <c r="M129" s="101">
        <v>-0.15858866242559505</v>
      </c>
      <c r="N129" s="101">
        <v>-0.03823882364688823</v>
      </c>
      <c r="O129" s="101">
        <v>-0.027302676471026074</v>
      </c>
      <c r="P129" s="101">
        <v>-0.02167668737334898</v>
      </c>
      <c r="Q129" s="101">
        <v>-0.0032154107726783303</v>
      </c>
      <c r="R129" s="101">
        <v>-0.0005878492457052305</v>
      </c>
      <c r="S129" s="101">
        <v>-0.0003730825228617651</v>
      </c>
      <c r="T129" s="101">
        <v>-0.0003172699099336368</v>
      </c>
      <c r="U129" s="101">
        <v>-6.609968410303315E-05</v>
      </c>
      <c r="V129" s="101">
        <v>-2.171318514433107E-05</v>
      </c>
      <c r="W129" s="101">
        <v>-2.368224112781583E-05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3383</v>
      </c>
      <c r="B131" s="101">
        <v>157.8</v>
      </c>
      <c r="C131" s="101">
        <v>158.6</v>
      </c>
      <c r="D131" s="101">
        <v>9.297122489731754</v>
      </c>
      <c r="E131" s="101">
        <v>9.651953703073804</v>
      </c>
      <c r="F131" s="101">
        <v>36.26491911043555</v>
      </c>
      <c r="G131" s="101" t="s">
        <v>59</v>
      </c>
      <c r="H131" s="101">
        <v>2.675365215120422</v>
      </c>
      <c r="I131" s="101">
        <v>92.97536521512043</v>
      </c>
      <c r="J131" s="101" t="s">
        <v>73</v>
      </c>
      <c r="K131" s="101">
        <v>0.8908076777642722</v>
      </c>
      <c r="M131" s="101" t="s">
        <v>68</v>
      </c>
      <c r="N131" s="101">
        <v>0.4793195902504795</v>
      </c>
      <c r="X131" s="101">
        <v>67.5</v>
      </c>
    </row>
    <row r="132" spans="1:24" s="101" customFormat="1" ht="12.75" hidden="1">
      <c r="A132" s="101">
        <v>3382</v>
      </c>
      <c r="B132" s="101">
        <v>130.8000030517578</v>
      </c>
      <c r="C132" s="101">
        <v>126</v>
      </c>
      <c r="D132" s="101">
        <v>9.15835952758789</v>
      </c>
      <c r="E132" s="101">
        <v>9.78377914428711</v>
      </c>
      <c r="F132" s="101">
        <v>30.45789347434258</v>
      </c>
      <c r="G132" s="101" t="s">
        <v>56</v>
      </c>
      <c r="H132" s="101">
        <v>15.880759841470763</v>
      </c>
      <c r="I132" s="101">
        <v>79.18076289322858</v>
      </c>
      <c r="J132" s="101" t="s">
        <v>62</v>
      </c>
      <c r="K132" s="101">
        <v>0.8956258297973729</v>
      </c>
      <c r="L132" s="101">
        <v>0.2032166089658793</v>
      </c>
      <c r="M132" s="101">
        <v>0.21202707182709563</v>
      </c>
      <c r="N132" s="101">
        <v>0.03258956484865694</v>
      </c>
      <c r="O132" s="101">
        <v>0.0359701646739594</v>
      </c>
      <c r="P132" s="101">
        <v>0.005829774257577863</v>
      </c>
      <c r="Q132" s="101">
        <v>0.004378412314327379</v>
      </c>
      <c r="R132" s="101">
        <v>0.0005016932403782973</v>
      </c>
      <c r="S132" s="101">
        <v>0.0004719440994948946</v>
      </c>
      <c r="T132" s="101">
        <v>8.57876119843264E-05</v>
      </c>
      <c r="U132" s="101">
        <v>9.576685888214454E-05</v>
      </c>
      <c r="V132" s="101">
        <v>1.8619989097951853E-05</v>
      </c>
      <c r="W132" s="101">
        <v>2.9428570403807023E-05</v>
      </c>
      <c r="X132" s="101">
        <v>67.5</v>
      </c>
    </row>
    <row r="133" spans="1:24" s="101" customFormat="1" ht="12.75" hidden="1">
      <c r="A133" s="101">
        <v>3384</v>
      </c>
      <c r="B133" s="101">
        <v>137.66000366210938</v>
      </c>
      <c r="C133" s="101">
        <v>155.16000366210938</v>
      </c>
      <c r="D133" s="101">
        <v>9.161567687988281</v>
      </c>
      <c r="E133" s="101">
        <v>9.327717781066895</v>
      </c>
      <c r="F133" s="101">
        <v>25.565697574166496</v>
      </c>
      <c r="G133" s="101" t="s">
        <v>57</v>
      </c>
      <c r="H133" s="101">
        <v>-3.701512941020326</v>
      </c>
      <c r="I133" s="101">
        <v>66.45849072108905</v>
      </c>
      <c r="J133" s="101" t="s">
        <v>60</v>
      </c>
      <c r="K133" s="101">
        <v>0.24191536266396593</v>
      </c>
      <c r="L133" s="101">
        <v>-0.0011050064873381622</v>
      </c>
      <c r="M133" s="101">
        <v>-0.059586660733168956</v>
      </c>
      <c r="N133" s="101">
        <v>-0.0003367083076276898</v>
      </c>
      <c r="O133" s="101">
        <v>0.009341678605569961</v>
      </c>
      <c r="P133" s="101">
        <v>-0.0001264812519844263</v>
      </c>
      <c r="Q133" s="101">
        <v>-0.001340302663967345</v>
      </c>
      <c r="R133" s="101">
        <v>-2.7068134386264577E-05</v>
      </c>
      <c r="S133" s="101">
        <v>9.150759279301554E-05</v>
      </c>
      <c r="T133" s="101">
        <v>-9.01403740170619E-06</v>
      </c>
      <c r="U133" s="101">
        <v>-3.644780330181868E-05</v>
      </c>
      <c r="V133" s="101">
        <v>-2.134998218947439E-06</v>
      </c>
      <c r="W133" s="101">
        <v>4.7414275812646E-06</v>
      </c>
      <c r="X133" s="101">
        <v>67.5</v>
      </c>
    </row>
    <row r="134" spans="1:24" s="101" customFormat="1" ht="12.75" hidden="1">
      <c r="A134" s="101">
        <v>3381</v>
      </c>
      <c r="B134" s="101">
        <v>174.13999938964844</v>
      </c>
      <c r="C134" s="101">
        <v>166.83999633789062</v>
      </c>
      <c r="D134" s="101">
        <v>8.780386924743652</v>
      </c>
      <c r="E134" s="101">
        <v>8.945683479309082</v>
      </c>
      <c r="F134" s="101">
        <v>36.8577749507539</v>
      </c>
      <c r="G134" s="101" t="s">
        <v>58</v>
      </c>
      <c r="H134" s="101">
        <v>-6.514934773883127</v>
      </c>
      <c r="I134" s="101">
        <v>100.12506461576531</v>
      </c>
      <c r="J134" s="101" t="s">
        <v>61</v>
      </c>
      <c r="K134" s="101">
        <v>-0.8623355404408395</v>
      </c>
      <c r="L134" s="101">
        <v>-0.20321360466330504</v>
      </c>
      <c r="M134" s="101">
        <v>-0.20348196246901737</v>
      </c>
      <c r="N134" s="101">
        <v>-0.03258782540367477</v>
      </c>
      <c r="O134" s="101">
        <v>-0.03473594373990713</v>
      </c>
      <c r="P134" s="101">
        <v>-0.00582840204406096</v>
      </c>
      <c r="Q134" s="101">
        <v>-0.00416822302225009</v>
      </c>
      <c r="R134" s="101">
        <v>-0.000500962497141376</v>
      </c>
      <c r="S134" s="101">
        <v>-0.00046298768181159486</v>
      </c>
      <c r="T134" s="101">
        <v>-8.531272765358041E-05</v>
      </c>
      <c r="U134" s="101">
        <v>-8.855986051606294E-05</v>
      </c>
      <c r="V134" s="101">
        <v>-1.8497182937218768E-05</v>
      </c>
      <c r="W134" s="101">
        <v>-2.904409786003776E-05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3383</v>
      </c>
      <c r="B136" s="101">
        <v>186.26</v>
      </c>
      <c r="C136" s="101">
        <v>175.66</v>
      </c>
      <c r="D136" s="101">
        <v>9.010368667212715</v>
      </c>
      <c r="E136" s="101">
        <v>9.500411457346884</v>
      </c>
      <c r="F136" s="101">
        <v>39.19248531695276</v>
      </c>
      <c r="G136" s="101" t="s">
        <v>59</v>
      </c>
      <c r="H136" s="101">
        <v>-14.957403880559454</v>
      </c>
      <c r="I136" s="101">
        <v>103.80259611944054</v>
      </c>
      <c r="J136" s="101" t="s">
        <v>73</v>
      </c>
      <c r="K136" s="101">
        <v>0.8724481043560409</v>
      </c>
      <c r="M136" s="101" t="s">
        <v>68</v>
      </c>
      <c r="N136" s="101">
        <v>0.8183013851750903</v>
      </c>
      <c r="X136" s="101">
        <v>67.5</v>
      </c>
    </row>
    <row r="137" spans="1:24" s="101" customFormat="1" ht="12.75" hidden="1">
      <c r="A137" s="101">
        <v>3382</v>
      </c>
      <c r="B137" s="101">
        <v>159.25999450683594</v>
      </c>
      <c r="C137" s="101">
        <v>130.16000366210938</v>
      </c>
      <c r="D137" s="101">
        <v>9.069125175476074</v>
      </c>
      <c r="E137" s="101">
        <v>9.782124519348145</v>
      </c>
      <c r="F137" s="101">
        <v>38.90099763693976</v>
      </c>
      <c r="G137" s="101" t="s">
        <v>56</v>
      </c>
      <c r="H137" s="101">
        <v>10.487264933901912</v>
      </c>
      <c r="I137" s="101">
        <v>102.24725944073785</v>
      </c>
      <c r="J137" s="101" t="s">
        <v>62</v>
      </c>
      <c r="K137" s="101">
        <v>0.11423223680764448</v>
      </c>
      <c r="L137" s="101">
        <v>0.9252269162546798</v>
      </c>
      <c r="M137" s="101">
        <v>0.027042971090862657</v>
      </c>
      <c r="N137" s="101">
        <v>0.04354876507643277</v>
      </c>
      <c r="O137" s="101">
        <v>0.004587994589812011</v>
      </c>
      <c r="P137" s="101">
        <v>0.02654183369955245</v>
      </c>
      <c r="Q137" s="101">
        <v>0.0005583924624162177</v>
      </c>
      <c r="R137" s="101">
        <v>0.0006702773303464321</v>
      </c>
      <c r="S137" s="101">
        <v>6.0237923420895894E-05</v>
      </c>
      <c r="T137" s="101">
        <v>0.0003905487964968406</v>
      </c>
      <c r="U137" s="101">
        <v>1.2201652993648527E-05</v>
      </c>
      <c r="V137" s="101">
        <v>2.486687732081235E-05</v>
      </c>
      <c r="W137" s="101">
        <v>3.7644195584203E-06</v>
      </c>
      <c r="X137" s="101">
        <v>67.5</v>
      </c>
    </row>
    <row r="138" spans="1:24" s="101" customFormat="1" ht="12.75" hidden="1">
      <c r="A138" s="101">
        <v>3384</v>
      </c>
      <c r="B138" s="101">
        <v>163.9199981689453</v>
      </c>
      <c r="C138" s="101">
        <v>177.82000732421875</v>
      </c>
      <c r="D138" s="101">
        <v>9.173922538757324</v>
      </c>
      <c r="E138" s="101">
        <v>9.383940696716309</v>
      </c>
      <c r="F138" s="101">
        <v>31.609130825172333</v>
      </c>
      <c r="G138" s="101" t="s">
        <v>57</v>
      </c>
      <c r="H138" s="101">
        <v>-14.271673375318002</v>
      </c>
      <c r="I138" s="101">
        <v>82.14832479362731</v>
      </c>
      <c r="J138" s="101" t="s">
        <v>60</v>
      </c>
      <c r="K138" s="101">
        <v>-0.026806502386994068</v>
      </c>
      <c r="L138" s="101">
        <v>-0.005034543865058941</v>
      </c>
      <c r="M138" s="101">
        <v>0.006046590691988041</v>
      </c>
      <c r="N138" s="101">
        <v>0.00045069260078889415</v>
      </c>
      <c r="O138" s="101">
        <v>-0.0011243969621413273</v>
      </c>
      <c r="P138" s="101">
        <v>-0.0005759877799534515</v>
      </c>
      <c r="Q138" s="101">
        <v>0.00011051792496668568</v>
      </c>
      <c r="R138" s="101">
        <v>3.620368455931633E-05</v>
      </c>
      <c r="S138" s="101">
        <v>-1.8689799179871067E-05</v>
      </c>
      <c r="T138" s="101">
        <v>-4.101553319812048E-05</v>
      </c>
      <c r="U138" s="101">
        <v>1.4854108762465493E-06</v>
      </c>
      <c r="V138" s="101">
        <v>2.854685392617301E-06</v>
      </c>
      <c r="W138" s="101">
        <v>-1.2918932549784609E-06</v>
      </c>
      <c r="X138" s="101">
        <v>67.5</v>
      </c>
    </row>
    <row r="139" spans="1:24" s="101" customFormat="1" ht="12.75" hidden="1">
      <c r="A139" s="101">
        <v>3381</v>
      </c>
      <c r="B139" s="101">
        <v>167.3000030517578</v>
      </c>
      <c r="C139" s="101">
        <v>157.6999969482422</v>
      </c>
      <c r="D139" s="101">
        <v>8.971502304077148</v>
      </c>
      <c r="E139" s="101">
        <v>8.883638381958008</v>
      </c>
      <c r="F139" s="101">
        <v>40.406993904999226</v>
      </c>
      <c r="G139" s="101" t="s">
        <v>58</v>
      </c>
      <c r="H139" s="101">
        <v>7.597493959229396</v>
      </c>
      <c r="I139" s="101">
        <v>107.39749701098721</v>
      </c>
      <c r="J139" s="101" t="s">
        <v>61</v>
      </c>
      <c r="K139" s="101">
        <v>-0.11104240341353319</v>
      </c>
      <c r="L139" s="101">
        <v>-0.9252132186313677</v>
      </c>
      <c r="M139" s="101">
        <v>-0.02635831987105394</v>
      </c>
      <c r="N139" s="101">
        <v>0.043546432871842955</v>
      </c>
      <c r="O139" s="101">
        <v>-0.004448081139960425</v>
      </c>
      <c r="P139" s="101">
        <v>-0.026535583170754745</v>
      </c>
      <c r="Q139" s="101">
        <v>-0.0005473462618345951</v>
      </c>
      <c r="R139" s="101">
        <v>0.0006692988815175696</v>
      </c>
      <c r="S139" s="101">
        <v>-5.726516239982044E-05</v>
      </c>
      <c r="T139" s="101">
        <v>-0.00038838909418469064</v>
      </c>
      <c r="U139" s="101">
        <v>-1.2110899648917108E-05</v>
      </c>
      <c r="V139" s="101">
        <v>2.470247677860479E-05</v>
      </c>
      <c r="W139" s="101">
        <v>-3.535797849079956E-06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3383</v>
      </c>
      <c r="B141" s="101">
        <v>177.56</v>
      </c>
      <c r="C141" s="101">
        <v>171.06</v>
      </c>
      <c r="D141" s="101">
        <v>8.989222240710635</v>
      </c>
      <c r="E141" s="101">
        <v>9.54807813292953</v>
      </c>
      <c r="F141" s="101">
        <v>35.05730411754972</v>
      </c>
      <c r="G141" s="101" t="s">
        <v>59</v>
      </c>
      <c r="H141" s="101">
        <v>-17.025074461398518</v>
      </c>
      <c r="I141" s="101">
        <v>93.03492553860148</v>
      </c>
      <c r="J141" s="101" t="s">
        <v>73</v>
      </c>
      <c r="K141" s="101">
        <v>1.0401338919882923</v>
      </c>
      <c r="M141" s="101" t="s">
        <v>68</v>
      </c>
      <c r="N141" s="101">
        <v>0.9371223979520021</v>
      </c>
      <c r="X141" s="101">
        <v>67.5</v>
      </c>
    </row>
    <row r="142" spans="1:24" s="101" customFormat="1" ht="12.75" hidden="1">
      <c r="A142" s="101">
        <v>3382</v>
      </c>
      <c r="B142" s="101">
        <v>154.5</v>
      </c>
      <c r="C142" s="101">
        <v>139</v>
      </c>
      <c r="D142" s="101">
        <v>9.070526123046875</v>
      </c>
      <c r="E142" s="101">
        <v>9.545353889465332</v>
      </c>
      <c r="F142" s="101">
        <v>37.180606894409756</v>
      </c>
      <c r="G142" s="101" t="s">
        <v>56</v>
      </c>
      <c r="H142" s="101">
        <v>10.690784612763892</v>
      </c>
      <c r="I142" s="101">
        <v>97.69078461276389</v>
      </c>
      <c r="J142" s="101" t="s">
        <v>62</v>
      </c>
      <c r="K142" s="101">
        <v>0.3113496527678497</v>
      </c>
      <c r="L142" s="101">
        <v>0.9678357111867419</v>
      </c>
      <c r="M142" s="101">
        <v>0.07370750872326737</v>
      </c>
      <c r="N142" s="101">
        <v>0.01125985674901363</v>
      </c>
      <c r="O142" s="101">
        <v>0.012504059352191012</v>
      </c>
      <c r="P142" s="101">
        <v>0.027764138974263334</v>
      </c>
      <c r="Q142" s="101">
        <v>0.0015220468411264404</v>
      </c>
      <c r="R142" s="101">
        <v>0.0001732782164216371</v>
      </c>
      <c r="S142" s="101">
        <v>0.00016406215171672022</v>
      </c>
      <c r="T142" s="101">
        <v>0.0004085434679184267</v>
      </c>
      <c r="U142" s="101">
        <v>3.331217153718111E-05</v>
      </c>
      <c r="V142" s="101">
        <v>6.4248134248777534E-06</v>
      </c>
      <c r="W142" s="101">
        <v>1.02352529950913E-05</v>
      </c>
      <c r="X142" s="101">
        <v>67.5</v>
      </c>
    </row>
    <row r="143" spans="1:24" s="101" customFormat="1" ht="12.75" hidden="1">
      <c r="A143" s="101">
        <v>3384</v>
      </c>
      <c r="B143" s="101">
        <v>161.55999755859375</v>
      </c>
      <c r="C143" s="101">
        <v>179.75999450683594</v>
      </c>
      <c r="D143" s="101">
        <v>9.0776948928833</v>
      </c>
      <c r="E143" s="101">
        <v>9.328187942504883</v>
      </c>
      <c r="F143" s="101">
        <v>32.32766887310916</v>
      </c>
      <c r="G143" s="101" t="s">
        <v>57</v>
      </c>
      <c r="H143" s="101">
        <v>-9.162079003753774</v>
      </c>
      <c r="I143" s="101">
        <v>84.89791855483998</v>
      </c>
      <c r="J143" s="101" t="s">
        <v>60</v>
      </c>
      <c r="K143" s="101">
        <v>-0.30213671428412603</v>
      </c>
      <c r="L143" s="101">
        <v>-0.0052661473085142485</v>
      </c>
      <c r="M143" s="101">
        <v>0.07172421034827521</v>
      </c>
      <c r="N143" s="101">
        <v>0.00011664531006117599</v>
      </c>
      <c r="O143" s="101">
        <v>-0.012100816270742809</v>
      </c>
      <c r="P143" s="101">
        <v>-0.0006024691487962333</v>
      </c>
      <c r="Q143" s="101">
        <v>0.0014897805257045285</v>
      </c>
      <c r="R143" s="101">
        <v>9.344234527700436E-06</v>
      </c>
      <c r="S143" s="101">
        <v>-0.00015563209250521118</v>
      </c>
      <c r="T143" s="101">
        <v>-4.289987351078239E-05</v>
      </c>
      <c r="U143" s="101">
        <v>3.304285895369526E-05</v>
      </c>
      <c r="V143" s="101">
        <v>7.330938126703584E-07</v>
      </c>
      <c r="W143" s="101">
        <v>-9.598532425778926E-06</v>
      </c>
      <c r="X143" s="101">
        <v>67.5</v>
      </c>
    </row>
    <row r="144" spans="1:24" s="101" customFormat="1" ht="12.75" hidden="1">
      <c r="A144" s="101">
        <v>3381</v>
      </c>
      <c r="B144" s="101">
        <v>160.66000366210938</v>
      </c>
      <c r="C144" s="101">
        <v>140.25999450683594</v>
      </c>
      <c r="D144" s="101">
        <v>8.780585289001465</v>
      </c>
      <c r="E144" s="101">
        <v>9.300031661987305</v>
      </c>
      <c r="F144" s="101">
        <v>38.96044564208462</v>
      </c>
      <c r="G144" s="101" t="s">
        <v>58</v>
      </c>
      <c r="H144" s="101">
        <v>12.614815063947816</v>
      </c>
      <c r="I144" s="101">
        <v>105.77481872605719</v>
      </c>
      <c r="J144" s="101" t="s">
        <v>61</v>
      </c>
      <c r="K144" s="101">
        <v>0.07517986539129336</v>
      </c>
      <c r="L144" s="101">
        <v>-0.9678213841101423</v>
      </c>
      <c r="M144" s="101">
        <v>0.016983359270383042</v>
      </c>
      <c r="N144" s="101">
        <v>0.011259252545349025</v>
      </c>
      <c r="O144" s="101">
        <v>0.0031498802937320667</v>
      </c>
      <c r="P144" s="101">
        <v>-0.02775760155177239</v>
      </c>
      <c r="Q144" s="101">
        <v>0.0003117379858382913</v>
      </c>
      <c r="R144" s="101">
        <v>0.0001730260834884586</v>
      </c>
      <c r="S144" s="101">
        <v>5.191378822980955E-05</v>
      </c>
      <c r="T144" s="101">
        <v>-0.0004062848336223904</v>
      </c>
      <c r="U144" s="101">
        <v>4.227321219020388E-06</v>
      </c>
      <c r="V144" s="101">
        <v>6.382852105940874E-06</v>
      </c>
      <c r="W144" s="101">
        <v>3.553671220695006E-06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3383</v>
      </c>
      <c r="B146" s="101">
        <v>180.26</v>
      </c>
      <c r="C146" s="101">
        <v>170.76</v>
      </c>
      <c r="D146" s="101">
        <v>8.856397336345845</v>
      </c>
      <c r="E146" s="101">
        <v>9.350346005910245</v>
      </c>
      <c r="F146" s="101">
        <v>34.92082847313038</v>
      </c>
      <c r="G146" s="101" t="s">
        <v>59</v>
      </c>
      <c r="H146" s="101">
        <v>-18.686735952984478</v>
      </c>
      <c r="I146" s="101">
        <v>94.07326404701551</v>
      </c>
      <c r="J146" s="101" t="s">
        <v>73</v>
      </c>
      <c r="K146" s="101">
        <v>1.4833713282142602</v>
      </c>
      <c r="M146" s="101" t="s">
        <v>68</v>
      </c>
      <c r="N146" s="101">
        <v>1.3347069397339935</v>
      </c>
      <c r="X146" s="101">
        <v>67.5</v>
      </c>
    </row>
    <row r="147" spans="1:24" s="101" customFormat="1" ht="12.75" hidden="1">
      <c r="A147" s="101">
        <v>3382</v>
      </c>
      <c r="B147" s="101">
        <v>140.74000549316406</v>
      </c>
      <c r="C147" s="101">
        <v>121.23999786376953</v>
      </c>
      <c r="D147" s="101">
        <v>9.001513481140137</v>
      </c>
      <c r="E147" s="101">
        <v>9.437479972839355</v>
      </c>
      <c r="F147" s="101">
        <v>33.96414493579826</v>
      </c>
      <c r="G147" s="101" t="s">
        <v>56</v>
      </c>
      <c r="H147" s="101">
        <v>16.631896540825878</v>
      </c>
      <c r="I147" s="101">
        <v>89.87190203398994</v>
      </c>
      <c r="J147" s="101" t="s">
        <v>62</v>
      </c>
      <c r="K147" s="101">
        <v>0.3817670847778224</v>
      </c>
      <c r="L147" s="101">
        <v>1.1515227375960198</v>
      </c>
      <c r="M147" s="101">
        <v>0.09037829699831257</v>
      </c>
      <c r="N147" s="101">
        <v>0.046062930776934276</v>
      </c>
      <c r="O147" s="101">
        <v>0.015332770452247029</v>
      </c>
      <c r="P147" s="101">
        <v>0.03303357555586655</v>
      </c>
      <c r="Q147" s="101">
        <v>0.0018662740745329822</v>
      </c>
      <c r="R147" s="101">
        <v>0.0007089546580009946</v>
      </c>
      <c r="S147" s="101">
        <v>0.00020122161682051742</v>
      </c>
      <c r="T147" s="101">
        <v>0.0004860758900701663</v>
      </c>
      <c r="U147" s="101">
        <v>4.0805025059540455E-05</v>
      </c>
      <c r="V147" s="101">
        <v>2.630163608427895E-05</v>
      </c>
      <c r="W147" s="101">
        <v>1.2557266061441355E-05</v>
      </c>
      <c r="X147" s="101">
        <v>67.5</v>
      </c>
    </row>
    <row r="148" spans="1:24" s="101" customFormat="1" ht="12.75" hidden="1">
      <c r="A148" s="101">
        <v>3384</v>
      </c>
      <c r="B148" s="101">
        <v>158.60000610351562</v>
      </c>
      <c r="C148" s="101">
        <v>181.10000610351562</v>
      </c>
      <c r="D148" s="101">
        <v>8.936868667602539</v>
      </c>
      <c r="E148" s="101">
        <v>8.81057071685791</v>
      </c>
      <c r="F148" s="101">
        <v>27.912895018397553</v>
      </c>
      <c r="G148" s="101" t="s">
        <v>57</v>
      </c>
      <c r="H148" s="101">
        <v>-16.650158140784797</v>
      </c>
      <c r="I148" s="101">
        <v>74.44984796273083</v>
      </c>
      <c r="J148" s="101" t="s">
        <v>60</v>
      </c>
      <c r="K148" s="101">
        <v>-0.07978364420283546</v>
      </c>
      <c r="L148" s="101">
        <v>-0.006265754440548474</v>
      </c>
      <c r="M148" s="101">
        <v>0.017881604711944225</v>
      </c>
      <c r="N148" s="101">
        <v>0.00047679619649176414</v>
      </c>
      <c r="O148" s="101">
        <v>-0.003365487541816261</v>
      </c>
      <c r="P148" s="101">
        <v>-0.0007168413277887386</v>
      </c>
      <c r="Q148" s="101">
        <v>0.00032109791632639264</v>
      </c>
      <c r="R148" s="101">
        <v>3.8295391522186455E-05</v>
      </c>
      <c r="S148" s="101">
        <v>-5.734288198787673E-05</v>
      </c>
      <c r="T148" s="101">
        <v>-5.104621818667293E-05</v>
      </c>
      <c r="U148" s="101">
        <v>3.842620492888004E-06</v>
      </c>
      <c r="V148" s="101">
        <v>3.0185556924367814E-06</v>
      </c>
      <c r="W148" s="101">
        <v>-3.9836971777219515E-06</v>
      </c>
      <c r="X148" s="101">
        <v>67.5</v>
      </c>
    </row>
    <row r="149" spans="1:24" s="101" customFormat="1" ht="12.75" hidden="1">
      <c r="A149" s="101">
        <v>3381</v>
      </c>
      <c r="B149" s="101">
        <v>159.0399932861328</v>
      </c>
      <c r="C149" s="101">
        <v>140.24000549316406</v>
      </c>
      <c r="D149" s="101">
        <v>9.537812232971191</v>
      </c>
      <c r="E149" s="101">
        <v>9.097476959228516</v>
      </c>
      <c r="F149" s="101">
        <v>39.39527757577403</v>
      </c>
      <c r="G149" s="101" t="s">
        <v>58</v>
      </c>
      <c r="H149" s="101">
        <v>6.917261289930337</v>
      </c>
      <c r="I149" s="101">
        <v>98.45725457606315</v>
      </c>
      <c r="J149" s="101" t="s">
        <v>61</v>
      </c>
      <c r="K149" s="101">
        <v>-0.373337216384159</v>
      </c>
      <c r="L149" s="101">
        <v>-1.151505690616387</v>
      </c>
      <c r="M149" s="101">
        <v>-0.08859167444653572</v>
      </c>
      <c r="N149" s="101">
        <v>0.04606046305832856</v>
      </c>
      <c r="O149" s="101">
        <v>-0.014958855014578458</v>
      </c>
      <c r="P149" s="101">
        <v>-0.033025796773369726</v>
      </c>
      <c r="Q149" s="101">
        <v>-0.0018384436486889632</v>
      </c>
      <c r="R149" s="101">
        <v>0.0007079196070808251</v>
      </c>
      <c r="S149" s="101">
        <v>-0.00019287802612321495</v>
      </c>
      <c r="T149" s="101">
        <v>-0.0004833880992704961</v>
      </c>
      <c r="U149" s="101">
        <v>-4.062369182948986E-05</v>
      </c>
      <c r="V149" s="101">
        <v>2.612784687343184E-05</v>
      </c>
      <c r="W149" s="101">
        <v>-1.19086140139832E-05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3383</v>
      </c>
      <c r="B151" s="101">
        <v>179.22</v>
      </c>
      <c r="C151" s="101">
        <v>174.22</v>
      </c>
      <c r="D151" s="101">
        <v>8.586808155794532</v>
      </c>
      <c r="E151" s="101">
        <v>9.090626255939576</v>
      </c>
      <c r="F151" s="101">
        <v>34.224281531736075</v>
      </c>
      <c r="G151" s="101" t="s">
        <v>59</v>
      </c>
      <c r="H151" s="101">
        <v>-16.632722046366183</v>
      </c>
      <c r="I151" s="101">
        <v>95.08727795363382</v>
      </c>
      <c r="J151" s="101" t="s">
        <v>73</v>
      </c>
      <c r="K151" s="101">
        <v>1.4097520497909493</v>
      </c>
      <c r="M151" s="101" t="s">
        <v>68</v>
      </c>
      <c r="N151" s="101">
        <v>1.286551451400559</v>
      </c>
      <c r="X151" s="101">
        <v>67.5</v>
      </c>
    </row>
    <row r="152" spans="1:24" s="101" customFormat="1" ht="12.75" hidden="1">
      <c r="A152" s="101">
        <v>3382</v>
      </c>
      <c r="B152" s="101">
        <v>148.1199951171875</v>
      </c>
      <c r="C152" s="101">
        <v>139.82000732421875</v>
      </c>
      <c r="D152" s="101">
        <v>8.733036994934082</v>
      </c>
      <c r="E152" s="101">
        <v>9.4580078125</v>
      </c>
      <c r="F152" s="101">
        <v>35.00308142488427</v>
      </c>
      <c r="G152" s="101" t="s">
        <v>56</v>
      </c>
      <c r="H152" s="101">
        <v>14.878010755447093</v>
      </c>
      <c r="I152" s="101">
        <v>95.4980058726346</v>
      </c>
      <c r="J152" s="101" t="s">
        <v>62</v>
      </c>
      <c r="K152" s="101">
        <v>0.3098327517482621</v>
      </c>
      <c r="L152" s="101">
        <v>1.1429832494195535</v>
      </c>
      <c r="M152" s="101">
        <v>0.07334844830562276</v>
      </c>
      <c r="N152" s="101">
        <v>0.02706217225537395</v>
      </c>
      <c r="O152" s="101">
        <v>0.012443099325546342</v>
      </c>
      <c r="P152" s="101">
        <v>0.032788595244952944</v>
      </c>
      <c r="Q152" s="101">
        <v>0.001514630980699876</v>
      </c>
      <c r="R152" s="101">
        <v>0.0004166062863693701</v>
      </c>
      <c r="S152" s="101">
        <v>0.00016325080204846704</v>
      </c>
      <c r="T152" s="101">
        <v>0.0004824787605759072</v>
      </c>
      <c r="U152" s="101">
        <v>3.3151259743814024E-05</v>
      </c>
      <c r="V152" s="101">
        <v>1.5468263412559158E-05</v>
      </c>
      <c r="W152" s="101">
        <v>1.0184558279753602E-05</v>
      </c>
      <c r="X152" s="101">
        <v>67.5</v>
      </c>
    </row>
    <row r="153" spans="1:24" s="101" customFormat="1" ht="12.75" hidden="1">
      <c r="A153" s="101">
        <v>3384</v>
      </c>
      <c r="B153" s="101">
        <v>163.5399932861328</v>
      </c>
      <c r="C153" s="101">
        <v>191.33999633789062</v>
      </c>
      <c r="D153" s="101">
        <v>8.872526168823242</v>
      </c>
      <c r="E153" s="101">
        <v>8.707778930664062</v>
      </c>
      <c r="F153" s="101">
        <v>32.34339803062248</v>
      </c>
      <c r="G153" s="101" t="s">
        <v>57</v>
      </c>
      <c r="H153" s="101">
        <v>-9.129410776334424</v>
      </c>
      <c r="I153" s="101">
        <v>86.91058250979839</v>
      </c>
      <c r="J153" s="101" t="s">
        <v>60</v>
      </c>
      <c r="K153" s="101">
        <v>-0.2881517335470582</v>
      </c>
      <c r="L153" s="101">
        <v>-0.0062187215189051</v>
      </c>
      <c r="M153" s="101">
        <v>0.0685178357449323</v>
      </c>
      <c r="N153" s="101">
        <v>-0.0002796055108036558</v>
      </c>
      <c r="O153" s="101">
        <v>-0.01152239491763033</v>
      </c>
      <c r="P153" s="101">
        <v>-0.0007114921540566138</v>
      </c>
      <c r="Q153" s="101">
        <v>0.0014285790238405757</v>
      </c>
      <c r="R153" s="101">
        <v>-2.25150890242534E-05</v>
      </c>
      <c r="S153" s="101">
        <v>-0.0001466871776342173</v>
      </c>
      <c r="T153" s="101">
        <v>-5.066611301474562E-05</v>
      </c>
      <c r="U153" s="101">
        <v>3.204088736472087E-05</v>
      </c>
      <c r="V153" s="101">
        <v>-1.7808137277851367E-06</v>
      </c>
      <c r="W153" s="101">
        <v>-9.000477267290093E-06</v>
      </c>
      <c r="X153" s="101">
        <v>67.5</v>
      </c>
    </row>
    <row r="154" spans="1:24" s="101" customFormat="1" ht="12.75" hidden="1">
      <c r="A154" s="101">
        <v>3381</v>
      </c>
      <c r="B154" s="101">
        <v>153.02000427246094</v>
      </c>
      <c r="C154" s="101">
        <v>139.72000122070312</v>
      </c>
      <c r="D154" s="101">
        <v>8.921101570129395</v>
      </c>
      <c r="E154" s="101">
        <v>9.17410659790039</v>
      </c>
      <c r="F154" s="101">
        <v>38.68111399146533</v>
      </c>
      <c r="G154" s="101" t="s">
        <v>58</v>
      </c>
      <c r="H154" s="101">
        <v>17.809208389421514</v>
      </c>
      <c r="I154" s="101">
        <v>103.32921266188245</v>
      </c>
      <c r="J154" s="101" t="s">
        <v>61</v>
      </c>
      <c r="K154" s="101">
        <v>0.11386356972151085</v>
      </c>
      <c r="L154" s="101">
        <v>-1.1429663319434882</v>
      </c>
      <c r="M154" s="101">
        <v>0.026178255359612747</v>
      </c>
      <c r="N154" s="101">
        <v>-0.027060727779161072</v>
      </c>
      <c r="O154" s="101">
        <v>0.004697354168846393</v>
      </c>
      <c r="P154" s="101">
        <v>-0.03278087486709387</v>
      </c>
      <c r="Q154" s="101">
        <v>0.000503258363406487</v>
      </c>
      <c r="R154" s="101">
        <v>-0.0004159974382237318</v>
      </c>
      <c r="S154" s="101">
        <v>7.164981707705434E-05</v>
      </c>
      <c r="T154" s="101">
        <v>-0.0004798111080402793</v>
      </c>
      <c r="U154" s="101">
        <v>8.508087886422803E-06</v>
      </c>
      <c r="V154" s="101">
        <v>-1.5365411659543923E-05</v>
      </c>
      <c r="W154" s="101">
        <v>4.766197259313961E-06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25.565697574166496</v>
      </c>
      <c r="G155" s="102"/>
      <c r="H155" s="102"/>
      <c r="I155" s="115"/>
      <c r="J155" s="115" t="s">
        <v>158</v>
      </c>
      <c r="K155" s="102">
        <f>AVERAGE(K153,K148,K143,K138,K133,K128)</f>
        <v>-0.0012828535062415862</v>
      </c>
      <c r="L155" s="102">
        <f>AVERAGE(L153,L148,L143,L138,L133,L128)</f>
        <v>-0.004666959374296497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40.406993904999226</v>
      </c>
      <c r="G156" s="102"/>
      <c r="H156" s="102"/>
      <c r="I156" s="115"/>
      <c r="J156" s="115" t="s">
        <v>159</v>
      </c>
      <c r="K156" s="102">
        <f>AVERAGE(K154,K149,K144,K139,K134,K129)</f>
        <v>-0.30544929260028936</v>
      </c>
      <c r="L156" s="102">
        <f>AVERAGE(L154,L149,L144,L139,L134,L129)</f>
        <v>-0.857752364830374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0.0008017834414009913</v>
      </c>
      <c r="L157" s="102">
        <f>ABS(L155/$H$33)</f>
        <v>0.012963776039712492</v>
      </c>
      <c r="M157" s="115" t="s">
        <v>111</v>
      </c>
      <c r="N157" s="102">
        <f>K157+L157+L158+K158</f>
        <v>0.7234115219320798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0.1735507344319826</v>
      </c>
      <c r="L158" s="102">
        <f>ABS(L156/$H$34)</f>
        <v>0.5360952280189837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3383</v>
      </c>
      <c r="B161" s="101">
        <v>163.02</v>
      </c>
      <c r="C161" s="101">
        <v>167.22</v>
      </c>
      <c r="D161" s="101">
        <v>9.16798845718686</v>
      </c>
      <c r="E161" s="101">
        <v>9.59585993397267</v>
      </c>
      <c r="F161" s="101">
        <v>36.507447900388215</v>
      </c>
      <c r="G161" s="101" t="s">
        <v>59</v>
      </c>
      <c r="H161" s="101">
        <v>-0.5837116738711217</v>
      </c>
      <c r="I161" s="101">
        <v>94.93628832612889</v>
      </c>
      <c r="J161" s="101" t="s">
        <v>73</v>
      </c>
      <c r="K161" s="101">
        <v>1.249830191935404</v>
      </c>
      <c r="M161" s="101" t="s">
        <v>68</v>
      </c>
      <c r="N161" s="101">
        <v>0.8211992361437124</v>
      </c>
      <c r="X161" s="101">
        <v>67.5</v>
      </c>
    </row>
    <row r="162" spans="1:24" s="101" customFormat="1" ht="12.75" hidden="1">
      <c r="A162" s="101">
        <v>3382</v>
      </c>
      <c r="B162" s="101">
        <v>129.63999938964844</v>
      </c>
      <c r="C162" s="101">
        <v>130.0399932861328</v>
      </c>
      <c r="D162" s="101">
        <v>9.10253620147705</v>
      </c>
      <c r="E162" s="101">
        <v>9.607735633850098</v>
      </c>
      <c r="F162" s="101">
        <v>31.734492246471532</v>
      </c>
      <c r="G162" s="101" t="s">
        <v>56</v>
      </c>
      <c r="H162" s="101">
        <v>20.86141365002935</v>
      </c>
      <c r="I162" s="101">
        <v>83.00141303967779</v>
      </c>
      <c r="J162" s="101" t="s">
        <v>62</v>
      </c>
      <c r="K162" s="101">
        <v>0.891742644338825</v>
      </c>
      <c r="L162" s="101">
        <v>0.6380187503258694</v>
      </c>
      <c r="M162" s="101">
        <v>0.21110769402364768</v>
      </c>
      <c r="N162" s="101">
        <v>0.03679093582539132</v>
      </c>
      <c r="O162" s="101">
        <v>0.03581433303755098</v>
      </c>
      <c r="P162" s="101">
        <v>0.018302882900517806</v>
      </c>
      <c r="Q162" s="101">
        <v>0.004359414711535425</v>
      </c>
      <c r="R162" s="101">
        <v>0.0005663866486931439</v>
      </c>
      <c r="S162" s="101">
        <v>0.0004699081680199161</v>
      </c>
      <c r="T162" s="101">
        <v>0.0002693188190997044</v>
      </c>
      <c r="U162" s="101">
        <v>9.534081310861731E-05</v>
      </c>
      <c r="V162" s="101">
        <v>2.10267532335885E-05</v>
      </c>
      <c r="W162" s="101">
        <v>2.9301272549125653E-05</v>
      </c>
      <c r="X162" s="101">
        <v>67.5</v>
      </c>
    </row>
    <row r="163" spans="1:24" s="101" customFormat="1" ht="12.75" hidden="1">
      <c r="A163" s="101">
        <v>3381</v>
      </c>
      <c r="B163" s="101">
        <v>159.44000244140625</v>
      </c>
      <c r="C163" s="101">
        <v>161.33999633789062</v>
      </c>
      <c r="D163" s="101">
        <v>8.745165824890137</v>
      </c>
      <c r="E163" s="101">
        <v>9.065743446350098</v>
      </c>
      <c r="F163" s="101">
        <v>29.68604242145454</v>
      </c>
      <c r="G163" s="101" t="s">
        <v>57</v>
      </c>
      <c r="H163" s="101">
        <v>-11.022239496614645</v>
      </c>
      <c r="I163" s="101">
        <v>80.9177629447916</v>
      </c>
      <c r="J163" s="101" t="s">
        <v>60</v>
      </c>
      <c r="K163" s="101">
        <v>0.39838738710846966</v>
      </c>
      <c r="L163" s="101">
        <v>-0.0034706942116293094</v>
      </c>
      <c r="M163" s="101">
        <v>-0.09645332842392029</v>
      </c>
      <c r="N163" s="101">
        <v>-0.00037995462088118474</v>
      </c>
      <c r="O163" s="101">
        <v>0.01565355687115111</v>
      </c>
      <c r="P163" s="101">
        <v>-0.0003971836169832971</v>
      </c>
      <c r="Q163" s="101">
        <v>-0.0020928317460095617</v>
      </c>
      <c r="R163" s="101">
        <v>-3.0555298353818615E-05</v>
      </c>
      <c r="S163" s="101">
        <v>0.0001763539541592164</v>
      </c>
      <c r="T163" s="101">
        <v>-2.8293428822599857E-05</v>
      </c>
      <c r="U163" s="101">
        <v>-5.2247957897607E-05</v>
      </c>
      <c r="V163" s="101">
        <v>-2.4093759275982947E-06</v>
      </c>
      <c r="W163" s="101">
        <v>1.0082300455089459E-05</v>
      </c>
      <c r="X163" s="101">
        <v>67.5</v>
      </c>
    </row>
    <row r="164" spans="1:24" s="101" customFormat="1" ht="12.75" hidden="1">
      <c r="A164" s="101">
        <v>3384</v>
      </c>
      <c r="B164" s="101">
        <v>159.44000244140625</v>
      </c>
      <c r="C164" s="101">
        <v>159.94000244140625</v>
      </c>
      <c r="D164" s="101">
        <v>9.220671653747559</v>
      </c>
      <c r="E164" s="101">
        <v>9.355274200439453</v>
      </c>
      <c r="F164" s="101">
        <v>35.62536284200847</v>
      </c>
      <c r="G164" s="101" t="s">
        <v>58</v>
      </c>
      <c r="H164" s="101">
        <v>0.15930238162523835</v>
      </c>
      <c r="I164" s="101">
        <v>92.09930482303149</v>
      </c>
      <c r="J164" s="101" t="s">
        <v>61</v>
      </c>
      <c r="K164" s="101">
        <v>-0.7978047590264716</v>
      </c>
      <c r="L164" s="101">
        <v>-0.6380093103153538</v>
      </c>
      <c r="M164" s="101">
        <v>-0.18778502046736695</v>
      </c>
      <c r="N164" s="101">
        <v>-0.036788973801862614</v>
      </c>
      <c r="O164" s="101">
        <v>-0.032212305229620763</v>
      </c>
      <c r="P164" s="101">
        <v>-0.018298572830810253</v>
      </c>
      <c r="Q164" s="101">
        <v>-0.0038242060496325326</v>
      </c>
      <c r="R164" s="101">
        <v>-0.000565561852992544</v>
      </c>
      <c r="S164" s="101">
        <v>-0.00043556052303238263</v>
      </c>
      <c r="T164" s="101">
        <v>-0.0002678285052169014</v>
      </c>
      <c r="U164" s="101">
        <v>-7.974974319546226E-05</v>
      </c>
      <c r="V164" s="101">
        <v>-2.088825648984937E-05</v>
      </c>
      <c r="W164" s="101">
        <v>-2.751202992386144E-05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3383</v>
      </c>
      <c r="B166" s="101">
        <v>157.8</v>
      </c>
      <c r="C166" s="101">
        <v>158.6</v>
      </c>
      <c r="D166" s="101">
        <v>9.297122489731754</v>
      </c>
      <c r="E166" s="101">
        <v>9.651953703073804</v>
      </c>
      <c r="F166" s="101">
        <v>34.76546789414684</v>
      </c>
      <c r="G166" s="101" t="s">
        <v>59</v>
      </c>
      <c r="H166" s="101">
        <v>-1.168901582556856</v>
      </c>
      <c r="I166" s="101">
        <v>89.13109841744316</v>
      </c>
      <c r="J166" s="101" t="s">
        <v>73</v>
      </c>
      <c r="K166" s="101">
        <v>1.4976461758664084</v>
      </c>
      <c r="M166" s="101" t="s">
        <v>68</v>
      </c>
      <c r="N166" s="101">
        <v>1.1847531222136294</v>
      </c>
      <c r="X166" s="101">
        <v>67.5</v>
      </c>
    </row>
    <row r="167" spans="1:24" s="101" customFormat="1" ht="12.75" hidden="1">
      <c r="A167" s="101">
        <v>3382</v>
      </c>
      <c r="B167" s="101">
        <v>130.8000030517578</v>
      </c>
      <c r="C167" s="101">
        <v>126</v>
      </c>
      <c r="D167" s="101">
        <v>9.15835952758789</v>
      </c>
      <c r="E167" s="101">
        <v>9.78377914428711</v>
      </c>
      <c r="F167" s="101">
        <v>30.45789347434258</v>
      </c>
      <c r="G167" s="101" t="s">
        <v>56</v>
      </c>
      <c r="H167" s="101">
        <v>15.880759841470763</v>
      </c>
      <c r="I167" s="101">
        <v>79.18076289322858</v>
      </c>
      <c r="J167" s="101" t="s">
        <v>62</v>
      </c>
      <c r="K167" s="101">
        <v>0.7117513882323049</v>
      </c>
      <c r="L167" s="101">
        <v>0.9797372012905492</v>
      </c>
      <c r="M167" s="101">
        <v>0.16849746228104834</v>
      </c>
      <c r="N167" s="101">
        <v>0.034058843034452314</v>
      </c>
      <c r="O167" s="101">
        <v>0.02858543306860231</v>
      </c>
      <c r="P167" s="101">
        <v>0.028105641583219553</v>
      </c>
      <c r="Q167" s="101">
        <v>0.003479464726301088</v>
      </c>
      <c r="R167" s="101">
        <v>0.0005243258689178288</v>
      </c>
      <c r="S167" s="101">
        <v>0.00037502133948447055</v>
      </c>
      <c r="T167" s="101">
        <v>0.000413545217204538</v>
      </c>
      <c r="U167" s="101">
        <v>7.607791221363605E-05</v>
      </c>
      <c r="V167" s="101">
        <v>1.947474324533796E-05</v>
      </c>
      <c r="W167" s="101">
        <v>2.3376695284911528E-05</v>
      </c>
      <c r="X167" s="101">
        <v>67.5</v>
      </c>
    </row>
    <row r="168" spans="1:24" s="101" customFormat="1" ht="12.75" hidden="1">
      <c r="A168" s="101">
        <v>3381</v>
      </c>
      <c r="B168" s="101">
        <v>174.13999938964844</v>
      </c>
      <c r="C168" s="101">
        <v>166.83999633789062</v>
      </c>
      <c r="D168" s="101">
        <v>8.780386924743652</v>
      </c>
      <c r="E168" s="101">
        <v>8.945683479309082</v>
      </c>
      <c r="F168" s="101">
        <v>32.06893594532589</v>
      </c>
      <c r="G168" s="101" t="s">
        <v>57</v>
      </c>
      <c r="H168" s="101">
        <v>-19.5239353305803</v>
      </c>
      <c r="I168" s="101">
        <v>87.11606405906814</v>
      </c>
      <c r="J168" s="101" t="s">
        <v>60</v>
      </c>
      <c r="K168" s="101">
        <v>0.705616268743912</v>
      </c>
      <c r="L168" s="101">
        <v>-0.005330185083632077</v>
      </c>
      <c r="M168" s="101">
        <v>-0.1672852481259399</v>
      </c>
      <c r="N168" s="101">
        <v>-0.00035158179189675423</v>
      </c>
      <c r="O168" s="101">
        <v>0.028296952554966084</v>
      </c>
      <c r="P168" s="101">
        <v>-0.0006100012492697616</v>
      </c>
      <c r="Q168" s="101">
        <v>-0.0034641754176340674</v>
      </c>
      <c r="R168" s="101">
        <v>-2.8281713569171524E-05</v>
      </c>
      <c r="S168" s="101">
        <v>0.0003667922327472025</v>
      </c>
      <c r="T168" s="101">
        <v>-4.345006885256979E-05</v>
      </c>
      <c r="U168" s="101">
        <v>-7.607009296790117E-05</v>
      </c>
      <c r="V168" s="101">
        <v>-2.226913593375415E-06</v>
      </c>
      <c r="W168" s="101">
        <v>2.268819080583918E-05</v>
      </c>
      <c r="X168" s="101">
        <v>67.5</v>
      </c>
    </row>
    <row r="169" spans="1:24" s="101" customFormat="1" ht="12.75" hidden="1">
      <c r="A169" s="101">
        <v>3384</v>
      </c>
      <c r="B169" s="101">
        <v>137.66000366210938</v>
      </c>
      <c r="C169" s="101">
        <v>155.16000366210938</v>
      </c>
      <c r="D169" s="101">
        <v>9.161567687988281</v>
      </c>
      <c r="E169" s="101">
        <v>9.327717781066895</v>
      </c>
      <c r="F169" s="101">
        <v>32.19353971363101</v>
      </c>
      <c r="G169" s="101" t="s">
        <v>58</v>
      </c>
      <c r="H169" s="101">
        <v>13.52768192247268</v>
      </c>
      <c r="I169" s="101">
        <v>83.68768558458206</v>
      </c>
      <c r="J169" s="101" t="s">
        <v>61</v>
      </c>
      <c r="K169" s="101">
        <v>-0.09325084414916857</v>
      </c>
      <c r="L169" s="101">
        <v>-0.9797227019517372</v>
      </c>
      <c r="M169" s="101">
        <v>-0.02017524608514189</v>
      </c>
      <c r="N169" s="101">
        <v>-0.03405702833614624</v>
      </c>
      <c r="O169" s="101">
        <v>-0.004050859146099878</v>
      </c>
      <c r="P169" s="101">
        <v>-0.028099021108933486</v>
      </c>
      <c r="Q169" s="101">
        <v>-0.0003258273429798989</v>
      </c>
      <c r="R169" s="101">
        <v>-0.0005235625669335305</v>
      </c>
      <c r="S169" s="101">
        <v>-7.81310633810174E-05</v>
      </c>
      <c r="T169" s="101">
        <v>-0.00041125629258341505</v>
      </c>
      <c r="U169" s="101">
        <v>-1.090725740315278E-06</v>
      </c>
      <c r="V169" s="101">
        <v>-1.9347001843166197E-05</v>
      </c>
      <c r="W169" s="101">
        <v>-5.631685396170438E-06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3383</v>
      </c>
      <c r="B171" s="101">
        <v>186.26</v>
      </c>
      <c r="C171" s="101">
        <v>175.66</v>
      </c>
      <c r="D171" s="101">
        <v>9.010368667212715</v>
      </c>
      <c r="E171" s="101">
        <v>9.500411457346884</v>
      </c>
      <c r="F171" s="101">
        <v>44.132526425217726</v>
      </c>
      <c r="G171" s="101" t="s">
        <v>59</v>
      </c>
      <c r="H171" s="101">
        <v>-1.8735413026265917</v>
      </c>
      <c r="I171" s="101">
        <v>116.8864586973734</v>
      </c>
      <c r="J171" s="101" t="s">
        <v>73</v>
      </c>
      <c r="K171" s="101">
        <v>0.8255484894334838</v>
      </c>
      <c r="M171" s="101" t="s">
        <v>68</v>
      </c>
      <c r="N171" s="101">
        <v>0.5134253482636715</v>
      </c>
      <c r="X171" s="101">
        <v>67.5</v>
      </c>
    </row>
    <row r="172" spans="1:24" s="101" customFormat="1" ht="12.75" hidden="1">
      <c r="A172" s="101">
        <v>3382</v>
      </c>
      <c r="B172" s="101">
        <v>159.25999450683594</v>
      </c>
      <c r="C172" s="101">
        <v>130.16000366210938</v>
      </c>
      <c r="D172" s="101">
        <v>9.069125175476074</v>
      </c>
      <c r="E172" s="101">
        <v>9.782124519348145</v>
      </c>
      <c r="F172" s="101">
        <v>38.90099763693976</v>
      </c>
      <c r="G172" s="101" t="s">
        <v>56</v>
      </c>
      <c r="H172" s="101">
        <v>10.487264933901912</v>
      </c>
      <c r="I172" s="101">
        <v>102.24725944073785</v>
      </c>
      <c r="J172" s="101" t="s">
        <v>62</v>
      </c>
      <c r="K172" s="101">
        <v>0.7690031052473332</v>
      </c>
      <c r="L172" s="101">
        <v>0.4450478815610203</v>
      </c>
      <c r="M172" s="101">
        <v>0.1820508685461683</v>
      </c>
      <c r="N172" s="101">
        <v>0.04290604322623376</v>
      </c>
      <c r="O172" s="101">
        <v>0.03088486604878571</v>
      </c>
      <c r="P172" s="101">
        <v>0.012767077232774374</v>
      </c>
      <c r="Q172" s="101">
        <v>0.003759335074962498</v>
      </c>
      <c r="R172" s="101">
        <v>0.0006603767323244807</v>
      </c>
      <c r="S172" s="101">
        <v>0.00040520887071541855</v>
      </c>
      <c r="T172" s="101">
        <v>0.00018784928445164672</v>
      </c>
      <c r="U172" s="101">
        <v>8.220682145317824E-05</v>
      </c>
      <c r="V172" s="101">
        <v>2.4499514791924963E-05</v>
      </c>
      <c r="W172" s="101">
        <v>2.5267000857964457E-05</v>
      </c>
      <c r="X172" s="101">
        <v>67.5</v>
      </c>
    </row>
    <row r="173" spans="1:24" s="101" customFormat="1" ht="12.75" hidden="1">
      <c r="A173" s="101">
        <v>3381</v>
      </c>
      <c r="B173" s="101">
        <v>167.3000030517578</v>
      </c>
      <c r="C173" s="101">
        <v>157.6999969482422</v>
      </c>
      <c r="D173" s="101">
        <v>8.971502304077148</v>
      </c>
      <c r="E173" s="101">
        <v>8.883638381958008</v>
      </c>
      <c r="F173" s="101">
        <v>31.90659669688519</v>
      </c>
      <c r="G173" s="101" t="s">
        <v>57</v>
      </c>
      <c r="H173" s="101">
        <v>-14.995658748368655</v>
      </c>
      <c r="I173" s="101">
        <v>84.80434430338916</v>
      </c>
      <c r="J173" s="101" t="s">
        <v>60</v>
      </c>
      <c r="K173" s="101">
        <v>0.5024433008546282</v>
      </c>
      <c r="L173" s="101">
        <v>-0.002421649137852983</v>
      </c>
      <c r="M173" s="101">
        <v>-0.12050554796099706</v>
      </c>
      <c r="N173" s="101">
        <v>0.00044417539497441976</v>
      </c>
      <c r="O173" s="101">
        <v>0.019925751658373424</v>
      </c>
      <c r="P173" s="101">
        <v>-0.00027711450190137356</v>
      </c>
      <c r="Q173" s="101">
        <v>-0.0025615331597776177</v>
      </c>
      <c r="R173" s="101">
        <v>3.57025166278508E-05</v>
      </c>
      <c r="S173" s="101">
        <v>0.00023989817827345</v>
      </c>
      <c r="T173" s="101">
        <v>-1.9738637012768895E-05</v>
      </c>
      <c r="U173" s="101">
        <v>-6.060254798767465E-05</v>
      </c>
      <c r="V173" s="101">
        <v>2.820076850713416E-06</v>
      </c>
      <c r="W173" s="101">
        <v>1.4267436081236245E-05</v>
      </c>
      <c r="X173" s="101">
        <v>67.5</v>
      </c>
    </row>
    <row r="174" spans="1:24" s="101" customFormat="1" ht="12.75" hidden="1">
      <c r="A174" s="101">
        <v>3384</v>
      </c>
      <c r="B174" s="101">
        <v>163.9199981689453</v>
      </c>
      <c r="C174" s="101">
        <v>177.82000732421875</v>
      </c>
      <c r="D174" s="101">
        <v>9.173922538757324</v>
      </c>
      <c r="E174" s="101">
        <v>9.383940696716309</v>
      </c>
      <c r="F174" s="101">
        <v>35.33144210999758</v>
      </c>
      <c r="G174" s="101" t="s">
        <v>58</v>
      </c>
      <c r="H174" s="101">
        <v>-4.597834569054598</v>
      </c>
      <c r="I174" s="101">
        <v>91.82216359989071</v>
      </c>
      <c r="J174" s="101" t="s">
        <v>61</v>
      </c>
      <c r="K174" s="101">
        <v>-0.5821653590745043</v>
      </c>
      <c r="L174" s="101">
        <v>-0.4450412930250463</v>
      </c>
      <c r="M174" s="101">
        <v>-0.13645853454084172</v>
      </c>
      <c r="N174" s="101">
        <v>0.04290374405048981</v>
      </c>
      <c r="O174" s="101">
        <v>-0.02359744417728888</v>
      </c>
      <c r="P174" s="101">
        <v>-0.012764069438093077</v>
      </c>
      <c r="Q174" s="101">
        <v>-0.002751571928408012</v>
      </c>
      <c r="R174" s="101">
        <v>0.0006594109180943223</v>
      </c>
      <c r="S174" s="101">
        <v>-0.0003265625406680086</v>
      </c>
      <c r="T174" s="101">
        <v>-0.00018680936774657163</v>
      </c>
      <c r="U174" s="101">
        <v>-5.5545410889076314E-05</v>
      </c>
      <c r="V174" s="101">
        <v>2.4336667635397832E-05</v>
      </c>
      <c r="W174" s="101">
        <v>-2.085333546520112E-05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3383</v>
      </c>
      <c r="B176" s="101">
        <v>177.56</v>
      </c>
      <c r="C176" s="101">
        <v>171.06</v>
      </c>
      <c r="D176" s="101">
        <v>8.989222240710635</v>
      </c>
      <c r="E176" s="101">
        <v>9.54807813292953</v>
      </c>
      <c r="F176" s="101">
        <v>42.66036697272933</v>
      </c>
      <c r="G176" s="101" t="s">
        <v>59</v>
      </c>
      <c r="H176" s="101">
        <v>3.1519016182550814</v>
      </c>
      <c r="I176" s="101">
        <v>113.21190161825508</v>
      </c>
      <c r="J176" s="101" t="s">
        <v>73</v>
      </c>
      <c r="K176" s="101">
        <v>0.8280910535783664</v>
      </c>
      <c r="M176" s="101" t="s">
        <v>68</v>
      </c>
      <c r="N176" s="101">
        <v>0.4327118581648291</v>
      </c>
      <c r="X176" s="101">
        <v>67.5</v>
      </c>
    </row>
    <row r="177" spans="1:24" s="101" customFormat="1" ht="12.75" hidden="1">
      <c r="A177" s="101">
        <v>3382</v>
      </c>
      <c r="B177" s="101">
        <v>154.5</v>
      </c>
      <c r="C177" s="101">
        <v>139</v>
      </c>
      <c r="D177" s="101">
        <v>9.070526123046875</v>
      </c>
      <c r="E177" s="101">
        <v>9.545353889465332</v>
      </c>
      <c r="F177" s="101">
        <v>37.180606894409756</v>
      </c>
      <c r="G177" s="101" t="s">
        <v>56</v>
      </c>
      <c r="H177" s="101">
        <v>10.690784612763892</v>
      </c>
      <c r="I177" s="101">
        <v>97.69078461276389</v>
      </c>
      <c r="J177" s="101" t="s">
        <v>62</v>
      </c>
      <c r="K177" s="101">
        <v>0.8790085655660204</v>
      </c>
      <c r="L177" s="101">
        <v>0.10348911683178087</v>
      </c>
      <c r="M177" s="101">
        <v>0.2080930761257219</v>
      </c>
      <c r="N177" s="101">
        <v>0.012183647221200841</v>
      </c>
      <c r="O177" s="101">
        <v>0.035302797030327585</v>
      </c>
      <c r="P177" s="101">
        <v>0.002968870239194188</v>
      </c>
      <c r="Q177" s="101">
        <v>0.00429713495973416</v>
      </c>
      <c r="R177" s="101">
        <v>0.00018748947559178245</v>
      </c>
      <c r="S177" s="101">
        <v>0.000463176788843047</v>
      </c>
      <c r="T177" s="101">
        <v>4.368109691620599E-05</v>
      </c>
      <c r="U177" s="101">
        <v>9.3984343592986E-05</v>
      </c>
      <c r="V177" s="101">
        <v>6.95512321254622E-06</v>
      </c>
      <c r="W177" s="101">
        <v>2.8882547594027227E-05</v>
      </c>
      <c r="X177" s="101">
        <v>67.5</v>
      </c>
    </row>
    <row r="178" spans="1:24" s="101" customFormat="1" ht="12.75" hidden="1">
      <c r="A178" s="101">
        <v>3381</v>
      </c>
      <c r="B178" s="101">
        <v>160.66000366210938</v>
      </c>
      <c r="C178" s="101">
        <v>140.25999450683594</v>
      </c>
      <c r="D178" s="101">
        <v>8.780585289001465</v>
      </c>
      <c r="E178" s="101">
        <v>9.300031661987305</v>
      </c>
      <c r="F178" s="101">
        <v>31.604188943037965</v>
      </c>
      <c r="G178" s="101" t="s">
        <v>57</v>
      </c>
      <c r="H178" s="101">
        <v>-7.356894859295522</v>
      </c>
      <c r="I178" s="101">
        <v>85.80310880281385</v>
      </c>
      <c r="J178" s="101" t="s">
        <v>60</v>
      </c>
      <c r="K178" s="101">
        <v>0.40115068540319215</v>
      </c>
      <c r="L178" s="101">
        <v>-0.0005628676536148022</v>
      </c>
      <c r="M178" s="101">
        <v>-0.09706534263709593</v>
      </c>
      <c r="N178" s="101">
        <v>0.0001263330625091318</v>
      </c>
      <c r="O178" s="101">
        <v>0.015771193633019</v>
      </c>
      <c r="P178" s="101">
        <v>-6.444494935521762E-05</v>
      </c>
      <c r="Q178" s="101">
        <v>-0.002103453267032173</v>
      </c>
      <c r="R178" s="101">
        <v>1.0160421109930598E-05</v>
      </c>
      <c r="S178" s="101">
        <v>0.00017845476017789208</v>
      </c>
      <c r="T178" s="101">
        <v>-4.5950040860447384E-06</v>
      </c>
      <c r="U178" s="101">
        <v>-5.235304447128377E-05</v>
      </c>
      <c r="V178" s="101">
        <v>8.041329261125145E-07</v>
      </c>
      <c r="W178" s="101">
        <v>1.0232894710375194E-05</v>
      </c>
      <c r="X178" s="101">
        <v>67.5</v>
      </c>
    </row>
    <row r="179" spans="1:24" s="101" customFormat="1" ht="12.75" hidden="1">
      <c r="A179" s="101">
        <v>3384</v>
      </c>
      <c r="B179" s="101">
        <v>161.55999755859375</v>
      </c>
      <c r="C179" s="101">
        <v>179.75999450683594</v>
      </c>
      <c r="D179" s="101">
        <v>9.0776948928833</v>
      </c>
      <c r="E179" s="101">
        <v>9.328187942504883</v>
      </c>
      <c r="F179" s="101">
        <v>32.15953751714812</v>
      </c>
      <c r="G179" s="101" t="s">
        <v>58</v>
      </c>
      <c r="H179" s="101">
        <v>-9.603620341637523</v>
      </c>
      <c r="I179" s="101">
        <v>84.45637721695623</v>
      </c>
      <c r="J179" s="101" t="s">
        <v>61</v>
      </c>
      <c r="K179" s="101">
        <v>-0.7821343784408034</v>
      </c>
      <c r="L179" s="101">
        <v>-0.103487586128127</v>
      </c>
      <c r="M179" s="101">
        <v>-0.1840680515195634</v>
      </c>
      <c r="N179" s="101">
        <v>0.0121829922255574</v>
      </c>
      <c r="O179" s="101">
        <v>-0.031584124644421084</v>
      </c>
      <c r="P179" s="101">
        <v>-0.0029681707069633915</v>
      </c>
      <c r="Q179" s="101">
        <v>-0.003747112650505877</v>
      </c>
      <c r="R179" s="101">
        <v>0.00018721396662789468</v>
      </c>
      <c r="S179" s="101">
        <v>-0.0004274185727045651</v>
      </c>
      <c r="T179" s="101">
        <v>-4.343874037368271E-05</v>
      </c>
      <c r="U179" s="101">
        <v>-7.805264617674555E-05</v>
      </c>
      <c r="V179" s="101">
        <v>6.908480957405975E-06</v>
      </c>
      <c r="W179" s="101">
        <v>-2.700906183797622E-05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3383</v>
      </c>
      <c r="B181" s="101">
        <v>180.26</v>
      </c>
      <c r="C181" s="101">
        <v>170.76</v>
      </c>
      <c r="D181" s="101">
        <v>8.856397336345845</v>
      </c>
      <c r="E181" s="101">
        <v>9.350346005910245</v>
      </c>
      <c r="F181" s="101">
        <v>41.903700306722385</v>
      </c>
      <c r="G181" s="101" t="s">
        <v>59</v>
      </c>
      <c r="H181" s="101">
        <v>0.124431322540417</v>
      </c>
      <c r="I181" s="101">
        <v>112.88443132254041</v>
      </c>
      <c r="J181" s="101" t="s">
        <v>73</v>
      </c>
      <c r="K181" s="101">
        <v>1.8551564367435596</v>
      </c>
      <c r="M181" s="101" t="s">
        <v>68</v>
      </c>
      <c r="N181" s="101">
        <v>1.0826920658888266</v>
      </c>
      <c r="X181" s="101">
        <v>67.5</v>
      </c>
    </row>
    <row r="182" spans="1:24" s="101" customFormat="1" ht="12.75" hidden="1">
      <c r="A182" s="101">
        <v>3382</v>
      </c>
      <c r="B182" s="101">
        <v>140.74000549316406</v>
      </c>
      <c r="C182" s="101">
        <v>121.23999786376953</v>
      </c>
      <c r="D182" s="101">
        <v>9.001513481140137</v>
      </c>
      <c r="E182" s="101">
        <v>9.437479972839355</v>
      </c>
      <c r="F182" s="101">
        <v>33.96414493579826</v>
      </c>
      <c r="G182" s="101" t="s">
        <v>56</v>
      </c>
      <c r="H182" s="101">
        <v>16.631896540825878</v>
      </c>
      <c r="I182" s="101">
        <v>89.87190203398994</v>
      </c>
      <c r="J182" s="101" t="s">
        <v>62</v>
      </c>
      <c r="K182" s="101">
        <v>1.2174953638276687</v>
      </c>
      <c r="L182" s="101">
        <v>0.534148905328333</v>
      </c>
      <c r="M182" s="101">
        <v>0.2882251462462609</v>
      </c>
      <c r="N182" s="101">
        <v>0.042551306605094624</v>
      </c>
      <c r="O182" s="101">
        <v>0.0488972408065499</v>
      </c>
      <c r="P182" s="101">
        <v>0.015323157141185791</v>
      </c>
      <c r="Q182" s="101">
        <v>0.00595184019723966</v>
      </c>
      <c r="R182" s="101">
        <v>0.0006548894928660045</v>
      </c>
      <c r="S182" s="101">
        <v>0.0006415349985074597</v>
      </c>
      <c r="T182" s="101">
        <v>0.00022545802679667701</v>
      </c>
      <c r="U182" s="101">
        <v>0.00013015974614568045</v>
      </c>
      <c r="V182" s="101">
        <v>2.42936987542191E-05</v>
      </c>
      <c r="W182" s="101">
        <v>4.00036035349996E-05</v>
      </c>
      <c r="X182" s="101">
        <v>67.5</v>
      </c>
    </row>
    <row r="183" spans="1:24" s="101" customFormat="1" ht="12.75" hidden="1">
      <c r="A183" s="101">
        <v>3381</v>
      </c>
      <c r="B183" s="101">
        <v>159.0399932861328</v>
      </c>
      <c r="C183" s="101">
        <v>140.24000549316406</v>
      </c>
      <c r="D183" s="101">
        <v>9.537812232971191</v>
      </c>
      <c r="E183" s="101">
        <v>9.097476959228516</v>
      </c>
      <c r="F183" s="101">
        <v>28.934509349639093</v>
      </c>
      <c r="G183" s="101" t="s">
        <v>57</v>
      </c>
      <c r="H183" s="101">
        <v>-19.22644383616621</v>
      </c>
      <c r="I183" s="101">
        <v>72.3135494499666</v>
      </c>
      <c r="J183" s="101" t="s">
        <v>60</v>
      </c>
      <c r="K183" s="101">
        <v>0.7405214659679723</v>
      </c>
      <c r="L183" s="101">
        <v>-0.0029062650895334734</v>
      </c>
      <c r="M183" s="101">
        <v>-0.17789752426494476</v>
      </c>
      <c r="N183" s="101">
        <v>0.00044070116727415253</v>
      </c>
      <c r="O183" s="101">
        <v>0.029320407588424087</v>
      </c>
      <c r="P183" s="101">
        <v>-0.000332595837667286</v>
      </c>
      <c r="Q183" s="101">
        <v>-0.0037952084932151974</v>
      </c>
      <c r="R183" s="101">
        <v>3.542495420677501E-05</v>
      </c>
      <c r="S183" s="101">
        <v>0.0003491077696754248</v>
      </c>
      <c r="T183" s="101">
        <v>-2.369324618798156E-05</v>
      </c>
      <c r="U183" s="101">
        <v>-9.067573332173674E-05</v>
      </c>
      <c r="V183" s="101">
        <v>2.79968234749567E-06</v>
      </c>
      <c r="W183" s="101">
        <v>2.0633215838514295E-05</v>
      </c>
      <c r="X183" s="101">
        <v>67.5</v>
      </c>
    </row>
    <row r="184" spans="1:24" s="101" customFormat="1" ht="12.75" hidden="1">
      <c r="A184" s="101">
        <v>3384</v>
      </c>
      <c r="B184" s="101">
        <v>158.60000610351562</v>
      </c>
      <c r="C184" s="101">
        <v>181.10000610351562</v>
      </c>
      <c r="D184" s="101">
        <v>8.936868667602539</v>
      </c>
      <c r="E184" s="101">
        <v>8.81057071685791</v>
      </c>
      <c r="F184" s="101">
        <v>30.998980521469928</v>
      </c>
      <c r="G184" s="101" t="s">
        <v>58</v>
      </c>
      <c r="H184" s="101">
        <v>-8.418887383943158</v>
      </c>
      <c r="I184" s="101">
        <v>82.68111871957247</v>
      </c>
      <c r="J184" s="101" t="s">
        <v>61</v>
      </c>
      <c r="K184" s="101">
        <v>-0.9663968746754681</v>
      </c>
      <c r="L184" s="101">
        <v>-0.5341409988820235</v>
      </c>
      <c r="M184" s="101">
        <v>-0.22677346800073825</v>
      </c>
      <c r="N184" s="101">
        <v>0.04254902438695784</v>
      </c>
      <c r="O184" s="101">
        <v>-0.03913123889352868</v>
      </c>
      <c r="P184" s="101">
        <v>-0.015319547146774264</v>
      </c>
      <c r="Q184" s="101">
        <v>-0.004584843969701158</v>
      </c>
      <c r="R184" s="101">
        <v>0.0006539306694793726</v>
      </c>
      <c r="S184" s="101">
        <v>-0.0005382294301338573</v>
      </c>
      <c r="T184" s="101">
        <v>-0.00022420961605632982</v>
      </c>
      <c r="U184" s="101">
        <v>-9.337810719474486E-05</v>
      </c>
      <c r="V184" s="101">
        <v>2.4131837433437756E-05</v>
      </c>
      <c r="W184" s="101">
        <v>-3.4271835374644226E-05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3383</v>
      </c>
      <c r="B186" s="101">
        <v>179.22</v>
      </c>
      <c r="C186" s="101">
        <v>174.22</v>
      </c>
      <c r="D186" s="101">
        <v>8.586808155794532</v>
      </c>
      <c r="E186" s="101">
        <v>9.090626255939576</v>
      </c>
      <c r="F186" s="101">
        <v>42.677712226858766</v>
      </c>
      <c r="G186" s="101" t="s">
        <v>59</v>
      </c>
      <c r="H186" s="101">
        <v>6.853927729569577</v>
      </c>
      <c r="I186" s="101">
        <v>118.57392772956958</v>
      </c>
      <c r="J186" s="101" t="s">
        <v>73</v>
      </c>
      <c r="K186" s="101">
        <v>1.2004491826911405</v>
      </c>
      <c r="M186" s="101" t="s">
        <v>68</v>
      </c>
      <c r="N186" s="101">
        <v>0.6218848141499334</v>
      </c>
      <c r="X186" s="101">
        <v>67.5</v>
      </c>
    </row>
    <row r="187" spans="1:24" s="101" customFormat="1" ht="12.75" hidden="1">
      <c r="A187" s="101">
        <v>3382</v>
      </c>
      <c r="B187" s="101">
        <v>148.1199951171875</v>
      </c>
      <c r="C187" s="101">
        <v>139.82000732421875</v>
      </c>
      <c r="D187" s="101">
        <v>8.733036994934082</v>
      </c>
      <c r="E187" s="101">
        <v>9.4580078125</v>
      </c>
      <c r="F187" s="101">
        <v>35.00308142488427</v>
      </c>
      <c r="G187" s="101" t="s">
        <v>56</v>
      </c>
      <c r="H187" s="101">
        <v>14.878010755447093</v>
      </c>
      <c r="I187" s="101">
        <v>95.4980058726346</v>
      </c>
      <c r="J187" s="101" t="s">
        <v>62</v>
      </c>
      <c r="K187" s="101">
        <v>1.0644514912464624</v>
      </c>
      <c r="L187" s="101">
        <v>0.035878605273642984</v>
      </c>
      <c r="M187" s="101">
        <v>0.25199408286263586</v>
      </c>
      <c r="N187" s="101">
        <v>0.027343438892780493</v>
      </c>
      <c r="O187" s="101">
        <v>0.04275049549318163</v>
      </c>
      <c r="P187" s="101">
        <v>0.001029387943098259</v>
      </c>
      <c r="Q187" s="101">
        <v>0.005203725406225865</v>
      </c>
      <c r="R187" s="101">
        <v>0.00042094188134379935</v>
      </c>
      <c r="S187" s="101">
        <v>0.000560894966228176</v>
      </c>
      <c r="T187" s="101">
        <v>1.5147568219036198E-05</v>
      </c>
      <c r="U187" s="101">
        <v>0.00011382055630491516</v>
      </c>
      <c r="V187" s="101">
        <v>1.5623351750856808E-05</v>
      </c>
      <c r="W187" s="101">
        <v>3.497478294630508E-05</v>
      </c>
      <c r="X187" s="101">
        <v>67.5</v>
      </c>
    </row>
    <row r="188" spans="1:24" s="101" customFormat="1" ht="12.75" hidden="1">
      <c r="A188" s="101">
        <v>3381</v>
      </c>
      <c r="B188" s="101">
        <v>153.02000427246094</v>
      </c>
      <c r="C188" s="101">
        <v>139.72000122070312</v>
      </c>
      <c r="D188" s="101">
        <v>8.921101570129395</v>
      </c>
      <c r="E188" s="101">
        <v>9.17410659790039</v>
      </c>
      <c r="F188" s="101">
        <v>30.414798441922898</v>
      </c>
      <c r="G188" s="101" t="s">
        <v>57</v>
      </c>
      <c r="H188" s="101">
        <v>-4.272675744974336</v>
      </c>
      <c r="I188" s="101">
        <v>81.2473285274866</v>
      </c>
      <c r="J188" s="101" t="s">
        <v>60</v>
      </c>
      <c r="K188" s="101">
        <v>0.42415773661214184</v>
      </c>
      <c r="L188" s="101">
        <v>-0.0001945122203713759</v>
      </c>
      <c r="M188" s="101">
        <v>-0.10303388107251683</v>
      </c>
      <c r="N188" s="101">
        <v>-0.00028241961942808506</v>
      </c>
      <c r="O188" s="101">
        <v>0.016611015952961397</v>
      </c>
      <c r="P188" s="101">
        <v>-2.233146763831529E-05</v>
      </c>
      <c r="Q188" s="101">
        <v>-0.0022515271945324463</v>
      </c>
      <c r="R188" s="101">
        <v>-2.2696132528493565E-05</v>
      </c>
      <c r="S188" s="101">
        <v>0.0001825401229001183</v>
      </c>
      <c r="T188" s="101">
        <v>-1.5990895488535899E-06</v>
      </c>
      <c r="U188" s="101">
        <v>-5.722435365685508E-05</v>
      </c>
      <c r="V188" s="101">
        <v>-1.7882715757695474E-06</v>
      </c>
      <c r="W188" s="101">
        <v>1.0275610609573331E-05</v>
      </c>
      <c r="X188" s="101">
        <v>67.5</v>
      </c>
    </row>
    <row r="189" spans="1:24" s="101" customFormat="1" ht="12.75" hidden="1">
      <c r="A189" s="101">
        <v>3384</v>
      </c>
      <c r="B189" s="101">
        <v>163.5399932861328</v>
      </c>
      <c r="C189" s="101">
        <v>191.33999633789062</v>
      </c>
      <c r="D189" s="101">
        <v>8.872526168823242</v>
      </c>
      <c r="E189" s="101">
        <v>8.707778930664062</v>
      </c>
      <c r="F189" s="101">
        <v>31.847462440850073</v>
      </c>
      <c r="G189" s="101" t="s">
        <v>58</v>
      </c>
      <c r="H189" s="101">
        <v>-10.462049077160188</v>
      </c>
      <c r="I189" s="101">
        <v>85.57794420897262</v>
      </c>
      <c r="J189" s="101" t="s">
        <v>61</v>
      </c>
      <c r="K189" s="101">
        <v>-0.976292574840597</v>
      </c>
      <c r="L189" s="101">
        <v>-0.03587807800562912</v>
      </c>
      <c r="M189" s="101">
        <v>-0.22996746976238933</v>
      </c>
      <c r="N189" s="101">
        <v>-0.02734198035332816</v>
      </c>
      <c r="O189" s="101">
        <v>-0.03939135709674147</v>
      </c>
      <c r="P189" s="101">
        <v>-0.0010291456859692818</v>
      </c>
      <c r="Q189" s="101">
        <v>-0.004691415926528088</v>
      </c>
      <c r="R189" s="101">
        <v>-0.00042032957668656427</v>
      </c>
      <c r="S189" s="101">
        <v>-0.0005303605063272683</v>
      </c>
      <c r="T189" s="101">
        <v>-1.5062925863360765E-05</v>
      </c>
      <c r="U189" s="101">
        <v>-9.838949327095621E-05</v>
      </c>
      <c r="V189" s="101">
        <v>-1.55206702401119E-05</v>
      </c>
      <c r="W189" s="101">
        <v>-3.3431231935745E-05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28.934509349639093</v>
      </c>
      <c r="G190" s="102"/>
      <c r="H190" s="102"/>
      <c r="I190" s="115"/>
      <c r="J190" s="115" t="s">
        <v>158</v>
      </c>
      <c r="K190" s="102">
        <f>AVERAGE(K188,K183,K178,K173,K168,K163)</f>
        <v>0.528712807448386</v>
      </c>
      <c r="L190" s="102">
        <f>AVERAGE(L188,L183,L178,L173,L168,L163)</f>
        <v>-0.0024810288994390035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44.132526425217726</v>
      </c>
      <c r="G191" s="102"/>
      <c r="H191" s="102"/>
      <c r="I191" s="115"/>
      <c r="J191" s="115" t="s">
        <v>159</v>
      </c>
      <c r="K191" s="102">
        <f>AVERAGE(K189,K184,K179,K174,K169,K164)</f>
        <v>-0.6996741317011687</v>
      </c>
      <c r="L191" s="102">
        <f>AVERAGE(L189,L184,L179,L174,L169,L164)</f>
        <v>-0.4560466613846528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0.33044550465524125</v>
      </c>
      <c r="L192" s="102">
        <f>ABS(L190/$H$33)</f>
        <v>0.0068917469428861206</v>
      </c>
      <c r="M192" s="115" t="s">
        <v>111</v>
      </c>
      <c r="N192" s="102">
        <f>K192+L192+L193+K193</f>
        <v>1.0199085352482902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0.39754212028475494</v>
      </c>
      <c r="L193" s="102">
        <f>ABS(L191/$H$34)</f>
        <v>0.28502916336540796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3383</v>
      </c>
      <c r="B196" s="101">
        <v>163.02</v>
      </c>
      <c r="C196" s="101">
        <v>167.22</v>
      </c>
      <c r="D196" s="101">
        <v>9.16798845718686</v>
      </c>
      <c r="E196" s="101">
        <v>9.59585993397267</v>
      </c>
      <c r="F196" s="101">
        <v>31.12353978420323</v>
      </c>
      <c r="G196" s="101" t="s">
        <v>59</v>
      </c>
      <c r="H196" s="101">
        <v>-14.584368598292485</v>
      </c>
      <c r="I196" s="101">
        <v>80.93563140170752</v>
      </c>
      <c r="J196" s="101" t="s">
        <v>73</v>
      </c>
      <c r="K196" s="101">
        <v>1.0170694615545355</v>
      </c>
      <c r="M196" s="101" t="s">
        <v>68</v>
      </c>
      <c r="N196" s="101">
        <v>0.774356834816489</v>
      </c>
      <c r="X196" s="101">
        <v>67.5</v>
      </c>
    </row>
    <row r="197" spans="1:24" s="101" customFormat="1" ht="12.75" hidden="1">
      <c r="A197" s="101">
        <v>3381</v>
      </c>
      <c r="B197" s="101">
        <v>159.44000244140625</v>
      </c>
      <c r="C197" s="101">
        <v>161.33999633789062</v>
      </c>
      <c r="D197" s="101">
        <v>8.745165824890137</v>
      </c>
      <c r="E197" s="101">
        <v>9.065743446350098</v>
      </c>
      <c r="F197" s="101">
        <v>36.78177006977128</v>
      </c>
      <c r="G197" s="101" t="s">
        <v>56</v>
      </c>
      <c r="H197" s="101">
        <v>8.319187010016492</v>
      </c>
      <c r="I197" s="101">
        <v>100.25918945142274</v>
      </c>
      <c r="J197" s="101" t="s">
        <v>62</v>
      </c>
      <c r="K197" s="101">
        <v>0.6422614996386858</v>
      </c>
      <c r="L197" s="101">
        <v>0.7607601770361313</v>
      </c>
      <c r="M197" s="101">
        <v>0.1520463929269061</v>
      </c>
      <c r="N197" s="101">
        <v>0.03928625781147085</v>
      </c>
      <c r="O197" s="101">
        <v>0.02579418633275972</v>
      </c>
      <c r="P197" s="101">
        <v>0.0218237940422465</v>
      </c>
      <c r="Q197" s="101">
        <v>0.003139739215354041</v>
      </c>
      <c r="R197" s="101">
        <v>0.0006047326368014543</v>
      </c>
      <c r="S197" s="101">
        <v>0.0003384060311762927</v>
      </c>
      <c r="T197" s="101">
        <v>0.00032114394158266337</v>
      </c>
      <c r="U197" s="101">
        <v>6.868344415462854E-05</v>
      </c>
      <c r="V197" s="101">
        <v>2.2443868912916494E-05</v>
      </c>
      <c r="W197" s="101">
        <v>2.1103500449429087E-05</v>
      </c>
      <c r="X197" s="101">
        <v>67.5</v>
      </c>
    </row>
    <row r="198" spans="1:24" s="101" customFormat="1" ht="12.75" hidden="1">
      <c r="A198" s="101">
        <v>3384</v>
      </c>
      <c r="B198" s="101">
        <v>159.44000244140625</v>
      </c>
      <c r="C198" s="101">
        <v>159.94000244140625</v>
      </c>
      <c r="D198" s="101">
        <v>9.220671653747559</v>
      </c>
      <c r="E198" s="101">
        <v>9.355274200439453</v>
      </c>
      <c r="F198" s="101">
        <v>35.62536284200847</v>
      </c>
      <c r="G198" s="101" t="s">
        <v>57</v>
      </c>
      <c r="H198" s="101">
        <v>0.15930238162523835</v>
      </c>
      <c r="I198" s="101">
        <v>92.09930482303149</v>
      </c>
      <c r="J198" s="101" t="s">
        <v>60</v>
      </c>
      <c r="K198" s="101">
        <v>-0.5658947186102258</v>
      </c>
      <c r="L198" s="101">
        <v>-0.004139049192116984</v>
      </c>
      <c r="M198" s="101">
        <v>0.134776482464273</v>
      </c>
      <c r="N198" s="101">
        <v>-0.00040629971199673</v>
      </c>
      <c r="O198" s="101">
        <v>-0.022594224598386052</v>
      </c>
      <c r="P198" s="101">
        <v>-0.0004735115413554463</v>
      </c>
      <c r="Q198" s="101">
        <v>0.002820303292692765</v>
      </c>
      <c r="R198" s="101">
        <v>-3.269320266744855E-05</v>
      </c>
      <c r="S198" s="101">
        <v>-0.0002847400934582961</v>
      </c>
      <c r="T198" s="101">
        <v>-3.37159546264407E-05</v>
      </c>
      <c r="U198" s="101">
        <v>6.389268812383846E-05</v>
      </c>
      <c r="V198" s="101">
        <v>-2.5855208189537244E-06</v>
      </c>
      <c r="W198" s="101">
        <v>-1.7369338312773964E-05</v>
      </c>
      <c r="X198" s="101">
        <v>67.5</v>
      </c>
    </row>
    <row r="199" spans="1:24" s="101" customFormat="1" ht="12.75" hidden="1">
      <c r="A199" s="101">
        <v>3382</v>
      </c>
      <c r="B199" s="101">
        <v>129.63999938964844</v>
      </c>
      <c r="C199" s="101">
        <v>130.0399932861328</v>
      </c>
      <c r="D199" s="101">
        <v>9.10253620147705</v>
      </c>
      <c r="E199" s="101">
        <v>9.607735633850098</v>
      </c>
      <c r="F199" s="101">
        <v>29.93665157604187</v>
      </c>
      <c r="G199" s="101" t="s">
        <v>58</v>
      </c>
      <c r="H199" s="101">
        <v>16.15916995547471</v>
      </c>
      <c r="I199" s="101">
        <v>78.29916934512315</v>
      </c>
      <c r="J199" s="101" t="s">
        <v>61</v>
      </c>
      <c r="K199" s="101">
        <v>0.30374825327429794</v>
      </c>
      <c r="L199" s="101">
        <v>-0.7607489173412152</v>
      </c>
      <c r="M199" s="101">
        <v>0.0703804331944656</v>
      </c>
      <c r="N199" s="101">
        <v>-0.03928415677309856</v>
      </c>
      <c r="O199" s="101">
        <v>0.012443514912066246</v>
      </c>
      <c r="P199" s="101">
        <v>-0.0218186565401859</v>
      </c>
      <c r="Q199" s="101">
        <v>0.0013798013181825692</v>
      </c>
      <c r="R199" s="101">
        <v>-0.0006038482561970224</v>
      </c>
      <c r="S199" s="101">
        <v>0.00018287077709095781</v>
      </c>
      <c r="T199" s="101">
        <v>-0.00031936916823462606</v>
      </c>
      <c r="U199" s="101">
        <v>2.5201982169105064E-05</v>
      </c>
      <c r="V199" s="101">
        <v>-2.229444625629747E-05</v>
      </c>
      <c r="W199" s="101">
        <v>1.1985984223060543E-05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3383</v>
      </c>
      <c r="B201" s="101">
        <v>157.8</v>
      </c>
      <c r="C201" s="101">
        <v>158.6</v>
      </c>
      <c r="D201" s="101">
        <v>9.297122489731754</v>
      </c>
      <c r="E201" s="101">
        <v>9.651953703073804</v>
      </c>
      <c r="F201" s="101">
        <v>29.77912305037421</v>
      </c>
      <c r="G201" s="101" t="s">
        <v>59</v>
      </c>
      <c r="H201" s="101">
        <v>-13.952805264417961</v>
      </c>
      <c r="I201" s="101">
        <v>76.34719473558205</v>
      </c>
      <c r="J201" s="101" t="s">
        <v>73</v>
      </c>
      <c r="K201" s="101">
        <v>1.618065574508614</v>
      </c>
      <c r="M201" s="101" t="s">
        <v>68</v>
      </c>
      <c r="N201" s="101">
        <v>0.8548477401402922</v>
      </c>
      <c r="X201" s="101">
        <v>67.5</v>
      </c>
    </row>
    <row r="202" spans="1:24" s="101" customFormat="1" ht="12.75" hidden="1">
      <c r="A202" s="101">
        <v>3381</v>
      </c>
      <c r="B202" s="101">
        <v>174.13999938964844</v>
      </c>
      <c r="C202" s="101">
        <v>166.83999633789062</v>
      </c>
      <c r="D202" s="101">
        <v>8.780386924743652</v>
      </c>
      <c r="E202" s="101">
        <v>8.945683479309082</v>
      </c>
      <c r="F202" s="101">
        <v>38.128558052106136</v>
      </c>
      <c r="G202" s="101" t="s">
        <v>56</v>
      </c>
      <c r="H202" s="101">
        <v>-3.06282079506812</v>
      </c>
      <c r="I202" s="101">
        <v>103.57717859458032</v>
      </c>
      <c r="J202" s="101" t="s">
        <v>62</v>
      </c>
      <c r="K202" s="101">
        <v>1.221045399842106</v>
      </c>
      <c r="L202" s="101">
        <v>0.1993673282728151</v>
      </c>
      <c r="M202" s="101">
        <v>0.289065469787743</v>
      </c>
      <c r="N202" s="101">
        <v>0.03651806465632092</v>
      </c>
      <c r="O202" s="101">
        <v>0.04903941113886428</v>
      </c>
      <c r="P202" s="101">
        <v>0.005719143162549734</v>
      </c>
      <c r="Q202" s="101">
        <v>0.005969179597577449</v>
      </c>
      <c r="R202" s="101">
        <v>0.0005620690285274031</v>
      </c>
      <c r="S202" s="101">
        <v>0.0006433784660196758</v>
      </c>
      <c r="T202" s="101">
        <v>8.418204861102627E-05</v>
      </c>
      <c r="U202" s="101">
        <v>0.0001305524250714997</v>
      </c>
      <c r="V202" s="101">
        <v>2.085105754842953E-05</v>
      </c>
      <c r="W202" s="101">
        <v>4.0116853018325876E-05</v>
      </c>
      <c r="X202" s="101">
        <v>67.5</v>
      </c>
    </row>
    <row r="203" spans="1:24" s="101" customFormat="1" ht="12.75" hidden="1">
      <c r="A203" s="101">
        <v>3384</v>
      </c>
      <c r="B203" s="101">
        <v>137.66000366210938</v>
      </c>
      <c r="C203" s="101">
        <v>155.16000366210938</v>
      </c>
      <c r="D203" s="101">
        <v>9.161567687988281</v>
      </c>
      <c r="E203" s="101">
        <v>9.327717781066895</v>
      </c>
      <c r="F203" s="101">
        <v>32.19353971363101</v>
      </c>
      <c r="G203" s="101" t="s">
        <v>57</v>
      </c>
      <c r="H203" s="101">
        <v>13.52768192247268</v>
      </c>
      <c r="I203" s="101">
        <v>83.68768558458206</v>
      </c>
      <c r="J203" s="101" t="s">
        <v>60</v>
      </c>
      <c r="K203" s="101">
        <v>-1.054570605980628</v>
      </c>
      <c r="L203" s="101">
        <v>-0.0010847609928599613</v>
      </c>
      <c r="M203" s="101">
        <v>0.25129527342080954</v>
      </c>
      <c r="N203" s="101">
        <v>-0.0003781185809979382</v>
      </c>
      <c r="O203" s="101">
        <v>-0.04208424366941779</v>
      </c>
      <c r="P203" s="101">
        <v>-0.00012397409763904879</v>
      </c>
      <c r="Q203" s="101">
        <v>0.005264862524068929</v>
      </c>
      <c r="R203" s="101">
        <v>-3.0419078172618835E-05</v>
      </c>
      <c r="S203" s="101">
        <v>-0.0005285664396389756</v>
      </c>
      <c r="T203" s="101">
        <v>-8.817986621090884E-06</v>
      </c>
      <c r="U203" s="101">
        <v>0.0001196603553459111</v>
      </c>
      <c r="V203" s="101">
        <v>-2.409152591002961E-06</v>
      </c>
      <c r="W203" s="101">
        <v>-3.21777394525783E-05</v>
      </c>
      <c r="X203" s="101">
        <v>67.5</v>
      </c>
    </row>
    <row r="204" spans="1:24" s="101" customFormat="1" ht="12.75" hidden="1">
      <c r="A204" s="101">
        <v>3382</v>
      </c>
      <c r="B204" s="101">
        <v>130.8000030517578</v>
      </c>
      <c r="C204" s="101">
        <v>126</v>
      </c>
      <c r="D204" s="101">
        <v>9.15835952758789</v>
      </c>
      <c r="E204" s="101">
        <v>9.78377914428711</v>
      </c>
      <c r="F204" s="101">
        <v>29.28549961458749</v>
      </c>
      <c r="G204" s="101" t="s">
        <v>58</v>
      </c>
      <c r="H204" s="101">
        <v>12.83291149618239</v>
      </c>
      <c r="I204" s="101">
        <v>76.1329145479402</v>
      </c>
      <c r="J204" s="101" t="s">
        <v>61</v>
      </c>
      <c r="K204" s="101">
        <v>0.6154938711938729</v>
      </c>
      <c r="L204" s="101">
        <v>-0.19936437714955194</v>
      </c>
      <c r="M204" s="101">
        <v>0.1428619311782153</v>
      </c>
      <c r="N204" s="101">
        <v>-0.036516107029391</v>
      </c>
      <c r="O204" s="101">
        <v>0.025174993140408893</v>
      </c>
      <c r="P204" s="101">
        <v>-0.005717799308899707</v>
      </c>
      <c r="Q204" s="101">
        <v>0.002812886003873855</v>
      </c>
      <c r="R204" s="101">
        <v>-0.0005612452872967992</v>
      </c>
      <c r="S204" s="101">
        <v>0.00036681517065847785</v>
      </c>
      <c r="T204" s="101">
        <v>-8.371893704711887E-05</v>
      </c>
      <c r="U204" s="101">
        <v>5.220474164805176E-05</v>
      </c>
      <c r="V204" s="101">
        <v>-2.0711411943206186E-05</v>
      </c>
      <c r="W204" s="101">
        <v>2.3957357529910264E-05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3383</v>
      </c>
      <c r="B206" s="101">
        <v>186.26</v>
      </c>
      <c r="C206" s="101">
        <v>175.66</v>
      </c>
      <c r="D206" s="101">
        <v>9.010368667212715</v>
      </c>
      <c r="E206" s="101">
        <v>9.500411457346884</v>
      </c>
      <c r="F206" s="101">
        <v>35.69589922620358</v>
      </c>
      <c r="G206" s="101" t="s">
        <v>59</v>
      </c>
      <c r="H206" s="101">
        <v>-24.218228011503115</v>
      </c>
      <c r="I206" s="101">
        <v>94.54177198849688</v>
      </c>
      <c r="J206" s="101" t="s">
        <v>73</v>
      </c>
      <c r="K206" s="101">
        <v>1.4695119136513655</v>
      </c>
      <c r="M206" s="101" t="s">
        <v>68</v>
      </c>
      <c r="N206" s="101">
        <v>1.120622858532213</v>
      </c>
      <c r="X206" s="101">
        <v>67.5</v>
      </c>
    </row>
    <row r="207" spans="1:24" s="101" customFormat="1" ht="12.75" hidden="1">
      <c r="A207" s="101">
        <v>3381</v>
      </c>
      <c r="B207" s="101">
        <v>167.3000030517578</v>
      </c>
      <c r="C207" s="101">
        <v>157.6999969482422</v>
      </c>
      <c r="D207" s="101">
        <v>8.971502304077148</v>
      </c>
      <c r="E207" s="101">
        <v>8.883638381958008</v>
      </c>
      <c r="F207" s="101">
        <v>40.23451546577308</v>
      </c>
      <c r="G207" s="101" t="s">
        <v>56</v>
      </c>
      <c r="H207" s="101">
        <v>7.139064591659974</v>
      </c>
      <c r="I207" s="101">
        <v>106.93906764341779</v>
      </c>
      <c r="J207" s="101" t="s">
        <v>62</v>
      </c>
      <c r="K207" s="101">
        <v>0.7688513391792643</v>
      </c>
      <c r="L207" s="101">
        <v>0.917516608343987</v>
      </c>
      <c r="M207" s="101">
        <v>0.18201466330734</v>
      </c>
      <c r="N207" s="101">
        <v>0.04186132362665991</v>
      </c>
      <c r="O207" s="101">
        <v>0.030878135746876346</v>
      </c>
      <c r="P207" s="101">
        <v>0.02632059601890925</v>
      </c>
      <c r="Q207" s="101">
        <v>0.0037585787787492698</v>
      </c>
      <c r="R207" s="101">
        <v>0.0006443310826853817</v>
      </c>
      <c r="S207" s="101">
        <v>0.0004051307770132152</v>
      </c>
      <c r="T207" s="101">
        <v>0.0003873119039254437</v>
      </c>
      <c r="U207" s="101">
        <v>8.22273416251022E-05</v>
      </c>
      <c r="V207" s="101">
        <v>2.3911294920877476E-05</v>
      </c>
      <c r="W207" s="101">
        <v>2.5266332873852755E-05</v>
      </c>
      <c r="X207" s="101">
        <v>67.5</v>
      </c>
    </row>
    <row r="208" spans="1:24" s="101" customFormat="1" ht="12.75" hidden="1">
      <c r="A208" s="101">
        <v>3384</v>
      </c>
      <c r="B208" s="101">
        <v>163.9199981689453</v>
      </c>
      <c r="C208" s="101">
        <v>177.82000732421875</v>
      </c>
      <c r="D208" s="101">
        <v>9.173922538757324</v>
      </c>
      <c r="E208" s="101">
        <v>9.383940696716309</v>
      </c>
      <c r="F208" s="101">
        <v>35.33144210999758</v>
      </c>
      <c r="G208" s="101" t="s">
        <v>57</v>
      </c>
      <c r="H208" s="101">
        <v>-4.597834569054598</v>
      </c>
      <c r="I208" s="101">
        <v>91.82216359989071</v>
      </c>
      <c r="J208" s="101" t="s">
        <v>60</v>
      </c>
      <c r="K208" s="101">
        <v>-0.7540631125628352</v>
      </c>
      <c r="L208" s="101">
        <v>-0.004992793986194878</v>
      </c>
      <c r="M208" s="101">
        <v>0.17890615156415574</v>
      </c>
      <c r="N208" s="101">
        <v>0.0004329001086618776</v>
      </c>
      <c r="O208" s="101">
        <v>-0.03021746597504625</v>
      </c>
      <c r="P208" s="101">
        <v>-0.0005710930424277465</v>
      </c>
      <c r="Q208" s="101">
        <v>0.003711260363769096</v>
      </c>
      <c r="R208" s="101">
        <v>3.4762545835744364E-05</v>
      </c>
      <c r="S208" s="101">
        <v>-0.0003899404089679131</v>
      </c>
      <c r="T208" s="101">
        <v>-4.065866700500186E-05</v>
      </c>
      <c r="U208" s="101">
        <v>8.196648530957358E-05</v>
      </c>
      <c r="V208" s="101">
        <v>2.7348040261764993E-06</v>
      </c>
      <c r="W208" s="101">
        <v>-2.4079837305021508E-05</v>
      </c>
      <c r="X208" s="101">
        <v>67.5</v>
      </c>
    </row>
    <row r="209" spans="1:24" s="101" customFormat="1" ht="12.75" hidden="1">
      <c r="A209" s="101">
        <v>3382</v>
      </c>
      <c r="B209" s="101">
        <v>159.25999450683594</v>
      </c>
      <c r="C209" s="101">
        <v>130.16000366210938</v>
      </c>
      <c r="D209" s="101">
        <v>9.069125175476074</v>
      </c>
      <c r="E209" s="101">
        <v>9.782124519348145</v>
      </c>
      <c r="F209" s="101">
        <v>39.08255654841329</v>
      </c>
      <c r="G209" s="101" t="s">
        <v>58</v>
      </c>
      <c r="H209" s="101">
        <v>10.964473803927973</v>
      </c>
      <c r="I209" s="101">
        <v>102.72446831076391</v>
      </c>
      <c r="J209" s="101" t="s">
        <v>61</v>
      </c>
      <c r="K209" s="101">
        <v>0.15007066345491085</v>
      </c>
      <c r="L209" s="101">
        <v>-0.9175030237526548</v>
      </c>
      <c r="M209" s="101">
        <v>0.03349517265797692</v>
      </c>
      <c r="N209" s="101">
        <v>0.04185908519392027</v>
      </c>
      <c r="O209" s="101">
        <v>0.006353268233708144</v>
      </c>
      <c r="P209" s="101">
        <v>-0.02631439962316283</v>
      </c>
      <c r="Q209" s="101">
        <v>0.000594525818094411</v>
      </c>
      <c r="R209" s="101">
        <v>0.0006433926557876877</v>
      </c>
      <c r="S209" s="101">
        <v>0.00010989733362219558</v>
      </c>
      <c r="T209" s="101">
        <v>-0.0003851718885377391</v>
      </c>
      <c r="U209" s="101">
        <v>6.544539458718472E-06</v>
      </c>
      <c r="V209" s="101">
        <v>2.3754386368239228E-05</v>
      </c>
      <c r="W209" s="101">
        <v>7.651732630981496E-06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3383</v>
      </c>
      <c r="B211" s="101">
        <v>177.56</v>
      </c>
      <c r="C211" s="101">
        <v>171.06</v>
      </c>
      <c r="D211" s="101">
        <v>8.989222240710635</v>
      </c>
      <c r="E211" s="101">
        <v>9.54807813292953</v>
      </c>
      <c r="F211" s="101">
        <v>35.26165151456666</v>
      </c>
      <c r="G211" s="101" t="s">
        <v>59</v>
      </c>
      <c r="H211" s="101">
        <v>-16.482778202629405</v>
      </c>
      <c r="I211" s="101">
        <v>93.5772217973706</v>
      </c>
      <c r="J211" s="101" t="s">
        <v>73</v>
      </c>
      <c r="K211" s="101">
        <v>1.0406759858476216</v>
      </c>
      <c r="M211" s="101" t="s">
        <v>68</v>
      </c>
      <c r="N211" s="101">
        <v>0.9351942669869477</v>
      </c>
      <c r="X211" s="101">
        <v>67.5</v>
      </c>
    </row>
    <row r="212" spans="1:24" s="101" customFormat="1" ht="12.75" hidden="1">
      <c r="A212" s="101">
        <v>3381</v>
      </c>
      <c r="B212" s="101">
        <v>160.66000366210938</v>
      </c>
      <c r="C212" s="101">
        <v>140.25999450683594</v>
      </c>
      <c r="D212" s="101">
        <v>8.780585289001465</v>
      </c>
      <c r="E212" s="101">
        <v>9.300031661987305</v>
      </c>
      <c r="F212" s="101">
        <v>37.73849359180011</v>
      </c>
      <c r="G212" s="101" t="s">
        <v>56</v>
      </c>
      <c r="H212" s="101">
        <v>9.297302790136385</v>
      </c>
      <c r="I212" s="101">
        <v>102.45730645224576</v>
      </c>
      <c r="J212" s="101" t="s">
        <v>62</v>
      </c>
      <c r="K212" s="101">
        <v>0.3199077328719895</v>
      </c>
      <c r="L212" s="101">
        <v>0.9651652726694833</v>
      </c>
      <c r="M212" s="101">
        <v>0.07573345936251469</v>
      </c>
      <c r="N212" s="101">
        <v>0.011006079927829475</v>
      </c>
      <c r="O212" s="101">
        <v>0.01284776270784118</v>
      </c>
      <c r="P212" s="101">
        <v>0.027687522173773897</v>
      </c>
      <c r="Q212" s="101">
        <v>0.0015638953608966165</v>
      </c>
      <c r="R212" s="101">
        <v>0.00016937591389359208</v>
      </c>
      <c r="S212" s="101">
        <v>0.0001685568824378196</v>
      </c>
      <c r="T212" s="101">
        <v>0.0004074138735110919</v>
      </c>
      <c r="U212" s="101">
        <v>3.423031681007551E-05</v>
      </c>
      <c r="V212" s="101">
        <v>6.279238459113241E-06</v>
      </c>
      <c r="W212" s="101">
        <v>1.0513116852147717E-05</v>
      </c>
      <c r="X212" s="101">
        <v>67.5</v>
      </c>
    </row>
    <row r="213" spans="1:24" s="101" customFormat="1" ht="12.75" hidden="1">
      <c r="A213" s="101">
        <v>3384</v>
      </c>
      <c r="B213" s="101">
        <v>161.55999755859375</v>
      </c>
      <c r="C213" s="101">
        <v>179.75999450683594</v>
      </c>
      <c r="D213" s="101">
        <v>9.0776948928833</v>
      </c>
      <c r="E213" s="101">
        <v>9.328187942504883</v>
      </c>
      <c r="F213" s="101">
        <v>32.15953751714812</v>
      </c>
      <c r="G213" s="101" t="s">
        <v>57</v>
      </c>
      <c r="H213" s="101">
        <v>-9.603620341637523</v>
      </c>
      <c r="I213" s="101">
        <v>84.45637721695623</v>
      </c>
      <c r="J213" s="101" t="s">
        <v>60</v>
      </c>
      <c r="K213" s="101">
        <v>-0.2638848826500296</v>
      </c>
      <c r="L213" s="101">
        <v>-0.005251644478846027</v>
      </c>
      <c r="M213" s="101">
        <v>0.06295351014771314</v>
      </c>
      <c r="N213" s="101">
        <v>0.00011401680344402068</v>
      </c>
      <c r="O213" s="101">
        <v>-0.010518875479873024</v>
      </c>
      <c r="P213" s="101">
        <v>-0.0006008184838380347</v>
      </c>
      <c r="Q213" s="101">
        <v>0.0013223397919520851</v>
      </c>
      <c r="R213" s="101">
        <v>9.1333021671181E-06</v>
      </c>
      <c r="S213" s="101">
        <v>-0.00013118003505682637</v>
      </c>
      <c r="T213" s="101">
        <v>-4.2782453256400116E-05</v>
      </c>
      <c r="U213" s="101">
        <v>3.0299760988937683E-05</v>
      </c>
      <c r="V213" s="101">
        <v>7.169291870490009E-07</v>
      </c>
      <c r="W213" s="101">
        <v>-7.962898725232555E-06</v>
      </c>
      <c r="X213" s="101">
        <v>67.5</v>
      </c>
    </row>
    <row r="214" spans="1:24" s="101" customFormat="1" ht="12.75" hidden="1">
      <c r="A214" s="101">
        <v>3382</v>
      </c>
      <c r="B214" s="101">
        <v>154.5</v>
      </c>
      <c r="C214" s="101">
        <v>139</v>
      </c>
      <c r="D214" s="101">
        <v>9.070526123046875</v>
      </c>
      <c r="E214" s="101">
        <v>9.545353889465332</v>
      </c>
      <c r="F214" s="101">
        <v>38.42960644922745</v>
      </c>
      <c r="G214" s="101" t="s">
        <v>58</v>
      </c>
      <c r="H214" s="101">
        <v>13.97248861608071</v>
      </c>
      <c r="I214" s="101">
        <v>100.97248861608071</v>
      </c>
      <c r="J214" s="101" t="s">
        <v>61</v>
      </c>
      <c r="K214" s="101">
        <v>0.18084724565244645</v>
      </c>
      <c r="L214" s="101">
        <v>-0.9651509849745924</v>
      </c>
      <c r="M214" s="101">
        <v>0.04210002882535169</v>
      </c>
      <c r="N214" s="101">
        <v>0.011005489336976492</v>
      </c>
      <c r="O214" s="101">
        <v>0.007376873676288662</v>
      </c>
      <c r="P214" s="101">
        <v>-0.027681002533736017</v>
      </c>
      <c r="Q214" s="101">
        <v>0.0008349767508464378</v>
      </c>
      <c r="R214" s="101">
        <v>0.00016912948589413272</v>
      </c>
      <c r="S214" s="101">
        <v>0.00010584526923602559</v>
      </c>
      <c r="T214" s="101">
        <v>-0.00040516135800773985</v>
      </c>
      <c r="U214" s="101">
        <v>1.5926050135905894E-05</v>
      </c>
      <c r="V214" s="101">
        <v>6.2381766700827E-06</v>
      </c>
      <c r="W214" s="101">
        <v>6.864245758901853E-06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3383</v>
      </c>
      <c r="B216" s="101">
        <v>180.26</v>
      </c>
      <c r="C216" s="101">
        <v>170.76</v>
      </c>
      <c r="D216" s="101">
        <v>8.856397336345845</v>
      </c>
      <c r="E216" s="101">
        <v>9.350346005910245</v>
      </c>
      <c r="F216" s="101">
        <v>31.922967922989724</v>
      </c>
      <c r="G216" s="101" t="s">
        <v>59</v>
      </c>
      <c r="H216" s="101">
        <v>-26.762676285457133</v>
      </c>
      <c r="I216" s="101">
        <v>85.99732371454286</v>
      </c>
      <c r="J216" s="101" t="s">
        <v>73</v>
      </c>
      <c r="K216" s="101">
        <v>2.184299182357452</v>
      </c>
      <c r="M216" s="101" t="s">
        <v>68</v>
      </c>
      <c r="N216" s="101">
        <v>1.7017776243090896</v>
      </c>
      <c r="X216" s="101">
        <v>67.5</v>
      </c>
    </row>
    <row r="217" spans="1:24" s="101" customFormat="1" ht="12.75" hidden="1">
      <c r="A217" s="101">
        <v>3381</v>
      </c>
      <c r="B217" s="101">
        <v>159.0399932861328</v>
      </c>
      <c r="C217" s="101">
        <v>140.24000549316406</v>
      </c>
      <c r="D217" s="101">
        <v>9.537812232971191</v>
      </c>
      <c r="E217" s="101">
        <v>9.097476959228516</v>
      </c>
      <c r="F217" s="101">
        <v>38.57586195956541</v>
      </c>
      <c r="G217" s="101" t="s">
        <v>56</v>
      </c>
      <c r="H217" s="101">
        <v>4.86936578333119</v>
      </c>
      <c r="I217" s="101">
        <v>96.409359069464</v>
      </c>
      <c r="J217" s="101" t="s">
        <v>62</v>
      </c>
      <c r="K217" s="101">
        <v>0.8929448232279076</v>
      </c>
      <c r="L217" s="101">
        <v>1.1566915329506933</v>
      </c>
      <c r="M217" s="101">
        <v>0.21139182956880448</v>
      </c>
      <c r="N217" s="101">
        <v>0.04381587970345098</v>
      </c>
      <c r="O217" s="101">
        <v>0.03586192861744169</v>
      </c>
      <c r="P217" s="101">
        <v>0.033181728818655526</v>
      </c>
      <c r="Q217" s="101">
        <v>0.004365252426493187</v>
      </c>
      <c r="R217" s="101">
        <v>0.0006744209885700838</v>
      </c>
      <c r="S217" s="101">
        <v>0.00047050012297434707</v>
      </c>
      <c r="T217" s="101">
        <v>0.00048826440337570586</v>
      </c>
      <c r="U217" s="101">
        <v>9.550906580781041E-05</v>
      </c>
      <c r="V217" s="101">
        <v>2.5023872844675352E-05</v>
      </c>
      <c r="W217" s="101">
        <v>2.9339912682605966E-05</v>
      </c>
      <c r="X217" s="101">
        <v>67.5</v>
      </c>
    </row>
    <row r="218" spans="1:24" s="101" customFormat="1" ht="12.75" hidden="1">
      <c r="A218" s="101">
        <v>3384</v>
      </c>
      <c r="B218" s="101">
        <v>158.60000610351562</v>
      </c>
      <c r="C218" s="101">
        <v>181.10000610351562</v>
      </c>
      <c r="D218" s="101">
        <v>8.936868667602539</v>
      </c>
      <c r="E218" s="101">
        <v>8.81057071685791</v>
      </c>
      <c r="F218" s="101">
        <v>30.998980521469928</v>
      </c>
      <c r="G218" s="101" t="s">
        <v>57</v>
      </c>
      <c r="H218" s="101">
        <v>-8.418887383943158</v>
      </c>
      <c r="I218" s="101">
        <v>82.68111871957247</v>
      </c>
      <c r="J218" s="101" t="s">
        <v>60</v>
      </c>
      <c r="K218" s="101">
        <v>-0.7034056188899837</v>
      </c>
      <c r="L218" s="101">
        <v>-0.006294282911455361</v>
      </c>
      <c r="M218" s="101">
        <v>0.16799064968002878</v>
      </c>
      <c r="N218" s="101">
        <v>0.0004531464513183119</v>
      </c>
      <c r="O218" s="101">
        <v>-0.028009768639324185</v>
      </c>
      <c r="P218" s="101">
        <v>-0.000720017880775659</v>
      </c>
      <c r="Q218" s="101">
        <v>0.003537317014731068</v>
      </c>
      <c r="R218" s="101">
        <v>3.6382905883469466E-05</v>
      </c>
      <c r="S218" s="101">
        <v>-0.0003468370256985359</v>
      </c>
      <c r="T218" s="101">
        <v>-5.1263449011040385E-05</v>
      </c>
      <c r="U218" s="101">
        <v>8.15848393813314E-05</v>
      </c>
      <c r="V218" s="101">
        <v>2.8632163178219012E-06</v>
      </c>
      <c r="W218" s="101">
        <v>-2.0964283410125637E-05</v>
      </c>
      <c r="X218" s="101">
        <v>67.5</v>
      </c>
    </row>
    <row r="219" spans="1:24" s="101" customFormat="1" ht="12.75" hidden="1">
      <c r="A219" s="101">
        <v>3382</v>
      </c>
      <c r="B219" s="101">
        <v>140.74000549316406</v>
      </c>
      <c r="C219" s="101">
        <v>121.23999786376953</v>
      </c>
      <c r="D219" s="101">
        <v>9.001513481140137</v>
      </c>
      <c r="E219" s="101">
        <v>9.437479972839355</v>
      </c>
      <c r="F219" s="101">
        <v>34.89668767022145</v>
      </c>
      <c r="G219" s="101" t="s">
        <v>58</v>
      </c>
      <c r="H219" s="101">
        <v>19.09948079560435</v>
      </c>
      <c r="I219" s="101">
        <v>92.33948628876841</v>
      </c>
      <c r="J219" s="101" t="s">
        <v>61</v>
      </c>
      <c r="K219" s="101">
        <v>0.550064534980686</v>
      </c>
      <c r="L219" s="101">
        <v>-1.1566744072566209</v>
      </c>
      <c r="M219" s="101">
        <v>0.12831853813275898</v>
      </c>
      <c r="N219" s="101">
        <v>0.043813536406925035</v>
      </c>
      <c r="O219" s="101">
        <v>0.02239488300782155</v>
      </c>
      <c r="P219" s="101">
        <v>-0.03317391598298516</v>
      </c>
      <c r="Q219" s="101">
        <v>0.0025578930947752192</v>
      </c>
      <c r="R219" s="101">
        <v>0.0006734389014478772</v>
      </c>
      <c r="S219" s="101">
        <v>0.0003179220711486839</v>
      </c>
      <c r="T219" s="101">
        <v>-0.00048556584146676387</v>
      </c>
      <c r="U219" s="101">
        <v>4.9657785236587195E-05</v>
      </c>
      <c r="V219" s="101">
        <v>2.4859529449767123E-05</v>
      </c>
      <c r="W219" s="101">
        <v>2.0526307444907704E-05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3383</v>
      </c>
      <c r="B221" s="101">
        <v>179.22</v>
      </c>
      <c r="C221" s="101">
        <v>174.22</v>
      </c>
      <c r="D221" s="101">
        <v>8.586808155794532</v>
      </c>
      <c r="E221" s="101">
        <v>9.090626255939576</v>
      </c>
      <c r="F221" s="101">
        <v>34.74664000780517</v>
      </c>
      <c r="G221" s="101" t="s">
        <v>59</v>
      </c>
      <c r="H221" s="101">
        <v>-15.181423629499193</v>
      </c>
      <c r="I221" s="101">
        <v>96.5385763705008</v>
      </c>
      <c r="J221" s="101" t="s">
        <v>73</v>
      </c>
      <c r="K221" s="101">
        <v>1.497842529334901</v>
      </c>
      <c r="M221" s="101" t="s">
        <v>68</v>
      </c>
      <c r="N221" s="101">
        <v>1.3326319068893115</v>
      </c>
      <c r="X221" s="101">
        <v>67.5</v>
      </c>
    </row>
    <row r="222" spans="1:24" s="101" customFormat="1" ht="12.75" hidden="1">
      <c r="A222" s="101">
        <v>3381</v>
      </c>
      <c r="B222" s="101">
        <v>153.02000427246094</v>
      </c>
      <c r="C222" s="101">
        <v>139.72000122070312</v>
      </c>
      <c r="D222" s="101">
        <v>8.921101570129395</v>
      </c>
      <c r="E222" s="101">
        <v>9.17410659790039</v>
      </c>
      <c r="F222" s="101">
        <v>36.305024505164745</v>
      </c>
      <c r="G222" s="101" t="s">
        <v>56</v>
      </c>
      <c r="H222" s="101">
        <v>11.461938869526406</v>
      </c>
      <c r="I222" s="101">
        <v>96.98194314198734</v>
      </c>
      <c r="J222" s="101" t="s">
        <v>62</v>
      </c>
      <c r="K222" s="101">
        <v>0.4220845256527319</v>
      </c>
      <c r="L222" s="101">
        <v>1.1434795986204382</v>
      </c>
      <c r="M222" s="101">
        <v>0.0999225296620368</v>
      </c>
      <c r="N222" s="101">
        <v>0.028088663767337645</v>
      </c>
      <c r="O222" s="101">
        <v>0.016951441099245835</v>
      </c>
      <c r="P222" s="101">
        <v>0.032802808467926936</v>
      </c>
      <c r="Q222" s="101">
        <v>0.002063401748958122</v>
      </c>
      <c r="R222" s="101">
        <v>0.00043239719692868847</v>
      </c>
      <c r="S222" s="101">
        <v>0.0002223697707508216</v>
      </c>
      <c r="T222" s="101">
        <v>0.00048268200152573447</v>
      </c>
      <c r="U222" s="101">
        <v>4.515326757955374E-05</v>
      </c>
      <c r="V222" s="101">
        <v>1.6056387253331473E-05</v>
      </c>
      <c r="W222" s="101">
        <v>1.38658688639236E-05</v>
      </c>
      <c r="X222" s="101">
        <v>67.5</v>
      </c>
    </row>
    <row r="223" spans="1:24" s="101" customFormat="1" ht="12.75" hidden="1">
      <c r="A223" s="101">
        <v>3384</v>
      </c>
      <c r="B223" s="101">
        <v>163.5399932861328</v>
      </c>
      <c r="C223" s="101">
        <v>191.33999633789062</v>
      </c>
      <c r="D223" s="101">
        <v>8.872526168823242</v>
      </c>
      <c r="E223" s="101">
        <v>8.707778930664062</v>
      </c>
      <c r="F223" s="101">
        <v>31.847462440850073</v>
      </c>
      <c r="G223" s="101" t="s">
        <v>57</v>
      </c>
      <c r="H223" s="101">
        <v>-10.462049077160188</v>
      </c>
      <c r="I223" s="101">
        <v>85.57794420897262</v>
      </c>
      <c r="J223" s="101" t="s">
        <v>60</v>
      </c>
      <c r="K223" s="101">
        <v>-0.18003263501415134</v>
      </c>
      <c r="L223" s="101">
        <v>-0.0062214842886648665</v>
      </c>
      <c r="M223" s="101">
        <v>0.04364459315382005</v>
      </c>
      <c r="N223" s="101">
        <v>-0.00029022432222096926</v>
      </c>
      <c r="O223" s="101">
        <v>-0.007064353425810645</v>
      </c>
      <c r="P223" s="101">
        <v>-0.0007118324771306004</v>
      </c>
      <c r="Q223" s="101">
        <v>0.0009496502457295758</v>
      </c>
      <c r="R223" s="101">
        <v>-2.3367838919140385E-05</v>
      </c>
      <c r="S223" s="101">
        <v>-7.884255581856732E-05</v>
      </c>
      <c r="T223" s="101">
        <v>-5.06908171418065E-05</v>
      </c>
      <c r="U223" s="101">
        <v>2.3903653609818786E-05</v>
      </c>
      <c r="V223" s="101">
        <v>-1.8467970946692472E-06</v>
      </c>
      <c r="W223" s="101">
        <v>-4.490023361489196E-06</v>
      </c>
      <c r="X223" s="101">
        <v>67.5</v>
      </c>
    </row>
    <row r="224" spans="1:24" s="101" customFormat="1" ht="12.75" hidden="1">
      <c r="A224" s="101">
        <v>3382</v>
      </c>
      <c r="B224" s="101">
        <v>148.1199951171875</v>
      </c>
      <c r="C224" s="101">
        <v>139.82000732421875</v>
      </c>
      <c r="D224" s="101">
        <v>8.733036994934082</v>
      </c>
      <c r="E224" s="101">
        <v>9.4580078125</v>
      </c>
      <c r="F224" s="101">
        <v>37.38235166538445</v>
      </c>
      <c r="G224" s="101" t="s">
        <v>58</v>
      </c>
      <c r="H224" s="101">
        <v>21.369312496622925</v>
      </c>
      <c r="I224" s="101">
        <v>101.98930761381042</v>
      </c>
      <c r="J224" s="101" t="s">
        <v>61</v>
      </c>
      <c r="K224" s="101">
        <v>0.38176379755727635</v>
      </c>
      <c r="L224" s="101">
        <v>-1.1434626734591753</v>
      </c>
      <c r="M224" s="101">
        <v>0.08988693688461159</v>
      </c>
      <c r="N224" s="101">
        <v>-0.028087164365192475</v>
      </c>
      <c r="O224" s="101">
        <v>0.015409291548167886</v>
      </c>
      <c r="P224" s="101">
        <v>-0.03279508405093668</v>
      </c>
      <c r="Q224" s="101">
        <v>0.0018318818707518212</v>
      </c>
      <c r="R224" s="101">
        <v>-0.00043176530663780306</v>
      </c>
      <c r="S224" s="101">
        <v>0.00020792346268704034</v>
      </c>
      <c r="T224" s="101">
        <v>-0.00048001287030077127</v>
      </c>
      <c r="U224" s="101">
        <v>3.830708703637718E-05</v>
      </c>
      <c r="V224" s="101">
        <v>-1.5949824830388157E-05</v>
      </c>
      <c r="W224" s="101">
        <v>1.311876555034075E-05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29.28549961458749</v>
      </c>
      <c r="G225" s="102"/>
      <c r="H225" s="102"/>
      <c r="I225" s="115"/>
      <c r="J225" s="115" t="s">
        <v>158</v>
      </c>
      <c r="K225" s="102">
        <f>AVERAGE(K223,K218,K213,K208,K203,K198)</f>
        <v>-0.5869752622846423</v>
      </c>
      <c r="L225" s="102">
        <f>AVERAGE(L223,L218,L213,L208,L203,L198)</f>
        <v>-0.00466400264168968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40.23451546577308</v>
      </c>
      <c r="G226" s="102"/>
      <c r="H226" s="102"/>
      <c r="I226" s="115"/>
      <c r="J226" s="115" t="s">
        <v>159</v>
      </c>
      <c r="K226" s="102">
        <f>AVERAGE(K224,K219,K214,K209,K204,K199)</f>
        <v>0.3636647276855818</v>
      </c>
      <c r="L226" s="102">
        <f>AVERAGE(L224,L219,L214,L209,L204,L199)</f>
        <v>-0.857150730655635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0.3668595389279014</v>
      </c>
      <c r="L227" s="102">
        <f>ABS(L225/$H$33)</f>
        <v>0.012955562893582444</v>
      </c>
      <c r="M227" s="115" t="s">
        <v>111</v>
      </c>
      <c r="N227" s="102">
        <f>K227+L227+L228+K228</f>
        <v>1.1221619946662453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0.20662768618498964</v>
      </c>
      <c r="L228" s="102">
        <f>ABS(L226/$H$34)</f>
        <v>0.5357192066597718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3383</v>
      </c>
      <c r="B231" s="116">
        <v>163.02</v>
      </c>
      <c r="C231" s="116">
        <v>167.22</v>
      </c>
      <c r="D231" s="116">
        <v>9.16798845718686</v>
      </c>
      <c r="E231" s="116">
        <v>9.59585993397267</v>
      </c>
      <c r="F231" s="116">
        <v>36.507447900388215</v>
      </c>
      <c r="G231" s="116" t="s">
        <v>59</v>
      </c>
      <c r="H231" s="116">
        <v>-0.5837116738711217</v>
      </c>
      <c r="I231" s="116">
        <v>94.93628832612889</v>
      </c>
      <c r="J231" s="116" t="s">
        <v>73</v>
      </c>
      <c r="K231" s="116">
        <v>1.2789980930561076</v>
      </c>
      <c r="M231" s="116" t="s">
        <v>68</v>
      </c>
      <c r="N231" s="116">
        <v>0.7269732719907636</v>
      </c>
      <c r="X231" s="116">
        <v>67.5</v>
      </c>
    </row>
    <row r="232" spans="1:24" s="116" customFormat="1" ht="12.75">
      <c r="A232" s="116">
        <v>3381</v>
      </c>
      <c r="B232" s="116">
        <v>159.44000244140625</v>
      </c>
      <c r="C232" s="116">
        <v>161.33999633789062</v>
      </c>
      <c r="D232" s="116">
        <v>8.745165824890137</v>
      </c>
      <c r="E232" s="116">
        <v>9.065743446350098</v>
      </c>
      <c r="F232" s="116">
        <v>36.78177006977128</v>
      </c>
      <c r="G232" s="116" t="s">
        <v>56</v>
      </c>
      <c r="H232" s="116">
        <v>8.319187010016492</v>
      </c>
      <c r="I232" s="116">
        <v>100.25918945142274</v>
      </c>
      <c r="J232" s="116" t="s">
        <v>62</v>
      </c>
      <c r="K232" s="116">
        <v>1.032389254605928</v>
      </c>
      <c r="L232" s="116">
        <v>0.38722673838266947</v>
      </c>
      <c r="M232" s="116">
        <v>0.24440475042372045</v>
      </c>
      <c r="N232" s="116">
        <v>0.04029340302804058</v>
      </c>
      <c r="O232" s="116">
        <v>0.04146259244992048</v>
      </c>
      <c r="P232" s="116">
        <v>0.011108219692556107</v>
      </c>
      <c r="Q232" s="116">
        <v>0.005047027227850266</v>
      </c>
      <c r="R232" s="116">
        <v>0.0006202238271232919</v>
      </c>
      <c r="S232" s="116">
        <v>0.0005439711604457412</v>
      </c>
      <c r="T232" s="116">
        <v>0.00016342164699587896</v>
      </c>
      <c r="U232" s="116">
        <v>0.00011038623737028021</v>
      </c>
      <c r="V232" s="116">
        <v>2.300383902020187E-05</v>
      </c>
      <c r="W232" s="116">
        <v>3.3914389073997515E-05</v>
      </c>
      <c r="X232" s="116">
        <v>67.5</v>
      </c>
    </row>
    <row r="233" spans="1:24" s="116" customFormat="1" ht="12.75">
      <c r="A233" s="116">
        <v>3382</v>
      </c>
      <c r="B233" s="116">
        <v>129.63999938964844</v>
      </c>
      <c r="C233" s="116">
        <v>130.0399932861328</v>
      </c>
      <c r="D233" s="116">
        <v>9.10253620147705</v>
      </c>
      <c r="E233" s="116">
        <v>9.607735633850098</v>
      </c>
      <c r="F233" s="116">
        <v>29.738219945759266</v>
      </c>
      <c r="G233" s="116" t="s">
        <v>57</v>
      </c>
      <c r="H233" s="116">
        <v>15.640172973348598</v>
      </c>
      <c r="I233" s="116">
        <v>77.78017236299704</v>
      </c>
      <c r="J233" s="116" t="s">
        <v>60</v>
      </c>
      <c r="K233" s="116">
        <v>-0.6271997152661557</v>
      </c>
      <c r="L233" s="116">
        <v>0.0021074801526071037</v>
      </c>
      <c r="M233" s="116">
        <v>0.14626518399973693</v>
      </c>
      <c r="N233" s="116">
        <v>-0.00041694068831952305</v>
      </c>
      <c r="O233" s="116">
        <v>-0.02554326302868409</v>
      </c>
      <c r="P233" s="116">
        <v>0.00024121801577799986</v>
      </c>
      <c r="Q233" s="116">
        <v>0.0029132242906075288</v>
      </c>
      <c r="R233" s="116">
        <v>-3.351324044192495E-05</v>
      </c>
      <c r="S233" s="116">
        <v>-0.00036327151944250125</v>
      </c>
      <c r="T233" s="116">
        <v>1.7179951505122732E-05</v>
      </c>
      <c r="U233" s="116">
        <v>5.635209989172952E-05</v>
      </c>
      <c r="V233" s="116">
        <v>-2.6502967877245212E-06</v>
      </c>
      <c r="W233" s="116">
        <v>-2.3473151227105908E-05</v>
      </c>
      <c r="X233" s="116">
        <v>67.5</v>
      </c>
    </row>
    <row r="234" spans="1:24" s="116" customFormat="1" ht="12.75">
      <c r="A234" s="116">
        <v>3384</v>
      </c>
      <c r="B234" s="116">
        <v>159.44000244140625</v>
      </c>
      <c r="C234" s="116">
        <v>159.94000244140625</v>
      </c>
      <c r="D234" s="116">
        <v>9.220671653747559</v>
      </c>
      <c r="E234" s="116">
        <v>9.355274200439453</v>
      </c>
      <c r="F234" s="116">
        <v>30.510199424257134</v>
      </c>
      <c r="G234" s="116" t="s">
        <v>58</v>
      </c>
      <c r="H234" s="116">
        <v>-13.064506647923437</v>
      </c>
      <c r="I234" s="116">
        <v>78.87549579348281</v>
      </c>
      <c r="J234" s="116" t="s">
        <v>61</v>
      </c>
      <c r="K234" s="116">
        <v>-0.820029322765861</v>
      </c>
      <c r="L234" s="116">
        <v>0.3872210033635659</v>
      </c>
      <c r="M234" s="116">
        <v>-0.19580648094280279</v>
      </c>
      <c r="N234" s="116">
        <v>-0.04029124579908809</v>
      </c>
      <c r="O234" s="116">
        <v>-0.03266019422042165</v>
      </c>
      <c r="P234" s="116">
        <v>0.01110560032627482</v>
      </c>
      <c r="Q234" s="116">
        <v>-0.004121359978365905</v>
      </c>
      <c r="R234" s="116">
        <v>-0.0006193177362602695</v>
      </c>
      <c r="S234" s="116">
        <v>-0.0004048931051013622</v>
      </c>
      <c r="T234" s="116">
        <v>0.0001625161037347601</v>
      </c>
      <c r="U234" s="116">
        <v>-9.491871384800988E-05</v>
      </c>
      <c r="V234" s="116">
        <v>-2.2850657246660087E-05</v>
      </c>
      <c r="W234" s="116">
        <v>-2.4478499907712863E-05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3383</v>
      </c>
      <c r="B236" s="116">
        <v>157.8</v>
      </c>
      <c r="C236" s="116">
        <v>158.6</v>
      </c>
      <c r="D236" s="116">
        <v>9.297122489731754</v>
      </c>
      <c r="E236" s="116">
        <v>9.651953703073804</v>
      </c>
      <c r="F236" s="116">
        <v>34.76546789414684</v>
      </c>
      <c r="G236" s="116" t="s">
        <v>59</v>
      </c>
      <c r="H236" s="116">
        <v>-1.168901582556856</v>
      </c>
      <c r="I236" s="116">
        <v>89.13109841744316</v>
      </c>
      <c r="J236" s="116" t="s">
        <v>73</v>
      </c>
      <c r="K236" s="116">
        <v>0.7140401015152955</v>
      </c>
      <c r="M236" s="116" t="s">
        <v>68</v>
      </c>
      <c r="N236" s="116">
        <v>0.4538764014741212</v>
      </c>
      <c r="X236" s="116">
        <v>67.5</v>
      </c>
    </row>
    <row r="237" spans="1:24" s="116" customFormat="1" ht="12.75">
      <c r="A237" s="116">
        <v>3381</v>
      </c>
      <c r="B237" s="116">
        <v>174.13999938964844</v>
      </c>
      <c r="C237" s="116">
        <v>166.83999633789062</v>
      </c>
      <c r="D237" s="116">
        <v>8.780386924743652</v>
      </c>
      <c r="E237" s="116">
        <v>8.945683479309082</v>
      </c>
      <c r="F237" s="116">
        <v>38.128558052106136</v>
      </c>
      <c r="G237" s="116" t="s">
        <v>56</v>
      </c>
      <c r="H237" s="116">
        <v>-3.06282079506812</v>
      </c>
      <c r="I237" s="116">
        <v>103.57717859458032</v>
      </c>
      <c r="J237" s="116" t="s">
        <v>62</v>
      </c>
      <c r="K237" s="116">
        <v>0.6993689865917155</v>
      </c>
      <c r="L237" s="116">
        <v>0.4419195577432796</v>
      </c>
      <c r="M237" s="116">
        <v>0.16556630677588488</v>
      </c>
      <c r="N237" s="116">
        <v>0.035443101790364695</v>
      </c>
      <c r="O237" s="116">
        <v>0.02808796685358193</v>
      </c>
      <c r="P237" s="116">
        <v>0.012677280072713631</v>
      </c>
      <c r="Q237" s="116">
        <v>0.0034189444980603943</v>
      </c>
      <c r="R237" s="116">
        <v>0.0005455251012580814</v>
      </c>
      <c r="S237" s="116">
        <v>0.00036848783969070355</v>
      </c>
      <c r="T237" s="116">
        <v>0.00018651650711844927</v>
      </c>
      <c r="U237" s="116">
        <v>7.476066895356898E-05</v>
      </c>
      <c r="V237" s="116">
        <v>2.0233071761340225E-05</v>
      </c>
      <c r="W237" s="116">
        <v>2.2971088005939397E-05</v>
      </c>
      <c r="X237" s="116">
        <v>67.5</v>
      </c>
    </row>
    <row r="238" spans="1:24" s="116" customFormat="1" ht="12.75">
      <c r="A238" s="116">
        <v>3382</v>
      </c>
      <c r="B238" s="116">
        <v>130.8000030517578</v>
      </c>
      <c r="C238" s="116">
        <v>126</v>
      </c>
      <c r="D238" s="116">
        <v>9.15835952758789</v>
      </c>
      <c r="E238" s="116">
        <v>9.78377914428711</v>
      </c>
      <c r="F238" s="116">
        <v>30.889655525200745</v>
      </c>
      <c r="G238" s="116" t="s">
        <v>57</v>
      </c>
      <c r="H238" s="116">
        <v>17.003202816855577</v>
      </c>
      <c r="I238" s="116">
        <v>80.30320586861339</v>
      </c>
      <c r="J238" s="116" t="s">
        <v>60</v>
      </c>
      <c r="K238" s="116">
        <v>-0.6990277191908584</v>
      </c>
      <c r="L238" s="116">
        <v>0.0024047220576895027</v>
      </c>
      <c r="M238" s="116">
        <v>0.1654160214496553</v>
      </c>
      <c r="N238" s="116">
        <v>-0.0003669689204900981</v>
      </c>
      <c r="O238" s="116">
        <v>-0.028082095780284047</v>
      </c>
      <c r="P238" s="116">
        <v>0.0002752284697212041</v>
      </c>
      <c r="Q238" s="116">
        <v>0.003410839413994267</v>
      </c>
      <c r="R238" s="116">
        <v>-2.9497397138404935E-05</v>
      </c>
      <c r="S238" s="116">
        <v>-0.00036807809876732297</v>
      </c>
      <c r="T238" s="116">
        <v>1.9605191435492024E-05</v>
      </c>
      <c r="U238" s="116">
        <v>7.393946293829918E-05</v>
      </c>
      <c r="V238" s="116">
        <v>-2.332992774364587E-06</v>
      </c>
      <c r="W238" s="116">
        <v>-2.2896579172267365E-05</v>
      </c>
      <c r="X238" s="116">
        <v>67.5</v>
      </c>
    </row>
    <row r="239" spans="1:24" s="116" customFormat="1" ht="12.75">
      <c r="A239" s="116">
        <v>3384</v>
      </c>
      <c r="B239" s="116">
        <v>137.66000366210938</v>
      </c>
      <c r="C239" s="116">
        <v>155.16000366210938</v>
      </c>
      <c r="D239" s="116">
        <v>9.161567687988281</v>
      </c>
      <c r="E239" s="116">
        <v>9.327717781066895</v>
      </c>
      <c r="F239" s="116">
        <v>25.565697574166496</v>
      </c>
      <c r="G239" s="116" t="s">
        <v>58</v>
      </c>
      <c r="H239" s="116">
        <v>-3.701512941020326</v>
      </c>
      <c r="I239" s="116">
        <v>66.45849072108905</v>
      </c>
      <c r="J239" s="116" t="s">
        <v>61</v>
      </c>
      <c r="K239" s="116">
        <v>-0.021845530644726566</v>
      </c>
      <c r="L239" s="116">
        <v>0.4419130150016416</v>
      </c>
      <c r="M239" s="116">
        <v>-0.007052785773976111</v>
      </c>
      <c r="N239" s="116">
        <v>-0.03544120198770842</v>
      </c>
      <c r="O239" s="116">
        <v>-0.0005742634890624938</v>
      </c>
      <c r="P239" s="116">
        <v>0.0126742920643118</v>
      </c>
      <c r="Q239" s="116">
        <v>-0.00023527850042170774</v>
      </c>
      <c r="R239" s="116">
        <v>-0.0005447270322507404</v>
      </c>
      <c r="S239" s="116">
        <v>1.7372426651290448E-05</v>
      </c>
      <c r="T239" s="116">
        <v>0.000185483271203751</v>
      </c>
      <c r="U239" s="116">
        <v>-1.10504951373689E-05</v>
      </c>
      <c r="V239" s="116">
        <v>-2.009811776297238E-05</v>
      </c>
      <c r="W239" s="116">
        <v>1.8486607002652076E-06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3383</v>
      </c>
      <c r="B241" s="116">
        <v>186.26</v>
      </c>
      <c r="C241" s="116">
        <v>175.66</v>
      </c>
      <c r="D241" s="116">
        <v>9.010368667212715</v>
      </c>
      <c r="E241" s="116">
        <v>9.500411457346884</v>
      </c>
      <c r="F241" s="116">
        <v>44.132526425217726</v>
      </c>
      <c r="G241" s="116" t="s">
        <v>59</v>
      </c>
      <c r="H241" s="116">
        <v>-1.8735413026265917</v>
      </c>
      <c r="I241" s="116">
        <v>116.8864586973734</v>
      </c>
      <c r="J241" s="116" t="s">
        <v>73</v>
      </c>
      <c r="K241" s="116">
        <v>0.7238718460652981</v>
      </c>
      <c r="M241" s="116" t="s">
        <v>68</v>
      </c>
      <c r="N241" s="116">
        <v>0.37835908208185876</v>
      </c>
      <c r="X241" s="116">
        <v>67.5</v>
      </c>
    </row>
    <row r="242" spans="1:24" s="116" customFormat="1" ht="12.75">
      <c r="A242" s="116">
        <v>3381</v>
      </c>
      <c r="B242" s="116">
        <v>167.3000030517578</v>
      </c>
      <c r="C242" s="116">
        <v>157.6999969482422</v>
      </c>
      <c r="D242" s="116">
        <v>8.971502304077148</v>
      </c>
      <c r="E242" s="116">
        <v>8.883638381958008</v>
      </c>
      <c r="F242" s="116">
        <v>40.23451546577308</v>
      </c>
      <c r="G242" s="116" t="s">
        <v>56</v>
      </c>
      <c r="H242" s="116">
        <v>7.139064591659974</v>
      </c>
      <c r="I242" s="116">
        <v>106.93906764341779</v>
      </c>
      <c r="J242" s="116" t="s">
        <v>62</v>
      </c>
      <c r="K242" s="116">
        <v>0.8235257632651869</v>
      </c>
      <c r="L242" s="116">
        <v>0.06926548155920322</v>
      </c>
      <c r="M242" s="116">
        <v>0.19495861994274957</v>
      </c>
      <c r="N242" s="116">
        <v>0.04190347485871312</v>
      </c>
      <c r="O242" s="116">
        <v>0.03307448610945274</v>
      </c>
      <c r="P242" s="116">
        <v>0.001986947362181528</v>
      </c>
      <c r="Q242" s="116">
        <v>0.0040259004517746</v>
      </c>
      <c r="R242" s="116">
        <v>0.0006449719187680212</v>
      </c>
      <c r="S242" s="116">
        <v>0.000433941361750813</v>
      </c>
      <c r="T242" s="116">
        <v>2.9231862189073322E-05</v>
      </c>
      <c r="U242" s="116">
        <v>8.805386676321184E-05</v>
      </c>
      <c r="V242" s="116">
        <v>2.3939033315929736E-05</v>
      </c>
      <c r="W242" s="116">
        <v>2.706157510081742E-05</v>
      </c>
      <c r="X242" s="116">
        <v>67.5</v>
      </c>
    </row>
    <row r="243" spans="1:24" s="116" customFormat="1" ht="12.75">
      <c r="A243" s="116">
        <v>3382</v>
      </c>
      <c r="B243" s="116">
        <v>159.25999450683594</v>
      </c>
      <c r="C243" s="116">
        <v>130.16000366210938</v>
      </c>
      <c r="D243" s="116">
        <v>9.069125175476074</v>
      </c>
      <c r="E243" s="116">
        <v>9.782124519348145</v>
      </c>
      <c r="F243" s="116">
        <v>34.25775422216457</v>
      </c>
      <c r="G243" s="116" t="s">
        <v>57</v>
      </c>
      <c r="H243" s="116">
        <v>-1.7170214062045233</v>
      </c>
      <c r="I243" s="116">
        <v>90.04297310063141</v>
      </c>
      <c r="J243" s="116" t="s">
        <v>60</v>
      </c>
      <c r="K243" s="116">
        <v>-0.009223875607996175</v>
      </c>
      <c r="L243" s="116">
        <v>0.0003767081839824094</v>
      </c>
      <c r="M243" s="116">
        <v>-3.23095877595464E-05</v>
      </c>
      <c r="N243" s="116">
        <v>0.00043346501685161284</v>
      </c>
      <c r="O243" s="116">
        <v>-0.0007271378603720323</v>
      </c>
      <c r="P243" s="116">
        <v>4.315162188654275E-05</v>
      </c>
      <c r="Q243" s="116">
        <v>-0.00010632367878769282</v>
      </c>
      <c r="R243" s="116">
        <v>3.484980700014257E-05</v>
      </c>
      <c r="S243" s="116">
        <v>-3.8818193574243115E-05</v>
      </c>
      <c r="T243" s="116">
        <v>3.0733191372508803E-06</v>
      </c>
      <c r="U243" s="116">
        <v>-9.29488888271374E-06</v>
      </c>
      <c r="V243" s="116">
        <v>2.7487560054732346E-06</v>
      </c>
      <c r="W243" s="116">
        <v>-3.316040061768439E-06</v>
      </c>
      <c r="X243" s="116">
        <v>67.5</v>
      </c>
    </row>
    <row r="244" spans="1:24" s="116" customFormat="1" ht="12.75">
      <c r="A244" s="116">
        <v>3384</v>
      </c>
      <c r="B244" s="116">
        <v>163.9199981689453</v>
      </c>
      <c r="C244" s="116">
        <v>177.82000732421875</v>
      </c>
      <c r="D244" s="116">
        <v>9.173922538757324</v>
      </c>
      <c r="E244" s="116">
        <v>9.383940696716309</v>
      </c>
      <c r="F244" s="116">
        <v>31.609130825172333</v>
      </c>
      <c r="G244" s="116" t="s">
        <v>58</v>
      </c>
      <c r="H244" s="116">
        <v>-14.271673375318002</v>
      </c>
      <c r="I244" s="116">
        <v>82.14832479362731</v>
      </c>
      <c r="J244" s="116" t="s">
        <v>61</v>
      </c>
      <c r="K244" s="116">
        <v>-0.8234741057739927</v>
      </c>
      <c r="L244" s="116">
        <v>0.06926445716651825</v>
      </c>
      <c r="M244" s="116">
        <v>-0.1949586172654905</v>
      </c>
      <c r="N244" s="116">
        <v>0.04190123283763818</v>
      </c>
      <c r="O244" s="116">
        <v>-0.03306649213231418</v>
      </c>
      <c r="P244" s="116">
        <v>0.001986478733238464</v>
      </c>
      <c r="Q244" s="116">
        <v>-0.004024496207344216</v>
      </c>
      <c r="R244" s="116">
        <v>0.0006440297096806604</v>
      </c>
      <c r="S244" s="116">
        <v>-0.0004322016349874009</v>
      </c>
      <c r="T244" s="116">
        <v>2.9069855116969227E-05</v>
      </c>
      <c r="U244" s="116">
        <v>-8.756191233984939E-05</v>
      </c>
      <c r="V244" s="116">
        <v>2.3780699243789463E-05</v>
      </c>
      <c r="W244" s="116">
        <v>-2.685763811741323E-05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3383</v>
      </c>
      <c r="B246" s="116">
        <v>177.56</v>
      </c>
      <c r="C246" s="116">
        <v>171.06</v>
      </c>
      <c r="D246" s="116">
        <v>8.989222240710635</v>
      </c>
      <c r="E246" s="116">
        <v>9.54807813292953</v>
      </c>
      <c r="F246" s="116">
        <v>42.66036697272933</v>
      </c>
      <c r="G246" s="116" t="s">
        <v>59</v>
      </c>
      <c r="H246" s="116">
        <v>3.1519016182550814</v>
      </c>
      <c r="I246" s="116">
        <v>113.21190161825508</v>
      </c>
      <c r="J246" s="116" t="s">
        <v>73</v>
      </c>
      <c r="K246" s="116">
        <v>0.6707941276722594</v>
      </c>
      <c r="M246" s="116" t="s">
        <v>68</v>
      </c>
      <c r="N246" s="116">
        <v>0.3483672314392711</v>
      </c>
      <c r="X246" s="116">
        <v>67.5</v>
      </c>
    </row>
    <row r="247" spans="1:24" s="116" customFormat="1" ht="12.75">
      <c r="A247" s="116">
        <v>3381</v>
      </c>
      <c r="B247" s="116">
        <v>160.66000366210938</v>
      </c>
      <c r="C247" s="116">
        <v>140.25999450683594</v>
      </c>
      <c r="D247" s="116">
        <v>8.780585289001465</v>
      </c>
      <c r="E247" s="116">
        <v>9.300031661987305</v>
      </c>
      <c r="F247" s="116">
        <v>37.73849359180011</v>
      </c>
      <c r="G247" s="116" t="s">
        <v>56</v>
      </c>
      <c r="H247" s="116">
        <v>9.297302790136385</v>
      </c>
      <c r="I247" s="116">
        <v>102.45730645224576</v>
      </c>
      <c r="J247" s="116" t="s">
        <v>62</v>
      </c>
      <c r="K247" s="116">
        <v>0.7941422488254901</v>
      </c>
      <c r="L247" s="116">
        <v>0.060259553838967375</v>
      </c>
      <c r="M247" s="116">
        <v>0.18800215526488862</v>
      </c>
      <c r="N247" s="116">
        <v>0.010984888830054355</v>
      </c>
      <c r="O247" s="116">
        <v>0.03189438166767464</v>
      </c>
      <c r="P247" s="116">
        <v>0.0017287411705396744</v>
      </c>
      <c r="Q247" s="116">
        <v>0.0038822570093438803</v>
      </c>
      <c r="R247" s="116">
        <v>0.00016904388294103944</v>
      </c>
      <c r="S247" s="116">
        <v>0.000418457384742775</v>
      </c>
      <c r="T247" s="116">
        <v>2.543392554734964E-05</v>
      </c>
      <c r="U247" s="116">
        <v>8.491123662748055E-05</v>
      </c>
      <c r="V247" s="116">
        <v>6.271283017131526E-06</v>
      </c>
      <c r="W247" s="116">
        <v>2.6093979963738746E-05</v>
      </c>
      <c r="X247" s="116">
        <v>67.5</v>
      </c>
    </row>
    <row r="248" spans="1:24" s="116" customFormat="1" ht="12.75">
      <c r="A248" s="116">
        <v>3382</v>
      </c>
      <c r="B248" s="116">
        <v>154.5</v>
      </c>
      <c r="C248" s="116">
        <v>139</v>
      </c>
      <c r="D248" s="116">
        <v>9.070526123046875</v>
      </c>
      <c r="E248" s="116">
        <v>9.545353889465332</v>
      </c>
      <c r="F248" s="116">
        <v>30.79081199825344</v>
      </c>
      <c r="G248" s="116" t="s">
        <v>57</v>
      </c>
      <c r="H248" s="116">
        <v>-6.0981849350677635</v>
      </c>
      <c r="I248" s="116">
        <v>80.90181506493224</v>
      </c>
      <c r="J248" s="116" t="s">
        <v>60</v>
      </c>
      <c r="K248" s="116">
        <v>0.3530129819202506</v>
      </c>
      <c r="L248" s="116">
        <v>-0.00032767789150838904</v>
      </c>
      <c r="M248" s="116">
        <v>-0.0854797115776488</v>
      </c>
      <c r="N248" s="116">
        <v>0.00011388918907954379</v>
      </c>
      <c r="O248" s="116">
        <v>0.013868656520434865</v>
      </c>
      <c r="P248" s="116">
        <v>-3.752967456280144E-05</v>
      </c>
      <c r="Q248" s="116">
        <v>-0.001855284727561506</v>
      </c>
      <c r="R248" s="116">
        <v>9.160471547012004E-06</v>
      </c>
      <c r="S248" s="116">
        <v>0.00015608862586718653</v>
      </c>
      <c r="T248" s="116">
        <v>-2.6776421411878273E-06</v>
      </c>
      <c r="U248" s="116">
        <v>-4.635952980725416E-05</v>
      </c>
      <c r="V248" s="116">
        <v>7.249620714973291E-07</v>
      </c>
      <c r="W248" s="116">
        <v>8.920729055792517E-06</v>
      </c>
      <c r="X248" s="116">
        <v>67.5</v>
      </c>
    </row>
    <row r="249" spans="1:24" s="116" customFormat="1" ht="12.75">
      <c r="A249" s="116">
        <v>3384</v>
      </c>
      <c r="B249" s="116">
        <v>161.55999755859375</v>
      </c>
      <c r="C249" s="116">
        <v>179.75999450683594</v>
      </c>
      <c r="D249" s="116">
        <v>9.0776948928833</v>
      </c>
      <c r="E249" s="116">
        <v>9.328187942504883</v>
      </c>
      <c r="F249" s="116">
        <v>32.32766887310916</v>
      </c>
      <c r="G249" s="116" t="s">
        <v>58</v>
      </c>
      <c r="H249" s="116">
        <v>-9.162079003753774</v>
      </c>
      <c r="I249" s="116">
        <v>84.89791855483998</v>
      </c>
      <c r="J249" s="116" t="s">
        <v>61</v>
      </c>
      <c r="K249" s="116">
        <v>-0.7113675182107906</v>
      </c>
      <c r="L249" s="116">
        <v>-0.06025866291306856</v>
      </c>
      <c r="M249" s="116">
        <v>-0.1674456009958018</v>
      </c>
      <c r="N249" s="116">
        <v>0.010984298423716635</v>
      </c>
      <c r="O249" s="116">
        <v>-0.02872128040811376</v>
      </c>
      <c r="P249" s="116">
        <v>-0.0017283337519837117</v>
      </c>
      <c r="Q249" s="116">
        <v>-0.0034102548389052566</v>
      </c>
      <c r="R249" s="116">
        <v>0.0001687954979281741</v>
      </c>
      <c r="S249" s="116">
        <v>-0.00038825626037535606</v>
      </c>
      <c r="T249" s="116">
        <v>-2.5292583919241225E-05</v>
      </c>
      <c r="U249" s="116">
        <v>-7.113868217544029E-05</v>
      </c>
      <c r="V249" s="116">
        <v>6.229239173113566E-06</v>
      </c>
      <c r="W249" s="116">
        <v>-2.4521753270537944E-05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3383</v>
      </c>
      <c r="B251" s="116">
        <v>180.26</v>
      </c>
      <c r="C251" s="116">
        <v>170.76</v>
      </c>
      <c r="D251" s="116">
        <v>8.856397336345845</v>
      </c>
      <c r="E251" s="116">
        <v>9.350346005910245</v>
      </c>
      <c r="F251" s="116">
        <v>41.903700306722385</v>
      </c>
      <c r="G251" s="116" t="s">
        <v>59</v>
      </c>
      <c r="H251" s="116">
        <v>0.124431322540417</v>
      </c>
      <c r="I251" s="116">
        <v>112.88443132254041</v>
      </c>
      <c r="J251" s="116" t="s">
        <v>73</v>
      </c>
      <c r="K251" s="116">
        <v>0.782117004617139</v>
      </c>
      <c r="M251" s="116" t="s">
        <v>68</v>
      </c>
      <c r="N251" s="116">
        <v>0.4304046248357699</v>
      </c>
      <c r="X251" s="116">
        <v>67.5</v>
      </c>
    </row>
    <row r="252" spans="1:24" s="116" customFormat="1" ht="12.75">
      <c r="A252" s="116">
        <v>3381</v>
      </c>
      <c r="B252" s="116">
        <v>159.0399932861328</v>
      </c>
      <c r="C252" s="116">
        <v>140.24000549316406</v>
      </c>
      <c r="D252" s="116">
        <v>9.537812232971191</v>
      </c>
      <c r="E252" s="116">
        <v>9.097476959228516</v>
      </c>
      <c r="F252" s="116">
        <v>38.57586195956541</v>
      </c>
      <c r="G252" s="116" t="s">
        <v>56</v>
      </c>
      <c r="H252" s="116">
        <v>4.86936578333119</v>
      </c>
      <c r="I252" s="116">
        <v>96.409359069464</v>
      </c>
      <c r="J252" s="116" t="s">
        <v>62</v>
      </c>
      <c r="K252" s="116">
        <v>0.8276882089116621</v>
      </c>
      <c r="L252" s="116">
        <v>0.23550244905380488</v>
      </c>
      <c r="M252" s="116">
        <v>0.19594400793027025</v>
      </c>
      <c r="N252" s="116">
        <v>0.04501186755726483</v>
      </c>
      <c r="O252" s="116">
        <v>0.03324162523650455</v>
      </c>
      <c r="P252" s="116">
        <v>0.006755765265847934</v>
      </c>
      <c r="Q252" s="116">
        <v>0.004046248601708113</v>
      </c>
      <c r="R252" s="116">
        <v>0.0006928266261439856</v>
      </c>
      <c r="S252" s="116">
        <v>0.0004361272755956034</v>
      </c>
      <c r="T252" s="116">
        <v>9.940322564603335E-05</v>
      </c>
      <c r="U252" s="116">
        <v>8.850104174404854E-05</v>
      </c>
      <c r="V252" s="116">
        <v>2.5716437818457618E-05</v>
      </c>
      <c r="W252" s="116">
        <v>2.7197238257017482E-05</v>
      </c>
      <c r="X252" s="116">
        <v>67.5</v>
      </c>
    </row>
    <row r="253" spans="1:24" s="116" customFormat="1" ht="12.75">
      <c r="A253" s="116">
        <v>3382</v>
      </c>
      <c r="B253" s="116">
        <v>140.74000549316406</v>
      </c>
      <c r="C253" s="116">
        <v>121.23999786376953</v>
      </c>
      <c r="D253" s="116">
        <v>9.001513481140137</v>
      </c>
      <c r="E253" s="116">
        <v>9.437479972839355</v>
      </c>
      <c r="F253" s="116">
        <v>27.730729354151403</v>
      </c>
      <c r="G253" s="116" t="s">
        <v>57</v>
      </c>
      <c r="H253" s="116">
        <v>0.1377697035430856</v>
      </c>
      <c r="I253" s="116">
        <v>73.37777519670715</v>
      </c>
      <c r="J253" s="116" t="s">
        <v>60</v>
      </c>
      <c r="K253" s="116">
        <v>-0.00373321862279624</v>
      </c>
      <c r="L253" s="116">
        <v>0.0012811651440952474</v>
      </c>
      <c r="M253" s="116">
        <v>-0.0013433588287799585</v>
      </c>
      <c r="N253" s="116">
        <v>0.0004655560269436813</v>
      </c>
      <c r="O253" s="116">
        <v>-0.0005084987240373527</v>
      </c>
      <c r="P253" s="116">
        <v>0.0001466370605448755</v>
      </c>
      <c r="Q253" s="116">
        <v>-0.00013391764649318104</v>
      </c>
      <c r="R253" s="116">
        <v>3.7434527465210237E-05</v>
      </c>
      <c r="S253" s="116">
        <v>-3.6104379501579046E-05</v>
      </c>
      <c r="T253" s="116">
        <v>1.0442996350464561E-05</v>
      </c>
      <c r="U253" s="116">
        <v>-9.933800835096421E-06</v>
      </c>
      <c r="V253" s="116">
        <v>2.953013895647881E-06</v>
      </c>
      <c r="W253" s="116">
        <v>-3.1507532940186984E-06</v>
      </c>
      <c r="X253" s="116">
        <v>67.5</v>
      </c>
    </row>
    <row r="254" spans="1:24" s="116" customFormat="1" ht="12.75">
      <c r="A254" s="116">
        <v>3384</v>
      </c>
      <c r="B254" s="116">
        <v>158.60000610351562</v>
      </c>
      <c r="C254" s="116">
        <v>181.10000610351562</v>
      </c>
      <c r="D254" s="116">
        <v>8.936868667602539</v>
      </c>
      <c r="E254" s="116">
        <v>8.81057071685791</v>
      </c>
      <c r="F254" s="116">
        <v>27.912895018397553</v>
      </c>
      <c r="G254" s="116" t="s">
        <v>58</v>
      </c>
      <c r="H254" s="116">
        <v>-16.650158140784797</v>
      </c>
      <c r="I254" s="116">
        <v>74.44984796273083</v>
      </c>
      <c r="J254" s="116" t="s">
        <v>61</v>
      </c>
      <c r="K254" s="116">
        <v>-0.8276797896832504</v>
      </c>
      <c r="L254" s="116">
        <v>0.23549896417227298</v>
      </c>
      <c r="M254" s="116">
        <v>-0.19593940295620724</v>
      </c>
      <c r="N254" s="116">
        <v>0.04500945987876911</v>
      </c>
      <c r="O254" s="116">
        <v>-0.03323773574435943</v>
      </c>
      <c r="P254" s="116">
        <v>0.006754173665202293</v>
      </c>
      <c r="Q254" s="116">
        <v>-0.004044031875589334</v>
      </c>
      <c r="R254" s="116">
        <v>0.0006918145633386988</v>
      </c>
      <c r="S254" s="116">
        <v>-0.0004346302731049108</v>
      </c>
      <c r="T254" s="116">
        <v>9.885314914589421E-05</v>
      </c>
      <c r="U254" s="116">
        <v>-8.794176476936576E-05</v>
      </c>
      <c r="V254" s="116">
        <v>2.554632817065317E-05</v>
      </c>
      <c r="W254" s="116">
        <v>-2.7014117096237027E-05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3383</v>
      </c>
      <c r="B256" s="116">
        <v>179.22</v>
      </c>
      <c r="C256" s="116">
        <v>174.22</v>
      </c>
      <c r="D256" s="116">
        <v>8.586808155794532</v>
      </c>
      <c r="E256" s="116">
        <v>9.090626255939576</v>
      </c>
      <c r="F256" s="116">
        <v>42.677712226858766</v>
      </c>
      <c r="G256" s="116" t="s">
        <v>59</v>
      </c>
      <c r="H256" s="116">
        <v>6.853927729569577</v>
      </c>
      <c r="I256" s="116">
        <v>118.57392772956958</v>
      </c>
      <c r="J256" s="116" t="s">
        <v>73</v>
      </c>
      <c r="K256" s="116">
        <v>0.7972633767858912</v>
      </c>
      <c r="M256" s="116" t="s">
        <v>68</v>
      </c>
      <c r="N256" s="116">
        <v>0.4137401548702658</v>
      </c>
      <c r="X256" s="116">
        <v>67.5</v>
      </c>
    </row>
    <row r="257" spans="1:24" s="116" customFormat="1" ht="12.75">
      <c r="A257" s="116">
        <v>3381</v>
      </c>
      <c r="B257" s="116">
        <v>153.02000427246094</v>
      </c>
      <c r="C257" s="116">
        <v>139.72000122070312</v>
      </c>
      <c r="D257" s="116">
        <v>8.921101570129395</v>
      </c>
      <c r="E257" s="116">
        <v>9.17410659790039</v>
      </c>
      <c r="F257" s="116">
        <v>36.305024505164745</v>
      </c>
      <c r="G257" s="116" t="s">
        <v>56</v>
      </c>
      <c r="H257" s="116">
        <v>11.461938869526406</v>
      </c>
      <c r="I257" s="116">
        <v>96.98194314198734</v>
      </c>
      <c r="J257" s="116" t="s">
        <v>62</v>
      </c>
      <c r="K257" s="116">
        <v>0.8667880483254925</v>
      </c>
      <c r="L257" s="116">
        <v>0.043356306581651</v>
      </c>
      <c r="M257" s="116">
        <v>0.2051999923821588</v>
      </c>
      <c r="N257" s="116">
        <v>0.02689402404834467</v>
      </c>
      <c r="O257" s="116">
        <v>0.034811908605994146</v>
      </c>
      <c r="P257" s="116">
        <v>0.001243636122732397</v>
      </c>
      <c r="Q257" s="116">
        <v>0.00423742189538746</v>
      </c>
      <c r="R257" s="116">
        <v>0.0004140103096668697</v>
      </c>
      <c r="S257" s="116">
        <v>0.0004567374429683919</v>
      </c>
      <c r="T257" s="116">
        <v>1.8298747449108226E-05</v>
      </c>
      <c r="U257" s="116">
        <v>9.268682763415755E-05</v>
      </c>
      <c r="V257" s="116">
        <v>1.536516783402061E-05</v>
      </c>
      <c r="W257" s="116">
        <v>2.847973826991432E-05</v>
      </c>
      <c r="X257" s="116">
        <v>67.5</v>
      </c>
    </row>
    <row r="258" spans="1:24" s="116" customFormat="1" ht="12.75">
      <c r="A258" s="116">
        <v>3382</v>
      </c>
      <c r="B258" s="116">
        <v>148.1199951171875</v>
      </c>
      <c r="C258" s="116">
        <v>139.82000732421875</v>
      </c>
      <c r="D258" s="116">
        <v>8.733036994934082</v>
      </c>
      <c r="E258" s="116">
        <v>9.4580078125</v>
      </c>
      <c r="F258" s="116">
        <v>28.70523698735366</v>
      </c>
      <c r="G258" s="116" t="s">
        <v>57</v>
      </c>
      <c r="H258" s="116">
        <v>-2.3042360810462696</v>
      </c>
      <c r="I258" s="116">
        <v>78.31575903614123</v>
      </c>
      <c r="J258" s="116" t="s">
        <v>60</v>
      </c>
      <c r="K258" s="116">
        <v>0.34915849923070974</v>
      </c>
      <c r="L258" s="116">
        <v>0.00023652005313845045</v>
      </c>
      <c r="M258" s="116">
        <v>-0.08478773969322746</v>
      </c>
      <c r="N258" s="116">
        <v>-0.00027786177594854523</v>
      </c>
      <c r="O258" s="116">
        <v>0.013678317175639991</v>
      </c>
      <c r="P258" s="116">
        <v>2.6995039681265135E-05</v>
      </c>
      <c r="Q258" s="116">
        <v>-0.001851516354444418</v>
      </c>
      <c r="R258" s="116">
        <v>-2.2328928615817983E-05</v>
      </c>
      <c r="S258" s="116">
        <v>0.0001506912634037635</v>
      </c>
      <c r="T258" s="116">
        <v>1.9149444376160206E-06</v>
      </c>
      <c r="U258" s="116">
        <v>-4.69793439450713E-05</v>
      </c>
      <c r="V258" s="116">
        <v>-1.7596116141997798E-06</v>
      </c>
      <c r="W258" s="116">
        <v>8.497274359801478E-06</v>
      </c>
      <c r="X258" s="116">
        <v>67.5</v>
      </c>
    </row>
    <row r="259" spans="1:24" s="116" customFormat="1" ht="12.75">
      <c r="A259" s="116">
        <v>3384</v>
      </c>
      <c r="B259" s="116">
        <v>163.5399932861328</v>
      </c>
      <c r="C259" s="116">
        <v>191.33999633789062</v>
      </c>
      <c r="D259" s="116">
        <v>8.872526168823242</v>
      </c>
      <c r="E259" s="116">
        <v>8.707778930664062</v>
      </c>
      <c r="F259" s="116">
        <v>32.34339803062248</v>
      </c>
      <c r="G259" s="116" t="s">
        <v>58</v>
      </c>
      <c r="H259" s="116">
        <v>-9.129410776334424</v>
      </c>
      <c r="I259" s="116">
        <v>86.91058250979839</v>
      </c>
      <c r="J259" s="116" t="s">
        <v>61</v>
      </c>
      <c r="K259" s="116">
        <v>-0.7933535549393315</v>
      </c>
      <c r="L259" s="116">
        <v>0.04335566143730917</v>
      </c>
      <c r="M259" s="116">
        <v>-0.18686379015569476</v>
      </c>
      <c r="N259" s="116">
        <v>-0.026892588613713037</v>
      </c>
      <c r="O259" s="116">
        <v>-0.03201206991174862</v>
      </c>
      <c r="P259" s="116">
        <v>0.0012433431037318205</v>
      </c>
      <c r="Q259" s="116">
        <v>-0.0038115130209319644</v>
      </c>
      <c r="R259" s="116">
        <v>-0.0004134077351203374</v>
      </c>
      <c r="S259" s="116">
        <v>-0.0004311626548567056</v>
      </c>
      <c r="T259" s="116">
        <v>1.819827316003055E-05</v>
      </c>
      <c r="U259" s="116">
        <v>-7.98986186324565E-05</v>
      </c>
      <c r="V259" s="116">
        <v>-1.5264080369769902E-05</v>
      </c>
      <c r="W259" s="116">
        <v>-2.718256463943538E-05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25.565697574166496</v>
      </c>
      <c r="G260" s="117"/>
      <c r="H260" s="117"/>
      <c r="I260" s="118"/>
      <c r="J260" s="118" t="s">
        <v>158</v>
      </c>
      <c r="K260" s="117">
        <f>AVERAGE(K258,K253,K248,K243,K238,K233)</f>
        <v>-0.10616884125614102</v>
      </c>
      <c r="L260" s="117">
        <f>AVERAGE(L258,L253,L248,L243,L238,L233)</f>
        <v>0.001013152950000721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44.132526425217726</v>
      </c>
      <c r="G261" s="117"/>
      <c r="H261" s="117"/>
      <c r="I261" s="118"/>
      <c r="J261" s="118" t="s">
        <v>159</v>
      </c>
      <c r="K261" s="117">
        <f>AVERAGE(K259,K254,K249,K244,K239,K234)</f>
        <v>-0.6662916370029922</v>
      </c>
      <c r="L261" s="117">
        <f>AVERAGE(L259,L254,L249,L244,L239,L234)</f>
        <v>0.18616573970470654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0.06635552578508813</v>
      </c>
      <c r="L262" s="117">
        <f>ABS(L260/$H$33)</f>
        <v>0.0028143137500020025</v>
      </c>
      <c r="M262" s="118" t="s">
        <v>111</v>
      </c>
      <c r="N262" s="117">
        <f>K262+L262+L263+K263</f>
        <v>0.5640982206022318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0.3785747937517001</v>
      </c>
      <c r="L263" s="117">
        <f>ABS(L261/$H$34)</f>
        <v>0.11635358731544158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2006-08-01T05:18:25Z</dcterms:modified>
  <cp:category/>
  <cp:version/>
  <cp:contentType/>
  <cp:contentStatus/>
</cp:coreProperties>
</file>