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<sst xmlns="http://schemas.openxmlformats.org/spreadsheetml/2006/main" count="711" uniqueCount="166">
  <si>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</si>
  <si>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</si>
  <si>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</si>
  <si>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</si>
  <si>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</si>
  <si>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</si>
  <si>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</si>
  <si>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</si>
  <si>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</si>
  <si>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</si>
  <si>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</si>
  <si>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</si>
  <si>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</si>
  <si>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</si>
  <si>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</si>
  <si>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</si>
  <si>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</si>
  <si>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</si>
  <si>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</si>
  <si>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</si>
  <si>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</si>
  <si>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</si>
  <si>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</si>
  <si>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</si>
  <si>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</si>
  <si>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</si>
  <si>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</si>
  <si>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</si>
  <si>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</si>
  <si>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</si>
  <si>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</si>
  <si>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</si>
  <si>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</si>
  <si>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</si>
  <si>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</si>
  <si>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</si>
  <si>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</si>
  <si>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</si>
  <si>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</si>
  <si>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</si>
  <si>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</si>
  <si>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</si>
  <si>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</si>
  <si>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</si>
  <si>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</si>
  <si>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</si>
  <si>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</si>
  <si>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</si>
  <si>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</si>
  <si>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</si>
  <si>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</si>
  <si>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</si>
  <si>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</si>
  <si>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</si>
  <si>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</si>
  <si>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</si>
  <si>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</si>
  <si>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</si>
  <si>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</si>
  <si>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</si>
  <si>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</si>
  <si>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</si>
  <si>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</si>
  <si>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</si>
  <si>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</si>
  <si>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</si>
  <si>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</si>
  <si>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</si>
  <si>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</si>
  <si>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</si>
  <si>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</si>
  <si>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</si>
  <si>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</si>
  <si>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</si>
  <si>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</si>
  <si>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</si>
  <si>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</si>
  <si>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</si>
  <si>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</si>
  <si>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</si>
  <si>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</si>
  <si>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</si>
  <si>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</si>
  <si>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</si>
  <si>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</si>
  <si>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</si>
  <si>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</si>
  <si>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</si>
  <si>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</si>
  <si>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</si>
  <si>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</si>
  <si>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</si>
  <si>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</si>
  <si>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</si>
  <si>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</si>
  <si>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</si>
  <si>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</si>
  <si>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</si>
  <si>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</si>
  <si>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</si>
  <si>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</si>
  <si>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</si>
  <si>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</si>
  <si>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</si>
  <si>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</si>
  <si>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</si>
  <si>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</si>
  <si>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</si>
  <si>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</si>
  <si>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</si>
  <si>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</si>
  <si>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</si>
  <si>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</si>
  <si>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</si>
  <si>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</si>
  <si>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</si>
  <si>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</si>
  <si>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</si>
  <si>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</si>
  <si>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</si>
  <si>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</si>
  <si>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</si>
  <si>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</si>
  <si>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</si>
  <si>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</si>
  <si>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</si>
  <si>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</si>
  <si>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</si>
  <si>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</si>
  <si>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</si>
  <si>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</si>
  <si>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</si>
  <si>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</si>
  <si>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</si>
  <si>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</si>
  <si>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</si>
  <si>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</si>
  <si>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</si>
  <si>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</si>
  <si>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</si>
  <si>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</si>
  <si>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</si>
  <si>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</si>
  <si>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</si>
  <si>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</si>
  <si>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</si>
  <si>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</si>
  <si>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</si>
  <si>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</si>
  <si>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</si>
  <si>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</si>
  <si>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</si>
  <si>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</si>
  <si>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</si>
  <si>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</si>
  <si>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</si>
  <si>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</si>
  <si>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</si>
  <si>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</si>
  <si>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</si>
  <si>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</si>
  <si>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</si>
  <si>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</si>
  <si>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</si>
  <si>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 807 extra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</si>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</sst>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13.312434645292214</v>
      </c>
      <c r="C41" s="2">
        <f aca="true" t="shared" si="0" ref="C41:C55">($B$41*H41+$B$42*J41+$B$43*L41+$B$44*N41+$B$45*P41+$B$46*R41+$B$47*T41+$B$48*V41)/100</f>
        <v>1.1519453903426276E-09</v>
      </c>
      <c r="D41" s="2">
        <f aca="true" t="shared" si="1" ref="D41:D55">($B$41*I41+$B$42*K41+$B$43*M41+$B$44*O41+$B$45*Q41+$B$46*S41+$B$47*U41+$B$48*W41)/100</f>
        <v>-6.040915489362927E-08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2.977119787425096</v>
      </c>
      <c r="C42" s="2">
        <f t="shared" si="0"/>
        <v>-7.72603561626069E-11</v>
      </c>
      <c r="D42" s="2">
        <f t="shared" si="1"/>
        <v>-2.8797003975769816E-08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-5.6082991324463904</v>
      </c>
      <c r="C43" s="2">
        <f t="shared" si="0"/>
        <v>-0.017710545541706015</v>
      </c>
      <c r="D43" s="2">
        <f t="shared" si="1"/>
        <v>-0.7276696526171061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2.5902538867810705</v>
      </c>
      <c r="C44" s="2">
        <f t="shared" si="0"/>
        <v>-0.00022655216628205714</v>
      </c>
      <c r="D44" s="2">
        <f t="shared" si="1"/>
        <v>-0.041784209043903786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13.312434645292214</v>
      </c>
      <c r="C45" s="2">
        <f t="shared" si="0"/>
        <v>0.0022346972343720685</v>
      </c>
      <c r="D45" s="2">
        <f t="shared" si="1"/>
        <v>-0.17230249227251107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2.977119787425096</v>
      </c>
      <c r="C46" s="2">
        <f t="shared" si="0"/>
        <v>-0.0005361990227111535</v>
      </c>
      <c r="D46" s="2">
        <f t="shared" si="1"/>
        <v>-0.051859129419323274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-5.6082991324463904</v>
      </c>
      <c r="C47" s="2">
        <f t="shared" si="0"/>
        <v>-0.0010264463293597399</v>
      </c>
      <c r="D47" s="2">
        <f t="shared" si="1"/>
        <v>-0.02921524416322645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2.5902538867810705</v>
      </c>
      <c r="C48" s="2">
        <f t="shared" si="0"/>
        <v>-2.5946202656222395E-05</v>
      </c>
      <c r="D48" s="2">
        <f t="shared" si="1"/>
        <v>-0.0011985124560403128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-4.723490388985271E-05</v>
      </c>
      <c r="D49" s="2">
        <f t="shared" si="1"/>
        <v>-0.0035581065561608753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-4.31043676014653E-05</v>
      </c>
      <c r="D50" s="2">
        <f t="shared" si="1"/>
        <v>-0.0007971605470652019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-3.9309845958680364E-05</v>
      </c>
      <c r="D51" s="2">
        <f t="shared" si="1"/>
        <v>-0.0003815309449475809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-1.8526232103294695E-06</v>
      </c>
      <c r="D52" s="2">
        <f t="shared" si="1"/>
        <v>-1.755527262485772E-05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-7.204611439186487E-06</v>
      </c>
      <c r="D53" s="2">
        <f t="shared" si="1"/>
        <v>-7.750199463999451E-05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-3.4021960839125925E-06</v>
      </c>
      <c r="D54" s="2">
        <f t="shared" si="1"/>
        <v>-2.9428359283729253E-05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-3.2398079049071814E-06</v>
      </c>
      <c r="D55" s="2">
        <f t="shared" si="1"/>
        <v>-2.369486442139648E-05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3346</v>
      </c>
      <c r="B3" s="31">
        <v>147.7133333333333</v>
      </c>
      <c r="C3" s="31">
        <v>137.91333333333333</v>
      </c>
      <c r="D3" s="31">
        <v>9.128252574140939</v>
      </c>
      <c r="E3" s="31">
        <v>9.721895982162792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3349</v>
      </c>
      <c r="B4" s="36">
        <v>114.63666666666666</v>
      </c>
      <c r="C4" s="36">
        <v>133.65333333333334</v>
      </c>
      <c r="D4" s="36">
        <v>9.1744364413597</v>
      </c>
      <c r="E4" s="36">
        <v>9.508240076750306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3348</v>
      </c>
      <c r="B5" s="41">
        <v>127.39</v>
      </c>
      <c r="C5" s="41">
        <v>133.72333333333333</v>
      </c>
      <c r="D5" s="41">
        <v>9.55247517262053</v>
      </c>
      <c r="E5" s="41">
        <v>10.14905556289286</v>
      </c>
      <c r="F5" s="37" t="s">
        <v>71</v>
      </c>
      <c r="I5" s="42">
        <v>5070</v>
      </c>
    </row>
    <row r="6" spans="1:6" s="33" customFormat="1" ht="13.5" thickBot="1">
      <c r="A6" s="43">
        <v>3347</v>
      </c>
      <c r="B6" s="44">
        <v>153.89333333333335</v>
      </c>
      <c r="C6" s="44">
        <v>146.02666666666667</v>
      </c>
      <c r="D6" s="44">
        <v>9.031880273085921</v>
      </c>
      <c r="E6" s="44">
        <v>9.953045216983567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5083</v>
      </c>
      <c r="K15" s="42">
        <v>5067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13.312434645292214</v>
      </c>
      <c r="C19" s="62">
        <v>60.44910131195887</v>
      </c>
      <c r="D19" s="63">
        <v>23.309162649503747</v>
      </c>
      <c r="K19" s="64" t="s">
        <v>93</v>
      </c>
    </row>
    <row r="20" spans="1:11" ht="12.75">
      <c r="A20" s="61" t="s">
        <v>57</v>
      </c>
      <c r="B20" s="62">
        <v>2.977119787425096</v>
      </c>
      <c r="C20" s="62">
        <v>62.867119787425096</v>
      </c>
      <c r="D20" s="63">
        <v>25.226917136981967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-5.6082991324463904</v>
      </c>
      <c r="C21" s="62">
        <v>80.78503420088695</v>
      </c>
      <c r="D21" s="63">
        <v>30.616147301189205</v>
      </c>
      <c r="F21" s="39" t="s">
        <v>96</v>
      </c>
    </row>
    <row r="22" spans="1:11" ht="16.5" thickBot="1">
      <c r="A22" s="67" t="s">
        <v>59</v>
      </c>
      <c r="B22" s="68">
        <v>2.5902538867810705</v>
      </c>
      <c r="C22" s="68">
        <v>82.80358722011438</v>
      </c>
      <c r="D22" s="69">
        <v>31.724215246585675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19.93406787159959</v>
      </c>
      <c r="I23" s="42">
        <v>5142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-0.017710545541706015</v>
      </c>
      <c r="C27" s="78">
        <v>-0.00022655216628205714</v>
      </c>
      <c r="D27" s="78">
        <v>0.0022346972343720685</v>
      </c>
      <c r="E27" s="78">
        <v>-0.0005361990227111535</v>
      </c>
      <c r="F27" s="78">
        <v>-0.0010264463293597399</v>
      </c>
      <c r="G27" s="78">
        <v>-2.5946202656222395E-05</v>
      </c>
      <c r="H27" s="78">
        <v>-4.723490388985271E-05</v>
      </c>
      <c r="I27" s="79">
        <v>-4.31043676014653E-05</v>
      </c>
    </row>
    <row r="28" spans="1:9" ht="13.5" thickBot="1">
      <c r="A28" s="80" t="s">
        <v>61</v>
      </c>
      <c r="B28" s="81">
        <v>-0.7276696526171061</v>
      </c>
      <c r="C28" s="81">
        <v>-0.041784209043903786</v>
      </c>
      <c r="D28" s="81">
        <v>-0.17230249227251107</v>
      </c>
      <c r="E28" s="81">
        <v>-0.051859129419323274</v>
      </c>
      <c r="F28" s="81">
        <v>-0.02921524416322645</v>
      </c>
      <c r="G28" s="81">
        <v>-0.0011985124560403128</v>
      </c>
      <c r="H28" s="81">
        <v>-0.0035581065561608753</v>
      </c>
      <c r="I28" s="82">
        <v>-0.0007971605470652019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3346</v>
      </c>
      <c r="B39" s="89">
        <v>147.7133333333333</v>
      </c>
      <c r="C39" s="89">
        <v>137.91333333333333</v>
      </c>
      <c r="D39" s="89">
        <v>9.128252574140939</v>
      </c>
      <c r="E39" s="89">
        <v>9.721895982162792</v>
      </c>
      <c r="F39" s="90">
        <f>I39*D39/(23678+B39)*1000</f>
        <v>31.724215246585675</v>
      </c>
      <c r="G39" s="91" t="s">
        <v>59</v>
      </c>
      <c r="H39" s="92">
        <f>I39-B39+X39</f>
        <v>2.5902538867810705</v>
      </c>
      <c r="I39" s="92">
        <f>(B39+C42-2*X39)*(23678+B39)*E42/((23678+C42)*D39+E42*(23678+B39))</f>
        <v>82.80358722011438</v>
      </c>
      <c r="J39" s="39" t="s">
        <v>73</v>
      </c>
      <c r="K39" s="39">
        <f>(K40*K40+L40*L40+M40*M40+N40*N40+O40*O40+P40*P40+Q40*Q40+R40*R40+S40*S40+T40*T40+U40*U40+V40*V40+W40*W40)</f>
        <v>0.5648150335391435</v>
      </c>
      <c r="M39" s="39" t="s">
        <v>68</v>
      </c>
      <c r="N39" s="39">
        <f>(K44*K44+L44*L44+M44*M44+N44*N44+O44*O44+P44*P44+Q44*Q44+R44*R44+S44*S44+T44*T44+U44*U44+V44*V44+W44*W44)</f>
        <v>0.29603559440591154</v>
      </c>
      <c r="X39" s="28">
        <f>(1-$H$2)*1000</f>
        <v>67.5</v>
      </c>
    </row>
    <row r="40" spans="1:24" ht="12.75">
      <c r="A40" s="86">
        <v>3349</v>
      </c>
      <c r="B40" s="89">
        <v>114.63666666666666</v>
      </c>
      <c r="C40" s="89">
        <v>133.65333333333334</v>
      </c>
      <c r="D40" s="89">
        <v>9.1744364413597</v>
      </c>
      <c r="E40" s="89">
        <v>9.508240076750306</v>
      </c>
      <c r="F40" s="90">
        <f>I40*D40/(23678+B40)*1000</f>
        <v>23.309162649503747</v>
      </c>
      <c r="G40" s="91" t="s">
        <v>56</v>
      </c>
      <c r="H40" s="92">
        <f>I40-B40+X40</f>
        <v>13.312434645292214</v>
      </c>
      <c r="I40" s="92">
        <f>(B40+C39-2*X40)*(23678+B40)*E39/((23678+C39)*D40+E39*(23678+B40))</f>
        <v>60.44910131195887</v>
      </c>
      <c r="J40" s="39" t="s">
        <v>62</v>
      </c>
      <c r="K40" s="73">
        <f aca="true" t="shared" si="0" ref="K40:W40">SQRT(K41*K41+K42*K42)</f>
        <v>0.7278851466840663</v>
      </c>
      <c r="L40" s="73">
        <f t="shared" si="0"/>
        <v>0.04178482321739196</v>
      </c>
      <c r="M40" s="73">
        <f t="shared" si="0"/>
        <v>0.1723169832461329</v>
      </c>
      <c r="N40" s="73">
        <f t="shared" si="0"/>
        <v>0.05186190136817274</v>
      </c>
      <c r="O40" s="73">
        <f t="shared" si="0"/>
        <v>0.02923327014865072</v>
      </c>
      <c r="P40" s="73">
        <f t="shared" si="0"/>
        <v>0.0011987932735530594</v>
      </c>
      <c r="Q40" s="73">
        <f t="shared" si="0"/>
        <v>0.003558420070921994</v>
      </c>
      <c r="R40" s="73">
        <f t="shared" si="0"/>
        <v>0.0007983250743297585</v>
      </c>
      <c r="S40" s="73">
        <f t="shared" si="0"/>
        <v>0.0003835506823639989</v>
      </c>
      <c r="T40" s="73">
        <f t="shared" si="0"/>
        <v>1.7652756433274955E-05</v>
      </c>
      <c r="U40" s="73">
        <f t="shared" si="0"/>
        <v>7.783614583962514E-05</v>
      </c>
      <c r="V40" s="73">
        <f t="shared" si="0"/>
        <v>2.9624369500896453E-05</v>
      </c>
      <c r="W40" s="73">
        <f t="shared" si="0"/>
        <v>2.391532887520177E-05</v>
      </c>
      <c r="X40" s="28">
        <f>(1-$H$2)*1000</f>
        <v>67.5</v>
      </c>
    </row>
    <row r="41" spans="1:24" ht="12.75">
      <c r="A41" s="86">
        <v>3348</v>
      </c>
      <c r="B41" s="89">
        <v>127.39</v>
      </c>
      <c r="C41" s="89">
        <v>133.72333333333333</v>
      </c>
      <c r="D41" s="89">
        <v>9.55247517262053</v>
      </c>
      <c r="E41" s="89">
        <v>10.14905556289286</v>
      </c>
      <c r="F41" s="90">
        <f>I41*D41/(23678+B41)*1000</f>
        <v>25.226917136981967</v>
      </c>
      <c r="G41" s="91" t="s">
        <v>57</v>
      </c>
      <c r="H41" s="92">
        <f>I41-B41+X41</f>
        <v>2.977119787425096</v>
      </c>
      <c r="I41" s="92">
        <f>(B41+C40-2*X41)*(23678+B41)*E40/((23678+C40)*D41+E40*(23678+B41))</f>
        <v>62.867119787425096</v>
      </c>
      <c r="J41" s="39" t="s">
        <v>60</v>
      </c>
      <c r="K41" s="73">
        <f>'calcul config'!C43</f>
        <v>-0.017710545541706015</v>
      </c>
      <c r="L41" s="73">
        <f>'calcul config'!C44</f>
        <v>-0.00022655216628205714</v>
      </c>
      <c r="M41" s="73">
        <f>'calcul config'!C45</f>
        <v>0.0022346972343720685</v>
      </c>
      <c r="N41" s="73">
        <f>'calcul config'!C46</f>
        <v>-0.0005361990227111535</v>
      </c>
      <c r="O41" s="73">
        <f>'calcul config'!C47</f>
        <v>-0.0010264463293597399</v>
      </c>
      <c r="P41" s="73">
        <f>'calcul config'!C48</f>
        <v>-2.5946202656222395E-05</v>
      </c>
      <c r="Q41" s="73">
        <f>'calcul config'!C49</f>
        <v>-4.723490388985271E-05</v>
      </c>
      <c r="R41" s="73">
        <f>'calcul config'!C50</f>
        <v>-4.31043676014653E-05</v>
      </c>
      <c r="S41" s="73">
        <f>'calcul config'!C51</f>
        <v>-3.9309845958680364E-05</v>
      </c>
      <c r="T41" s="73">
        <f>'calcul config'!C52</f>
        <v>-1.8526232103294695E-06</v>
      </c>
      <c r="U41" s="73">
        <f>'calcul config'!C53</f>
        <v>-7.204611439186487E-06</v>
      </c>
      <c r="V41" s="73">
        <f>'calcul config'!C54</f>
        <v>-3.4021960839125925E-06</v>
      </c>
      <c r="W41" s="73">
        <f>'calcul config'!C55</f>
        <v>-3.2398079049071814E-06</v>
      </c>
      <c r="X41" s="28">
        <f>(1-$H$2)*1000</f>
        <v>67.5</v>
      </c>
    </row>
    <row r="42" spans="1:24" ht="12.75">
      <c r="A42" s="86">
        <v>3347</v>
      </c>
      <c r="B42" s="89">
        <v>153.89333333333335</v>
      </c>
      <c r="C42" s="89">
        <v>146.02666666666667</v>
      </c>
      <c r="D42" s="89">
        <v>9.031880273085921</v>
      </c>
      <c r="E42" s="89">
        <v>9.953045216983567</v>
      </c>
      <c r="F42" s="90">
        <f>I42*D42/(23678+B42)*1000</f>
        <v>30.616147301189205</v>
      </c>
      <c r="G42" s="91" t="s">
        <v>58</v>
      </c>
      <c r="H42" s="92">
        <f>I42-B42+X42</f>
        <v>-5.6082991324463904</v>
      </c>
      <c r="I42" s="92">
        <f>(B42+C41-2*X42)*(23678+B42)*E41/((23678+C41)*D42+E41*(23678+B42))</f>
        <v>80.78503420088695</v>
      </c>
      <c r="J42" s="39" t="s">
        <v>61</v>
      </c>
      <c r="K42" s="73">
        <f>'calcul config'!D43</f>
        <v>-0.7276696526171061</v>
      </c>
      <c r="L42" s="73">
        <f>'calcul config'!D44</f>
        <v>-0.041784209043903786</v>
      </c>
      <c r="M42" s="73">
        <f>'calcul config'!D45</f>
        <v>-0.17230249227251107</v>
      </c>
      <c r="N42" s="73">
        <f>'calcul config'!D46</f>
        <v>-0.051859129419323274</v>
      </c>
      <c r="O42" s="73">
        <f>'calcul config'!D47</f>
        <v>-0.02921524416322645</v>
      </c>
      <c r="P42" s="73">
        <f>'calcul config'!D48</f>
        <v>-0.0011985124560403128</v>
      </c>
      <c r="Q42" s="73">
        <f>'calcul config'!D49</f>
        <v>-0.0035581065561608753</v>
      </c>
      <c r="R42" s="73">
        <f>'calcul config'!D50</f>
        <v>-0.0007971605470652019</v>
      </c>
      <c r="S42" s="73">
        <f>'calcul config'!D51</f>
        <v>-0.0003815309449475809</v>
      </c>
      <c r="T42" s="73">
        <f>'calcul config'!D52</f>
        <v>-1.755527262485772E-05</v>
      </c>
      <c r="U42" s="73">
        <f>'calcul config'!D53</f>
        <v>-7.750199463999451E-05</v>
      </c>
      <c r="V42" s="73">
        <f>'calcul config'!D54</f>
        <v>-2.9428359283729253E-05</v>
      </c>
      <c r="W42" s="73">
        <f>'calcul config'!D55</f>
        <v>-2.369486442139648E-05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0.4852567644560442</v>
      </c>
      <c r="L44" s="73">
        <f>L40/(L43*1.5)</f>
        <v>0.03979506973084949</v>
      </c>
      <c r="M44" s="73">
        <f aca="true" t="shared" si="1" ref="M44:W44">M40/(M43*1.5)</f>
        <v>0.19146331471792546</v>
      </c>
      <c r="N44" s="73">
        <f t="shared" si="1"/>
        <v>0.06914920182423032</v>
      </c>
      <c r="O44" s="73">
        <f t="shared" si="1"/>
        <v>0.1299256451051143</v>
      </c>
      <c r="P44" s="73">
        <f t="shared" si="1"/>
        <v>0.007991955157020395</v>
      </c>
      <c r="Q44" s="73">
        <f t="shared" si="1"/>
        <v>0.02372280047281329</v>
      </c>
      <c r="R44" s="73">
        <f t="shared" si="1"/>
        <v>0.0017740557207327969</v>
      </c>
      <c r="S44" s="73">
        <f t="shared" si="1"/>
        <v>0.005114009098186651</v>
      </c>
      <c r="T44" s="73">
        <f t="shared" si="1"/>
        <v>0.00023537008577699937</v>
      </c>
      <c r="U44" s="73">
        <f t="shared" si="1"/>
        <v>0.0010378152778616684</v>
      </c>
      <c r="V44" s="73">
        <f t="shared" si="1"/>
        <v>0.00039499159334528596</v>
      </c>
      <c r="W44" s="73">
        <f t="shared" si="1"/>
        <v>0.0003188710516693569</v>
      </c>
      <c r="X44" s="73"/>
      <c r="Y44" s="73"/>
    </row>
    <row r="45" s="101" customFormat="1" ht="12.75"/>
    <row r="46" spans="1:24" s="101" customFormat="1" ht="12.75">
      <c r="A46" s="101">
        <v>3348</v>
      </c>
      <c r="B46" s="101">
        <v>133.56</v>
      </c>
      <c r="C46" s="101">
        <v>141.26</v>
      </c>
      <c r="D46" s="101">
        <v>9.197341867284619</v>
      </c>
      <c r="E46" s="101">
        <v>10.031196532881687</v>
      </c>
      <c r="F46" s="101">
        <v>25.999628936469747</v>
      </c>
      <c r="G46" s="101" t="s">
        <v>59</v>
      </c>
      <c r="H46" s="101">
        <v>1.2520270325738494</v>
      </c>
      <c r="I46" s="101">
        <v>67.31202703257385</v>
      </c>
      <c r="J46" s="101" t="s">
        <v>73</v>
      </c>
      <c r="K46" s="101">
        <v>1.0645172342149378</v>
      </c>
      <c r="M46" s="101" t="s">
        <v>68</v>
      </c>
      <c r="N46" s="101">
        <v>0.7023817495499989</v>
      </c>
      <c r="X46" s="101">
        <v>67.5</v>
      </c>
    </row>
    <row r="47" spans="1:24" s="101" customFormat="1" ht="12.75">
      <c r="A47" s="101">
        <v>3346</v>
      </c>
      <c r="B47" s="101">
        <v>144.60000610351562</v>
      </c>
      <c r="C47" s="101">
        <v>138.8000030517578</v>
      </c>
      <c r="D47" s="101">
        <v>9.025185585021973</v>
      </c>
      <c r="E47" s="101">
        <v>9.73324203491211</v>
      </c>
      <c r="F47" s="101">
        <v>30.08723154785824</v>
      </c>
      <c r="G47" s="101" t="s">
        <v>56</v>
      </c>
      <c r="H47" s="101">
        <v>2.317317308111541</v>
      </c>
      <c r="I47" s="101">
        <v>79.41732341162717</v>
      </c>
      <c r="J47" s="101" t="s">
        <v>62</v>
      </c>
      <c r="K47" s="101">
        <v>0.8242416842811838</v>
      </c>
      <c r="L47" s="101">
        <v>0.5829947640976745</v>
      </c>
      <c r="M47" s="101">
        <v>0.19512829475831678</v>
      </c>
      <c r="N47" s="101">
        <v>0.07610221279386566</v>
      </c>
      <c r="O47" s="101">
        <v>0.033103143647584723</v>
      </c>
      <c r="P47" s="101">
        <v>0.016724267201318442</v>
      </c>
      <c r="Q47" s="101">
        <v>0.0040293830375653684</v>
      </c>
      <c r="R47" s="101">
        <v>0.00117141598629565</v>
      </c>
      <c r="S47" s="101">
        <v>0.00043429611985289256</v>
      </c>
      <c r="T47" s="101">
        <v>0.0002460800967905388</v>
      </c>
      <c r="U47" s="101">
        <v>8.813015150828266E-05</v>
      </c>
      <c r="V47" s="101">
        <v>4.348361211043786E-05</v>
      </c>
      <c r="W47" s="101">
        <v>2.708152501054674E-05</v>
      </c>
      <c r="X47" s="101">
        <v>67.5</v>
      </c>
    </row>
    <row r="48" spans="1:24" s="101" customFormat="1" ht="12.75">
      <c r="A48" s="101">
        <v>3347</v>
      </c>
      <c r="B48" s="101">
        <v>158.5399932861328</v>
      </c>
      <c r="C48" s="101">
        <v>157.24000549316406</v>
      </c>
      <c r="D48" s="101">
        <v>8.947247505187988</v>
      </c>
      <c r="E48" s="101">
        <v>9.802796363830566</v>
      </c>
      <c r="F48" s="101">
        <v>31.762401679037605</v>
      </c>
      <c r="G48" s="101" t="s">
        <v>57</v>
      </c>
      <c r="H48" s="101">
        <v>-6.421147382272778</v>
      </c>
      <c r="I48" s="101">
        <v>84.61884590386003</v>
      </c>
      <c r="J48" s="101" t="s">
        <v>60</v>
      </c>
      <c r="K48" s="101">
        <v>0.29811860841579413</v>
      </c>
      <c r="L48" s="101">
        <v>-0.003171452108732692</v>
      </c>
      <c r="M48" s="101">
        <v>-0.06850324262257153</v>
      </c>
      <c r="N48" s="101">
        <v>-0.0007868298185305353</v>
      </c>
      <c r="O48" s="101">
        <v>0.012305252208408375</v>
      </c>
      <c r="P48" s="101">
        <v>-0.0003629890760622975</v>
      </c>
      <c r="Q48" s="101">
        <v>-0.0013150811220394825</v>
      </c>
      <c r="R48" s="101">
        <v>-6.326729113960068E-05</v>
      </c>
      <c r="S48" s="101">
        <v>0.0001882968902073519</v>
      </c>
      <c r="T48" s="101">
        <v>-2.585530909334085E-05</v>
      </c>
      <c r="U48" s="101">
        <v>-2.205964904131885E-05</v>
      </c>
      <c r="V48" s="101">
        <v>-4.989302349974287E-06</v>
      </c>
      <c r="W48" s="101">
        <v>1.254314609419501E-05</v>
      </c>
      <c r="X48" s="101">
        <v>67.5</v>
      </c>
    </row>
    <row r="49" spans="1:24" s="101" customFormat="1" ht="12.75">
      <c r="A49" s="101">
        <v>3349</v>
      </c>
      <c r="B49" s="101">
        <v>119.18000030517578</v>
      </c>
      <c r="C49" s="101">
        <v>135.27999877929688</v>
      </c>
      <c r="D49" s="101">
        <v>8.915258407592773</v>
      </c>
      <c r="E49" s="101">
        <v>9.306407928466797</v>
      </c>
      <c r="F49" s="101">
        <v>27.725402331775264</v>
      </c>
      <c r="G49" s="101" t="s">
        <v>58</v>
      </c>
      <c r="H49" s="101">
        <v>22.326423256055236</v>
      </c>
      <c r="I49" s="101">
        <v>74.00642356123102</v>
      </c>
      <c r="J49" s="101" t="s">
        <v>61</v>
      </c>
      <c r="K49" s="101">
        <v>0.7684397500278816</v>
      </c>
      <c r="L49" s="101">
        <v>-0.5829861377913073</v>
      </c>
      <c r="M49" s="101">
        <v>0.18270839380138412</v>
      </c>
      <c r="N49" s="101">
        <v>-0.07609814512167482</v>
      </c>
      <c r="O49" s="101">
        <v>0.030731073646068564</v>
      </c>
      <c r="P49" s="101">
        <v>-0.016720327519272916</v>
      </c>
      <c r="Q49" s="101">
        <v>0.0038087385452239813</v>
      </c>
      <c r="R49" s="101">
        <v>-0.0011697062292818944</v>
      </c>
      <c r="S49" s="101">
        <v>0.00039135329416975463</v>
      </c>
      <c r="T49" s="101">
        <v>-0.00024471803576387406</v>
      </c>
      <c r="U49" s="101">
        <v>8.532464760575748E-05</v>
      </c>
      <c r="V49" s="101">
        <v>-4.31964279105525E-05</v>
      </c>
      <c r="W49" s="101">
        <v>2.4001635005902183E-05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3348</v>
      </c>
      <c r="B56" s="101">
        <v>133.06</v>
      </c>
      <c r="C56" s="101">
        <v>141.16</v>
      </c>
      <c r="D56" s="101">
        <v>9.64807069758461</v>
      </c>
      <c r="E56" s="101">
        <v>10.238701056252328</v>
      </c>
      <c r="F56" s="101">
        <v>32.290950030572176</v>
      </c>
      <c r="G56" s="101" t="s">
        <v>59</v>
      </c>
      <c r="H56" s="101">
        <v>14.132797942229544</v>
      </c>
      <c r="I56" s="101">
        <v>79.69279794222955</v>
      </c>
      <c r="J56" s="101" t="s">
        <v>73</v>
      </c>
      <c r="K56" s="101">
        <v>1.3597441592922088</v>
      </c>
      <c r="M56" s="101" t="s">
        <v>68</v>
      </c>
      <c r="N56" s="101">
        <v>0.7204938516873308</v>
      </c>
      <c r="X56" s="101">
        <v>67.5</v>
      </c>
    </row>
    <row r="57" spans="1:24" s="101" customFormat="1" ht="12.75" hidden="1">
      <c r="A57" s="101">
        <v>3349</v>
      </c>
      <c r="B57" s="101">
        <v>117.19999694824219</v>
      </c>
      <c r="C57" s="101">
        <v>135.60000610351562</v>
      </c>
      <c r="D57" s="101">
        <v>9.10073471069336</v>
      </c>
      <c r="E57" s="101">
        <v>9.505935668945312</v>
      </c>
      <c r="F57" s="101">
        <v>24.966448751253207</v>
      </c>
      <c r="G57" s="101" t="s">
        <v>56</v>
      </c>
      <c r="H57" s="101">
        <v>15.57842947941569</v>
      </c>
      <c r="I57" s="101">
        <v>65.27842642765788</v>
      </c>
      <c r="J57" s="101" t="s">
        <v>62</v>
      </c>
      <c r="K57" s="101">
        <v>1.1206716844134312</v>
      </c>
      <c r="L57" s="101">
        <v>0.16158457996961986</v>
      </c>
      <c r="M57" s="101">
        <v>0.2653031398853333</v>
      </c>
      <c r="N57" s="101">
        <v>0.07255987831634948</v>
      </c>
      <c r="O57" s="101">
        <v>0.04500828760793599</v>
      </c>
      <c r="P57" s="101">
        <v>0.004635513397512987</v>
      </c>
      <c r="Q57" s="101">
        <v>0.005478530074935817</v>
      </c>
      <c r="R57" s="101">
        <v>0.001116945544624606</v>
      </c>
      <c r="S57" s="101">
        <v>0.0005905139295392525</v>
      </c>
      <c r="T57" s="101">
        <v>6.819770645775349E-05</v>
      </c>
      <c r="U57" s="101">
        <v>0.00011982789054287137</v>
      </c>
      <c r="V57" s="101">
        <v>4.1460003603391456E-05</v>
      </c>
      <c r="W57" s="101">
        <v>3.681902443902073E-05</v>
      </c>
      <c r="X57" s="101">
        <v>67.5</v>
      </c>
    </row>
    <row r="58" spans="1:24" s="101" customFormat="1" ht="12.75" hidden="1">
      <c r="A58" s="101">
        <v>3347</v>
      </c>
      <c r="B58" s="101">
        <v>156.4600067138672</v>
      </c>
      <c r="C58" s="101">
        <v>151.4600067138672</v>
      </c>
      <c r="D58" s="101">
        <v>9.169327735900879</v>
      </c>
      <c r="E58" s="101">
        <v>9.904260635375977</v>
      </c>
      <c r="F58" s="101">
        <v>30.768944957843445</v>
      </c>
      <c r="G58" s="101" t="s">
        <v>57</v>
      </c>
      <c r="H58" s="101">
        <v>-8.980186036812086</v>
      </c>
      <c r="I58" s="101">
        <v>79.9798206770551</v>
      </c>
      <c r="J58" s="101" t="s">
        <v>60</v>
      </c>
      <c r="K58" s="101">
        <v>0.886312801076498</v>
      </c>
      <c r="L58" s="101">
        <v>-0.0008780111070045649</v>
      </c>
      <c r="M58" s="101">
        <v>-0.21165407828075497</v>
      </c>
      <c r="N58" s="101">
        <v>-0.0007498502189935088</v>
      </c>
      <c r="O58" s="101">
        <v>0.03529672066415806</v>
      </c>
      <c r="P58" s="101">
        <v>-0.00010065476230332619</v>
      </c>
      <c r="Q58" s="101">
        <v>-0.004455811018111413</v>
      </c>
      <c r="R58" s="101">
        <v>-6.027029124767833E-05</v>
      </c>
      <c r="S58" s="101">
        <v>0.000437292905835645</v>
      </c>
      <c r="T58" s="101">
        <v>-7.183548697468298E-06</v>
      </c>
      <c r="U58" s="101">
        <v>-0.00010267421042986905</v>
      </c>
      <c r="V58" s="101">
        <v>-4.748689988232954E-06</v>
      </c>
      <c r="W58" s="101">
        <v>2.642794411580379E-05</v>
      </c>
      <c r="X58" s="101">
        <v>67.5</v>
      </c>
    </row>
    <row r="59" spans="1:24" s="101" customFormat="1" ht="12.75" hidden="1">
      <c r="A59" s="101">
        <v>3346</v>
      </c>
      <c r="B59" s="101">
        <v>164.0800018310547</v>
      </c>
      <c r="C59" s="101">
        <v>160.27999877929688</v>
      </c>
      <c r="D59" s="101">
        <v>9.038985252380371</v>
      </c>
      <c r="E59" s="101">
        <v>9.787515640258789</v>
      </c>
      <c r="F59" s="101">
        <v>35.7953293581903</v>
      </c>
      <c r="G59" s="101" t="s">
        <v>58</v>
      </c>
      <c r="H59" s="101">
        <v>-2.1628651259010496</v>
      </c>
      <c r="I59" s="101">
        <v>94.41713670515364</v>
      </c>
      <c r="J59" s="101" t="s">
        <v>61</v>
      </c>
      <c r="K59" s="101">
        <v>-0.6858240611803946</v>
      </c>
      <c r="L59" s="101">
        <v>-0.16158219450315203</v>
      </c>
      <c r="M59" s="101">
        <v>-0.15996345576456128</v>
      </c>
      <c r="N59" s="101">
        <v>-0.07255600365188618</v>
      </c>
      <c r="O59" s="101">
        <v>-0.027926465292891653</v>
      </c>
      <c r="P59" s="101">
        <v>-0.004634420468337768</v>
      </c>
      <c r="Q59" s="101">
        <v>-0.0031874817572581</v>
      </c>
      <c r="R59" s="101">
        <v>-0.0011153182692172122</v>
      </c>
      <c r="S59" s="101">
        <v>-0.0003968395336728777</v>
      </c>
      <c r="T59" s="101">
        <v>-6.781831459280755E-05</v>
      </c>
      <c r="U59" s="101">
        <v>-6.177968812285584E-05</v>
      </c>
      <c r="V59" s="101">
        <v>-4.118715627703482E-05</v>
      </c>
      <c r="W59" s="101">
        <v>-2.5635996771203524E-05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3348</v>
      </c>
      <c r="B61" s="101">
        <v>121.36</v>
      </c>
      <c r="C61" s="101">
        <v>136.66</v>
      </c>
      <c r="D61" s="101">
        <v>9.79356730200837</v>
      </c>
      <c r="E61" s="101">
        <v>10.209194489622272</v>
      </c>
      <c r="F61" s="101">
        <v>25.557267964958637</v>
      </c>
      <c r="G61" s="101" t="s">
        <v>59</v>
      </c>
      <c r="H61" s="101">
        <v>8.2467484561815</v>
      </c>
      <c r="I61" s="101">
        <v>62.1067484561815</v>
      </c>
      <c r="J61" s="101" t="s">
        <v>73</v>
      </c>
      <c r="K61" s="101">
        <v>0.6384295064558148</v>
      </c>
      <c r="M61" s="101" t="s">
        <v>68</v>
      </c>
      <c r="N61" s="101">
        <v>0.34616774598640687</v>
      </c>
      <c r="X61" s="101">
        <v>67.5</v>
      </c>
    </row>
    <row r="62" spans="1:24" s="101" customFormat="1" ht="12.75" hidden="1">
      <c r="A62" s="101">
        <v>3349</v>
      </c>
      <c r="B62" s="101">
        <v>118.68000030517578</v>
      </c>
      <c r="C62" s="101">
        <v>140.67999267578125</v>
      </c>
      <c r="D62" s="101">
        <v>9.10283088684082</v>
      </c>
      <c r="E62" s="101">
        <v>9.392237663269043</v>
      </c>
      <c r="F62" s="101">
        <v>24.326471695977276</v>
      </c>
      <c r="G62" s="101" t="s">
        <v>56</v>
      </c>
      <c r="H62" s="101">
        <v>12.4144209997946</v>
      </c>
      <c r="I62" s="101">
        <v>63.59442130497038</v>
      </c>
      <c r="J62" s="101" t="s">
        <v>62</v>
      </c>
      <c r="K62" s="101">
        <v>0.7568122523627866</v>
      </c>
      <c r="L62" s="101">
        <v>0.17268170325355678</v>
      </c>
      <c r="M62" s="101">
        <v>0.17916458210443031</v>
      </c>
      <c r="N62" s="101">
        <v>0.052753044881687</v>
      </c>
      <c r="O62" s="101">
        <v>0.030395046504045214</v>
      </c>
      <c r="P62" s="101">
        <v>0.004953811197697544</v>
      </c>
      <c r="Q62" s="101">
        <v>0.0036997727347952794</v>
      </c>
      <c r="R62" s="101">
        <v>0.0008120523439260788</v>
      </c>
      <c r="S62" s="101">
        <v>0.00039878985660740814</v>
      </c>
      <c r="T62" s="101">
        <v>7.288778518569132E-05</v>
      </c>
      <c r="U62" s="101">
        <v>8.092247417558123E-05</v>
      </c>
      <c r="V62" s="101">
        <v>3.0141915248985922E-05</v>
      </c>
      <c r="W62" s="101">
        <v>2.48648739100769E-05</v>
      </c>
      <c r="X62" s="101">
        <v>67.5</v>
      </c>
    </row>
    <row r="63" spans="1:24" s="101" customFormat="1" ht="12.75" hidden="1">
      <c r="A63" s="101">
        <v>3347</v>
      </c>
      <c r="B63" s="101">
        <v>155.9600067138672</v>
      </c>
      <c r="C63" s="101">
        <v>147.9600067138672</v>
      </c>
      <c r="D63" s="101">
        <v>9.00483226776123</v>
      </c>
      <c r="E63" s="101">
        <v>9.882824897766113</v>
      </c>
      <c r="F63" s="101">
        <v>31.187817150191705</v>
      </c>
      <c r="G63" s="101" t="s">
        <v>57</v>
      </c>
      <c r="H63" s="101">
        <v>-5.912196321483336</v>
      </c>
      <c r="I63" s="101">
        <v>82.54781039238385</v>
      </c>
      <c r="J63" s="101" t="s">
        <v>60</v>
      </c>
      <c r="K63" s="101">
        <v>0.5425343198490611</v>
      </c>
      <c r="L63" s="101">
        <v>-0.0009387156079817211</v>
      </c>
      <c r="M63" s="101">
        <v>-0.1298489417643138</v>
      </c>
      <c r="N63" s="101">
        <v>-0.0005451787305235286</v>
      </c>
      <c r="O63" s="101">
        <v>0.021559310171023242</v>
      </c>
      <c r="P63" s="101">
        <v>-0.00010752866637945259</v>
      </c>
      <c r="Q63" s="101">
        <v>-0.0027473379007230416</v>
      </c>
      <c r="R63" s="101">
        <v>-4.3822527390987864E-05</v>
      </c>
      <c r="S63" s="101">
        <v>0.0002632293788872269</v>
      </c>
      <c r="T63" s="101">
        <v>-7.667817602892E-06</v>
      </c>
      <c r="U63" s="101">
        <v>-6.419451283817675E-05</v>
      </c>
      <c r="V63" s="101">
        <v>-3.4538109611173544E-06</v>
      </c>
      <c r="W63" s="101">
        <v>1.5782139498229183E-05</v>
      </c>
      <c r="X63" s="101">
        <v>67.5</v>
      </c>
    </row>
    <row r="64" spans="1:24" s="101" customFormat="1" ht="12.75" hidden="1">
      <c r="A64" s="101">
        <v>3346</v>
      </c>
      <c r="B64" s="101">
        <v>158.44000244140625</v>
      </c>
      <c r="C64" s="101">
        <v>137.83999633789062</v>
      </c>
      <c r="D64" s="101">
        <v>9.007354736328125</v>
      </c>
      <c r="E64" s="101">
        <v>9.80247974395752</v>
      </c>
      <c r="F64" s="101">
        <v>33.892435904588275</v>
      </c>
      <c r="G64" s="101" t="s">
        <v>58</v>
      </c>
      <c r="H64" s="101">
        <v>-1.2494064090308115</v>
      </c>
      <c r="I64" s="101">
        <v>89.69059603237544</v>
      </c>
      <c r="J64" s="101" t="s">
        <v>61</v>
      </c>
      <c r="K64" s="101">
        <v>-0.5276564195689757</v>
      </c>
      <c r="L64" s="101">
        <v>-0.17267915175711507</v>
      </c>
      <c r="M64" s="101">
        <v>-0.12344715388919664</v>
      </c>
      <c r="N64" s="101">
        <v>-0.052750227719329024</v>
      </c>
      <c r="O64" s="101">
        <v>-0.02142556876567539</v>
      </c>
      <c r="P64" s="101">
        <v>-0.004952644038121479</v>
      </c>
      <c r="Q64" s="101">
        <v>-0.0024779936941778627</v>
      </c>
      <c r="R64" s="101">
        <v>-0.0008108690371255426</v>
      </c>
      <c r="S64" s="101">
        <v>-0.0002995724350196491</v>
      </c>
      <c r="T64" s="101">
        <v>-7.248333465345164E-05</v>
      </c>
      <c r="U64" s="101">
        <v>-4.926978128799407E-05</v>
      </c>
      <c r="V64" s="101">
        <v>-2.994338398915386E-05</v>
      </c>
      <c r="W64" s="101">
        <v>-1.921421420257558E-05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3348</v>
      </c>
      <c r="B66" s="101">
        <v>113.2</v>
      </c>
      <c r="C66" s="101">
        <v>129</v>
      </c>
      <c r="D66" s="101">
        <v>9.834139278953366</v>
      </c>
      <c r="E66" s="101">
        <v>10.313746386008534</v>
      </c>
      <c r="F66" s="101">
        <v>20.272669736020145</v>
      </c>
      <c r="G66" s="101" t="s">
        <v>59</v>
      </c>
      <c r="H66" s="101">
        <v>3.344570810159837</v>
      </c>
      <c r="I66" s="101">
        <v>49.04457081015983</v>
      </c>
      <c r="J66" s="101" t="s">
        <v>73</v>
      </c>
      <c r="K66" s="101">
        <v>0.21343905272201125</v>
      </c>
      <c r="M66" s="101" t="s">
        <v>68</v>
      </c>
      <c r="N66" s="101">
        <v>0.15166365012305824</v>
      </c>
      <c r="X66" s="101">
        <v>67.5</v>
      </c>
    </row>
    <row r="67" spans="1:24" s="101" customFormat="1" ht="12.75" hidden="1">
      <c r="A67" s="101">
        <v>3349</v>
      </c>
      <c r="B67" s="101">
        <v>114.4800033569336</v>
      </c>
      <c r="C67" s="101">
        <v>130.5800018310547</v>
      </c>
      <c r="D67" s="101">
        <v>9.369741439819336</v>
      </c>
      <c r="E67" s="101">
        <v>9.71619701385498</v>
      </c>
      <c r="F67" s="101">
        <v>22.378234967212606</v>
      </c>
      <c r="G67" s="101" t="s">
        <v>56</v>
      </c>
      <c r="H67" s="101">
        <v>9.844799268366486</v>
      </c>
      <c r="I67" s="101">
        <v>56.82480262530008</v>
      </c>
      <c r="J67" s="101" t="s">
        <v>62</v>
      </c>
      <c r="K67" s="101">
        <v>0.34003842607381285</v>
      </c>
      <c r="L67" s="101">
        <v>0.29673027635949284</v>
      </c>
      <c r="M67" s="101">
        <v>0.08049924093654848</v>
      </c>
      <c r="N67" s="101">
        <v>0.05496766245620975</v>
      </c>
      <c r="O67" s="101">
        <v>0.013656633904514106</v>
      </c>
      <c r="P67" s="101">
        <v>0.008512330383051823</v>
      </c>
      <c r="Q67" s="101">
        <v>0.001662324353055852</v>
      </c>
      <c r="R67" s="101">
        <v>0.0008461270987001282</v>
      </c>
      <c r="S67" s="101">
        <v>0.00017918324615179922</v>
      </c>
      <c r="T67" s="101">
        <v>0.00012525412654167803</v>
      </c>
      <c r="U67" s="101">
        <v>3.635647486696716E-05</v>
      </c>
      <c r="V67" s="101">
        <v>3.1405752931524964E-05</v>
      </c>
      <c r="W67" s="101">
        <v>1.117110002106206E-05</v>
      </c>
      <c r="X67" s="101">
        <v>67.5</v>
      </c>
    </row>
    <row r="68" spans="1:24" s="101" customFormat="1" ht="12.75" hidden="1">
      <c r="A68" s="101">
        <v>3347</v>
      </c>
      <c r="B68" s="101">
        <v>142.5800018310547</v>
      </c>
      <c r="C68" s="101">
        <v>131.77999877929688</v>
      </c>
      <c r="D68" s="101">
        <v>9.147085189819336</v>
      </c>
      <c r="E68" s="101">
        <v>10.354565620422363</v>
      </c>
      <c r="F68" s="101">
        <v>27.333665941655294</v>
      </c>
      <c r="G68" s="101" t="s">
        <v>57</v>
      </c>
      <c r="H68" s="101">
        <v>-3.8984436849470825</v>
      </c>
      <c r="I68" s="101">
        <v>71.1815581461076</v>
      </c>
      <c r="J68" s="101" t="s">
        <v>60</v>
      </c>
      <c r="K68" s="101">
        <v>0.2778211697694536</v>
      </c>
      <c r="L68" s="101">
        <v>-0.0016137959075008062</v>
      </c>
      <c r="M68" s="101">
        <v>-0.06629357035468153</v>
      </c>
      <c r="N68" s="101">
        <v>-0.0005682032822733682</v>
      </c>
      <c r="O68" s="101">
        <v>0.011072259882229745</v>
      </c>
      <c r="P68" s="101">
        <v>-0.00018473098436604118</v>
      </c>
      <c r="Q68" s="101">
        <v>-0.0013932263197896388</v>
      </c>
      <c r="R68" s="101">
        <v>-4.5681667285666716E-05</v>
      </c>
      <c r="S68" s="101">
        <v>0.00013785311549801188</v>
      </c>
      <c r="T68" s="101">
        <v>-1.316209338503523E-05</v>
      </c>
      <c r="U68" s="101">
        <v>-3.194556039893802E-05</v>
      </c>
      <c r="V68" s="101">
        <v>-3.602661303269539E-06</v>
      </c>
      <c r="W68" s="101">
        <v>8.35223499520659E-06</v>
      </c>
      <c r="X68" s="101">
        <v>67.5</v>
      </c>
    </row>
    <row r="69" spans="1:24" s="101" customFormat="1" ht="12.75" hidden="1">
      <c r="A69" s="101">
        <v>3346</v>
      </c>
      <c r="B69" s="101">
        <v>129.77999877929688</v>
      </c>
      <c r="C69" s="101">
        <v>120.9800033569336</v>
      </c>
      <c r="D69" s="101">
        <v>9.187829971313477</v>
      </c>
      <c r="E69" s="101">
        <v>9.623311042785645</v>
      </c>
      <c r="F69" s="101">
        <v>25.87780516870384</v>
      </c>
      <c r="G69" s="101" t="s">
        <v>58</v>
      </c>
      <c r="H69" s="101">
        <v>4.775344455325381</v>
      </c>
      <c r="I69" s="101">
        <v>67.05534323462226</v>
      </c>
      <c r="J69" s="101" t="s">
        <v>61</v>
      </c>
      <c r="K69" s="101">
        <v>-0.196065113762465</v>
      </c>
      <c r="L69" s="101">
        <v>-0.29672588793556576</v>
      </c>
      <c r="M69" s="101">
        <v>-0.0456649791524027</v>
      </c>
      <c r="N69" s="101">
        <v>-0.05496472560588131</v>
      </c>
      <c r="O69" s="101">
        <v>-0.007994292382837269</v>
      </c>
      <c r="P69" s="101">
        <v>-0.008510325670245667</v>
      </c>
      <c r="Q69" s="101">
        <v>-0.000906775979284838</v>
      </c>
      <c r="R69" s="101">
        <v>-0.0008448930420051393</v>
      </c>
      <c r="S69" s="101">
        <v>-0.0001144690099939196</v>
      </c>
      <c r="T69" s="101">
        <v>-0.00012456064993986786</v>
      </c>
      <c r="U69" s="101">
        <v>-1.7357258872017145E-05</v>
      </c>
      <c r="V69" s="101">
        <v>-3.119843183126218E-05</v>
      </c>
      <c r="W69" s="101">
        <v>-7.418466571025248E-06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3348</v>
      </c>
      <c r="B71" s="101">
        <v>130.52</v>
      </c>
      <c r="C71" s="101">
        <v>134.72</v>
      </c>
      <c r="D71" s="101">
        <v>9.604285097483514</v>
      </c>
      <c r="E71" s="101">
        <v>9.977002561887856</v>
      </c>
      <c r="F71" s="101">
        <v>25.362649614562397</v>
      </c>
      <c r="G71" s="101" t="s">
        <v>59</v>
      </c>
      <c r="H71" s="101">
        <v>-0.1473192671551118</v>
      </c>
      <c r="I71" s="101">
        <v>62.8726807328449</v>
      </c>
      <c r="J71" s="101" t="s">
        <v>73</v>
      </c>
      <c r="K71" s="101">
        <v>1.3298456294149519</v>
      </c>
      <c r="M71" s="101" t="s">
        <v>68</v>
      </c>
      <c r="N71" s="101">
        <v>0.787598512672227</v>
      </c>
      <c r="X71" s="101">
        <v>67.5</v>
      </c>
    </row>
    <row r="72" spans="1:24" s="101" customFormat="1" ht="12.75" hidden="1">
      <c r="A72" s="101">
        <v>3349</v>
      </c>
      <c r="B72" s="101">
        <v>105.18000030517578</v>
      </c>
      <c r="C72" s="101">
        <v>121.77999877929688</v>
      </c>
      <c r="D72" s="101">
        <v>9.34118366241455</v>
      </c>
      <c r="E72" s="101">
        <v>9.51901912689209</v>
      </c>
      <c r="F72" s="101">
        <v>21.265738039755536</v>
      </c>
      <c r="G72" s="101" t="s">
        <v>56</v>
      </c>
      <c r="H72" s="101">
        <v>16.4637671141354</v>
      </c>
      <c r="I72" s="101">
        <v>54.14376741931118</v>
      </c>
      <c r="J72" s="101" t="s">
        <v>62</v>
      </c>
      <c r="K72" s="101">
        <v>1.0173903982945918</v>
      </c>
      <c r="L72" s="101">
        <v>0.4843995459273862</v>
      </c>
      <c r="M72" s="101">
        <v>0.24085306854749142</v>
      </c>
      <c r="N72" s="101">
        <v>0.01488175773764366</v>
      </c>
      <c r="O72" s="101">
        <v>0.0408606027239626</v>
      </c>
      <c r="P72" s="101">
        <v>0.013896005759578629</v>
      </c>
      <c r="Q72" s="101">
        <v>0.004973623905112682</v>
      </c>
      <c r="R72" s="101">
        <v>0.00022899397890909244</v>
      </c>
      <c r="S72" s="101">
        <v>0.0005361019248924467</v>
      </c>
      <c r="T72" s="101">
        <v>0.00020446561536338557</v>
      </c>
      <c r="U72" s="101">
        <v>0.00010877058721713126</v>
      </c>
      <c r="V72" s="101">
        <v>8.4907089445538E-06</v>
      </c>
      <c r="W72" s="101">
        <v>3.3429612190220434E-05</v>
      </c>
      <c r="X72" s="101">
        <v>67.5</v>
      </c>
    </row>
    <row r="73" spans="1:24" s="101" customFormat="1" ht="12.75" hidden="1">
      <c r="A73" s="101">
        <v>3347</v>
      </c>
      <c r="B73" s="101">
        <v>155.86000061035156</v>
      </c>
      <c r="C73" s="101">
        <v>137.05999755859375</v>
      </c>
      <c r="D73" s="101">
        <v>8.788285255432129</v>
      </c>
      <c r="E73" s="101">
        <v>9.970929145812988</v>
      </c>
      <c r="F73" s="101">
        <v>27.366363667018387</v>
      </c>
      <c r="G73" s="101" t="s">
        <v>57</v>
      </c>
      <c r="H73" s="101">
        <v>-14.142327718777409</v>
      </c>
      <c r="I73" s="101">
        <v>74.21767289157415</v>
      </c>
      <c r="J73" s="101" t="s">
        <v>60</v>
      </c>
      <c r="K73" s="101">
        <v>0.5349149039873988</v>
      </c>
      <c r="L73" s="101">
        <v>-0.002635359359359598</v>
      </c>
      <c r="M73" s="101">
        <v>-0.12895432294801584</v>
      </c>
      <c r="N73" s="101">
        <v>0.00015443640659165128</v>
      </c>
      <c r="O73" s="101">
        <v>0.021107099698662413</v>
      </c>
      <c r="P73" s="101">
        <v>-0.0003015890345051366</v>
      </c>
      <c r="Q73" s="101">
        <v>-0.002772224627586023</v>
      </c>
      <c r="R73" s="101">
        <v>1.2410609344692725E-05</v>
      </c>
      <c r="S73" s="101">
        <v>0.0002452757306390343</v>
      </c>
      <c r="T73" s="101">
        <v>-2.1484346317536666E-05</v>
      </c>
      <c r="U73" s="101">
        <v>-6.758724061685618E-05</v>
      </c>
      <c r="V73" s="101">
        <v>9.821497306763252E-07</v>
      </c>
      <c r="W73" s="101">
        <v>1.4291624764611576E-05</v>
      </c>
      <c r="X73" s="101">
        <v>67.5</v>
      </c>
    </row>
    <row r="74" spans="1:24" s="101" customFormat="1" ht="12.75" hidden="1">
      <c r="A74" s="101">
        <v>3346</v>
      </c>
      <c r="B74" s="101">
        <v>155.32000732421875</v>
      </c>
      <c r="C74" s="101">
        <v>129.1199951171875</v>
      </c>
      <c r="D74" s="101">
        <v>9.2110013961792</v>
      </c>
      <c r="E74" s="101">
        <v>9.775585174560547</v>
      </c>
      <c r="F74" s="101">
        <v>31.62823676237317</v>
      </c>
      <c r="G74" s="101" t="s">
        <v>58</v>
      </c>
      <c r="H74" s="101">
        <v>-5.982446389992774</v>
      </c>
      <c r="I74" s="101">
        <v>81.83756093422598</v>
      </c>
      <c r="J74" s="101" t="s">
        <v>61</v>
      </c>
      <c r="K74" s="101">
        <v>-0.8654185507800142</v>
      </c>
      <c r="L74" s="101">
        <v>-0.4843923770825724</v>
      </c>
      <c r="M74" s="101">
        <v>-0.20342316294306662</v>
      </c>
      <c r="N74" s="101">
        <v>0.014880956379152384</v>
      </c>
      <c r="O74" s="101">
        <v>-0.03498684320249863</v>
      </c>
      <c r="P74" s="101">
        <v>-0.01389273263704836</v>
      </c>
      <c r="Q74" s="101">
        <v>-0.0041293710615194</v>
      </c>
      <c r="R74" s="101">
        <v>0.00022865742750304723</v>
      </c>
      <c r="S74" s="101">
        <v>-0.00047670230735006355</v>
      </c>
      <c r="T74" s="101">
        <v>-0.00020333374222995083</v>
      </c>
      <c r="U74" s="101">
        <v>-8.522326882582447E-05</v>
      </c>
      <c r="V74" s="101">
        <v>8.433713315477254E-06</v>
      </c>
      <c r="W74" s="101">
        <v>-3.022066234840123E-05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3348</v>
      </c>
      <c r="B76" s="101">
        <v>132.64</v>
      </c>
      <c r="C76" s="101">
        <v>119.54</v>
      </c>
      <c r="D76" s="101">
        <v>9.2374467924087</v>
      </c>
      <c r="E76" s="101">
        <v>10.124492350704479</v>
      </c>
      <c r="F76" s="101">
        <v>27.312329099125677</v>
      </c>
      <c r="G76" s="101" t="s">
        <v>59</v>
      </c>
      <c r="H76" s="101">
        <v>5.2608423924281595</v>
      </c>
      <c r="I76" s="101">
        <v>70.40084239242815</v>
      </c>
      <c r="J76" s="101" t="s">
        <v>73</v>
      </c>
      <c r="K76" s="101">
        <v>0.33946399486559353</v>
      </c>
      <c r="M76" s="101" t="s">
        <v>68</v>
      </c>
      <c r="N76" s="101">
        <v>0.2239564261160146</v>
      </c>
      <c r="X76" s="101">
        <v>67.5</v>
      </c>
    </row>
    <row r="77" spans="1:24" s="101" customFormat="1" ht="12.75" hidden="1">
      <c r="A77" s="101">
        <v>3349</v>
      </c>
      <c r="B77" s="101">
        <v>113.0999984741211</v>
      </c>
      <c r="C77" s="101">
        <v>138</v>
      </c>
      <c r="D77" s="101">
        <v>9.216869354248047</v>
      </c>
      <c r="E77" s="101">
        <v>9.60964298248291</v>
      </c>
      <c r="F77" s="101">
        <v>19.798252799281073</v>
      </c>
      <c r="G77" s="101" t="s">
        <v>56</v>
      </c>
      <c r="H77" s="101">
        <v>5.504361806918645</v>
      </c>
      <c r="I77" s="101">
        <v>51.10436028103974</v>
      </c>
      <c r="J77" s="101" t="s">
        <v>62</v>
      </c>
      <c r="K77" s="101">
        <v>0.4687141846639858</v>
      </c>
      <c r="L77" s="101">
        <v>0.3217987696423587</v>
      </c>
      <c r="M77" s="101">
        <v>0.11096177564499117</v>
      </c>
      <c r="N77" s="101">
        <v>0.058807421574312894</v>
      </c>
      <c r="O77" s="101">
        <v>0.018824426073981878</v>
      </c>
      <c r="P77" s="101">
        <v>0.009231432670086645</v>
      </c>
      <c r="Q77" s="101">
        <v>0.0022913363438590334</v>
      </c>
      <c r="R77" s="101">
        <v>0.0009052190615957214</v>
      </c>
      <c r="S77" s="101">
        <v>0.00024697019633145305</v>
      </c>
      <c r="T77" s="101">
        <v>0.00013582723475439695</v>
      </c>
      <c r="U77" s="101">
        <v>5.0110447738007375E-05</v>
      </c>
      <c r="V77" s="101">
        <v>3.3601929846596095E-05</v>
      </c>
      <c r="W77" s="101">
        <v>1.5398533538480107E-05</v>
      </c>
      <c r="X77" s="101">
        <v>67.5</v>
      </c>
    </row>
    <row r="78" spans="1:24" s="101" customFormat="1" ht="12.75" hidden="1">
      <c r="A78" s="101">
        <v>3347</v>
      </c>
      <c r="B78" s="101">
        <v>153.9600067138672</v>
      </c>
      <c r="C78" s="101">
        <v>150.66000366210938</v>
      </c>
      <c r="D78" s="101">
        <v>9.134504318237305</v>
      </c>
      <c r="E78" s="101">
        <v>9.80289363861084</v>
      </c>
      <c r="F78" s="101">
        <v>30.85301109016884</v>
      </c>
      <c r="G78" s="101" t="s">
        <v>57</v>
      </c>
      <c r="H78" s="101">
        <v>-5.9643716174362</v>
      </c>
      <c r="I78" s="101">
        <v>80.49563509643099</v>
      </c>
      <c r="J78" s="101" t="s">
        <v>60</v>
      </c>
      <c r="K78" s="101">
        <v>0.43245214037223</v>
      </c>
      <c r="L78" s="101">
        <v>-0.0017502539830860384</v>
      </c>
      <c r="M78" s="101">
        <v>-0.10188404222233072</v>
      </c>
      <c r="N78" s="101">
        <v>-0.0006079075817280313</v>
      </c>
      <c r="O78" s="101">
        <v>0.017445382316497404</v>
      </c>
      <c r="P78" s="101">
        <v>-0.00020038031450169016</v>
      </c>
      <c r="Q78" s="101">
        <v>-0.0020793462068225453</v>
      </c>
      <c r="R78" s="101">
        <v>-4.887289268258868E-05</v>
      </c>
      <c r="S78" s="101">
        <v>0.00023462340387235054</v>
      </c>
      <c r="T78" s="101">
        <v>-1.4277366030234677E-05</v>
      </c>
      <c r="U78" s="101">
        <v>-4.366182147835555E-05</v>
      </c>
      <c r="V78" s="101">
        <v>-3.852645268035053E-06</v>
      </c>
      <c r="W78" s="101">
        <v>1.477981027749129E-05</v>
      </c>
      <c r="X78" s="101">
        <v>67.5</v>
      </c>
    </row>
    <row r="79" spans="1:24" s="101" customFormat="1" ht="12.75" hidden="1">
      <c r="A79" s="101">
        <v>3346</v>
      </c>
      <c r="B79" s="101">
        <v>134.05999755859375</v>
      </c>
      <c r="C79" s="101">
        <v>140.4600067138672</v>
      </c>
      <c r="D79" s="101">
        <v>9.299158096313477</v>
      </c>
      <c r="E79" s="101">
        <v>9.609241485595703</v>
      </c>
      <c r="F79" s="101">
        <v>29.99531290248864</v>
      </c>
      <c r="G79" s="101" t="s">
        <v>58</v>
      </c>
      <c r="H79" s="101">
        <v>10.248051415512577</v>
      </c>
      <c r="I79" s="101">
        <v>76.80804897410633</v>
      </c>
      <c r="J79" s="101" t="s">
        <v>61</v>
      </c>
      <c r="K79" s="101">
        <v>0.1807709412286777</v>
      </c>
      <c r="L79" s="101">
        <v>-0.3217940098173528</v>
      </c>
      <c r="M79" s="101">
        <v>0.0439563146172161</v>
      </c>
      <c r="N79" s="101">
        <v>-0.05880427944113455</v>
      </c>
      <c r="O79" s="101">
        <v>0.007072315946424369</v>
      </c>
      <c r="P79" s="101">
        <v>-0.009229257655516139</v>
      </c>
      <c r="Q79" s="101">
        <v>0.0009625703054125316</v>
      </c>
      <c r="R79" s="101">
        <v>-0.000903898771897094</v>
      </c>
      <c r="S79" s="101">
        <v>7.71111939432164E-05</v>
      </c>
      <c r="T79" s="101">
        <v>-0.0001350747738116365</v>
      </c>
      <c r="U79" s="101">
        <v>2.4590695754609674E-05</v>
      </c>
      <c r="V79" s="101">
        <v>-3.338033573609248E-05</v>
      </c>
      <c r="W79" s="101">
        <v>4.321115978200479E-06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3348</v>
      </c>
      <c r="B81" s="101">
        <v>133.56</v>
      </c>
      <c r="C81" s="101">
        <v>141.26</v>
      </c>
      <c r="D81" s="101">
        <v>9.197341867284619</v>
      </c>
      <c r="E81" s="101">
        <v>10.031196532881687</v>
      </c>
      <c r="F81" s="101">
        <v>27.27607370901896</v>
      </c>
      <c r="G81" s="101" t="s">
        <v>59</v>
      </c>
      <c r="H81" s="101">
        <v>4.556692850896354</v>
      </c>
      <c r="I81" s="101">
        <v>70.61669285089636</v>
      </c>
      <c r="J81" s="101" t="s">
        <v>73</v>
      </c>
      <c r="K81" s="101">
        <v>0.7195086114402792</v>
      </c>
      <c r="M81" s="101" t="s">
        <v>68</v>
      </c>
      <c r="N81" s="101">
        <v>0.5247606591245464</v>
      </c>
      <c r="X81" s="101">
        <v>67.5</v>
      </c>
    </row>
    <row r="82" spans="1:24" s="101" customFormat="1" ht="12.75" hidden="1">
      <c r="A82" s="101">
        <v>3349</v>
      </c>
      <c r="B82" s="101">
        <v>119.18000030517578</v>
      </c>
      <c r="C82" s="101">
        <v>135.27999877929688</v>
      </c>
      <c r="D82" s="101">
        <v>8.915258407592773</v>
      </c>
      <c r="E82" s="101">
        <v>9.306407928466797</v>
      </c>
      <c r="F82" s="101">
        <v>24.870223872151357</v>
      </c>
      <c r="G82" s="101" t="s">
        <v>56</v>
      </c>
      <c r="H82" s="101">
        <v>14.705197641461965</v>
      </c>
      <c r="I82" s="101">
        <v>66.38519794663775</v>
      </c>
      <c r="J82" s="101" t="s">
        <v>62</v>
      </c>
      <c r="K82" s="101">
        <v>0.5925630654568366</v>
      </c>
      <c r="L82" s="101">
        <v>0.5850999330394698</v>
      </c>
      <c r="M82" s="101">
        <v>0.1402809772412485</v>
      </c>
      <c r="N82" s="101">
        <v>0.07415512662366185</v>
      </c>
      <c r="O82" s="101">
        <v>0.02379853198077533</v>
      </c>
      <c r="P82" s="101">
        <v>0.01678477307581425</v>
      </c>
      <c r="Q82" s="101">
        <v>0.0028968013395499295</v>
      </c>
      <c r="R82" s="101">
        <v>0.0011414937175900331</v>
      </c>
      <c r="S82" s="101">
        <v>0.0003122386364961975</v>
      </c>
      <c r="T82" s="101">
        <v>0.0002469728489035115</v>
      </c>
      <c r="U82" s="101">
        <v>6.334880598392353E-05</v>
      </c>
      <c r="V82" s="101">
        <v>4.237288818855333E-05</v>
      </c>
      <c r="W82" s="101">
        <v>1.9465642382578027E-05</v>
      </c>
      <c r="X82" s="101">
        <v>67.5</v>
      </c>
    </row>
    <row r="83" spans="1:24" s="101" customFormat="1" ht="12.75" hidden="1">
      <c r="A83" s="101">
        <v>3347</v>
      </c>
      <c r="B83" s="101">
        <v>158.5399932861328</v>
      </c>
      <c r="C83" s="101">
        <v>157.24000549316406</v>
      </c>
      <c r="D83" s="101">
        <v>8.947247505187988</v>
      </c>
      <c r="E83" s="101">
        <v>9.802796363830566</v>
      </c>
      <c r="F83" s="101">
        <v>30.40824936766937</v>
      </c>
      <c r="G83" s="101" t="s">
        <v>57</v>
      </c>
      <c r="H83" s="101">
        <v>-10.028771482110585</v>
      </c>
      <c r="I83" s="101">
        <v>81.01122180402223</v>
      </c>
      <c r="J83" s="101" t="s">
        <v>60</v>
      </c>
      <c r="K83" s="101">
        <v>0.5602413439219683</v>
      </c>
      <c r="L83" s="101">
        <v>-0.0031825490008829446</v>
      </c>
      <c r="M83" s="101">
        <v>-0.13314021636203216</v>
      </c>
      <c r="N83" s="101">
        <v>-0.0007664187094392719</v>
      </c>
      <c r="O83" s="101">
        <v>0.022415460765944903</v>
      </c>
      <c r="P83" s="101">
        <v>-0.00036428413272060023</v>
      </c>
      <c r="Q83" s="101">
        <v>-0.0027723275019877645</v>
      </c>
      <c r="R83" s="101">
        <v>-6.162045282846287E-05</v>
      </c>
      <c r="S83" s="101">
        <v>0.00028632828641312296</v>
      </c>
      <c r="T83" s="101">
        <v>-2.595282221474335E-05</v>
      </c>
      <c r="U83" s="101">
        <v>-6.1891501035453E-05</v>
      </c>
      <c r="V83" s="101">
        <v>-4.858218450439516E-06</v>
      </c>
      <c r="W83" s="101">
        <v>1.7581986136522382E-05</v>
      </c>
      <c r="X83" s="101">
        <v>67.5</v>
      </c>
    </row>
    <row r="84" spans="1:24" s="101" customFormat="1" ht="12.75" hidden="1">
      <c r="A84" s="101">
        <v>3346</v>
      </c>
      <c r="B84" s="101">
        <v>144.60000610351562</v>
      </c>
      <c r="C84" s="101">
        <v>138.8000030517578</v>
      </c>
      <c r="D84" s="101">
        <v>9.025185585021973</v>
      </c>
      <c r="E84" s="101">
        <v>9.73324203491211</v>
      </c>
      <c r="F84" s="101">
        <v>32.90053484817042</v>
      </c>
      <c r="G84" s="101" t="s">
        <v>58</v>
      </c>
      <c r="H84" s="101">
        <v>9.74322546122626</v>
      </c>
      <c r="I84" s="101">
        <v>86.84323156474188</v>
      </c>
      <c r="J84" s="101" t="s">
        <v>61</v>
      </c>
      <c r="K84" s="101">
        <v>-0.19303010932004874</v>
      </c>
      <c r="L84" s="101">
        <v>-0.5850912775154395</v>
      </c>
      <c r="M84" s="101">
        <v>-0.04418637078139529</v>
      </c>
      <c r="N84" s="101">
        <v>-0.07415116591755752</v>
      </c>
      <c r="O84" s="101">
        <v>-0.007994826020018875</v>
      </c>
      <c r="P84" s="101">
        <v>-0.016780819535327438</v>
      </c>
      <c r="Q84" s="101">
        <v>-0.0008400346555592498</v>
      </c>
      <c r="R84" s="101">
        <v>-0.0011398292973470762</v>
      </c>
      <c r="S84" s="101">
        <v>-0.00012453545085930017</v>
      </c>
      <c r="T84" s="101">
        <v>-0.00024560545416298606</v>
      </c>
      <c r="U84" s="101">
        <v>-1.3509749041610837E-05</v>
      </c>
      <c r="V84" s="101">
        <v>-4.209345990682462E-05</v>
      </c>
      <c r="W84" s="101">
        <v>-8.353741488791274E-06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19.798252799281073</v>
      </c>
      <c r="G85" s="102"/>
      <c r="H85" s="102"/>
      <c r="I85" s="115"/>
      <c r="J85" s="115" t="s">
        <v>158</v>
      </c>
      <c r="K85" s="102">
        <f>AVERAGE(K83,K78,K73,K68,K63,K58)</f>
        <v>0.5390461131627683</v>
      </c>
      <c r="L85" s="102">
        <f>AVERAGE(L83,L78,L73,L68,L63,L58)</f>
        <v>-0.001833114160969279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35.7953293581903</v>
      </c>
      <c r="G86" s="102"/>
      <c r="H86" s="102"/>
      <c r="I86" s="115"/>
      <c r="J86" s="115" t="s">
        <v>159</v>
      </c>
      <c r="K86" s="102">
        <f>AVERAGE(K84,K79,K74,K69,K64,K59)</f>
        <v>-0.38120388556387014</v>
      </c>
      <c r="L86" s="102">
        <f>AVERAGE(L84,L79,L74,L69,L64,L59)</f>
        <v>-0.337044149768533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0.33690382072673014</v>
      </c>
      <c r="L87" s="102">
        <f>ABS(L85/$H$33)</f>
        <v>0.005091983780470219</v>
      </c>
      <c r="M87" s="115" t="s">
        <v>111</v>
      </c>
      <c r="N87" s="102">
        <f>K87+L87+L88+K88</f>
        <v>0.7692415149101869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0.21659311679765347</v>
      </c>
      <c r="L88" s="102">
        <f>ABS(L86/$H$34)</f>
        <v>0.2106525936053331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3348</v>
      </c>
      <c r="B91" s="101">
        <v>133.06</v>
      </c>
      <c r="C91" s="101">
        <v>141.16</v>
      </c>
      <c r="D91" s="101">
        <v>9.64807069758461</v>
      </c>
      <c r="E91" s="101">
        <v>10.238701056252328</v>
      </c>
      <c r="F91" s="101">
        <v>30.677431679873536</v>
      </c>
      <c r="G91" s="101" t="s">
        <v>59</v>
      </c>
      <c r="H91" s="101">
        <v>10.150697948994136</v>
      </c>
      <c r="I91" s="101">
        <v>75.71069794899414</v>
      </c>
      <c r="J91" s="101" t="s">
        <v>73</v>
      </c>
      <c r="K91" s="101">
        <v>1.152875874488003</v>
      </c>
      <c r="M91" s="101" t="s">
        <v>68</v>
      </c>
      <c r="N91" s="101">
        <v>0.6842868365077464</v>
      </c>
      <c r="X91" s="101">
        <v>67.5</v>
      </c>
    </row>
    <row r="92" spans="1:24" s="101" customFormat="1" ht="12.75" hidden="1">
      <c r="A92" s="101">
        <v>3349</v>
      </c>
      <c r="B92" s="101">
        <v>117.19999694824219</v>
      </c>
      <c r="C92" s="101">
        <v>135.60000610351562</v>
      </c>
      <c r="D92" s="101">
        <v>9.10073471069336</v>
      </c>
      <c r="E92" s="101">
        <v>9.505935668945312</v>
      </c>
      <c r="F92" s="101">
        <v>24.966448751253207</v>
      </c>
      <c r="G92" s="101" t="s">
        <v>56</v>
      </c>
      <c r="H92" s="101">
        <v>15.57842947941569</v>
      </c>
      <c r="I92" s="101">
        <v>65.27842642765788</v>
      </c>
      <c r="J92" s="101" t="s">
        <v>62</v>
      </c>
      <c r="K92" s="101">
        <v>0.9504360389775716</v>
      </c>
      <c r="L92" s="101">
        <v>0.4382570082602624</v>
      </c>
      <c r="M92" s="101">
        <v>0.2250023464862406</v>
      </c>
      <c r="N92" s="101">
        <v>0.07220604197614841</v>
      </c>
      <c r="O92" s="101">
        <v>0.03817133966581896</v>
      </c>
      <c r="P92" s="101">
        <v>0.012572344561836087</v>
      </c>
      <c r="Q92" s="101">
        <v>0.004646299963434894</v>
      </c>
      <c r="R92" s="101">
        <v>0.0011115008299311634</v>
      </c>
      <c r="S92" s="101">
        <v>0.0005008096614064037</v>
      </c>
      <c r="T92" s="101">
        <v>0.00018498252409192132</v>
      </c>
      <c r="U92" s="101">
        <v>0.00010161609156314304</v>
      </c>
      <c r="V92" s="101">
        <v>4.126102478250472E-05</v>
      </c>
      <c r="W92" s="101">
        <v>3.122422786803823E-05</v>
      </c>
      <c r="X92" s="101">
        <v>67.5</v>
      </c>
    </row>
    <row r="93" spans="1:24" s="101" customFormat="1" ht="12.75" hidden="1">
      <c r="A93" s="101">
        <v>3346</v>
      </c>
      <c r="B93" s="101">
        <v>164.0800018310547</v>
      </c>
      <c r="C93" s="101">
        <v>160.27999877929688</v>
      </c>
      <c r="D93" s="101">
        <v>9.038985252380371</v>
      </c>
      <c r="E93" s="101">
        <v>9.787515640258789</v>
      </c>
      <c r="F93" s="101">
        <v>32.02132008397305</v>
      </c>
      <c r="G93" s="101" t="s">
        <v>57</v>
      </c>
      <c r="H93" s="101">
        <v>-12.117547928358817</v>
      </c>
      <c r="I93" s="101">
        <v>84.46245390269587</v>
      </c>
      <c r="J93" s="101" t="s">
        <v>60</v>
      </c>
      <c r="K93" s="101">
        <v>0.8548745114922169</v>
      </c>
      <c r="L93" s="101">
        <v>-0.0023834752117667126</v>
      </c>
      <c r="M93" s="101">
        <v>-0.20348427924395807</v>
      </c>
      <c r="N93" s="101">
        <v>-0.0007461552093199246</v>
      </c>
      <c r="O93" s="101">
        <v>0.03415140620438813</v>
      </c>
      <c r="P93" s="101">
        <v>-0.00027290238660402955</v>
      </c>
      <c r="Q93" s="101">
        <v>-0.004252515597357642</v>
      </c>
      <c r="R93" s="101">
        <v>-5.998244019793302E-05</v>
      </c>
      <c r="S93" s="101">
        <v>0.00043192895384497337</v>
      </c>
      <c r="T93" s="101">
        <v>-1.9448811838481695E-05</v>
      </c>
      <c r="U93" s="101">
        <v>-9.595436015351877E-05</v>
      </c>
      <c r="V93" s="101">
        <v>-4.726374308395493E-06</v>
      </c>
      <c r="W93" s="101">
        <v>2.6388870283791554E-05</v>
      </c>
      <c r="X93" s="101">
        <v>67.5</v>
      </c>
    </row>
    <row r="94" spans="1:24" s="101" customFormat="1" ht="12.75" hidden="1">
      <c r="A94" s="101">
        <v>3347</v>
      </c>
      <c r="B94" s="101">
        <v>156.4600067138672</v>
      </c>
      <c r="C94" s="101">
        <v>151.4600067138672</v>
      </c>
      <c r="D94" s="101">
        <v>9.169327735900879</v>
      </c>
      <c r="E94" s="101">
        <v>9.904260635375977</v>
      </c>
      <c r="F94" s="101">
        <v>36.09570232893868</v>
      </c>
      <c r="G94" s="101" t="s">
        <v>58</v>
      </c>
      <c r="H94" s="101">
        <v>4.86601830701855</v>
      </c>
      <c r="I94" s="101">
        <v>93.82602502088574</v>
      </c>
      <c r="J94" s="101" t="s">
        <v>61</v>
      </c>
      <c r="K94" s="101">
        <v>-0.4153531434674827</v>
      </c>
      <c r="L94" s="101">
        <v>-0.4382505269080125</v>
      </c>
      <c r="M94" s="101">
        <v>-0.09602189346644423</v>
      </c>
      <c r="N94" s="101">
        <v>-0.07220218660307257</v>
      </c>
      <c r="O94" s="101">
        <v>-0.017050883441810404</v>
      </c>
      <c r="P94" s="101">
        <v>-0.012569382326467567</v>
      </c>
      <c r="Q94" s="101">
        <v>-0.0018719547121779077</v>
      </c>
      <c r="R94" s="101">
        <v>-0.0011098811656234042</v>
      </c>
      <c r="S94" s="101">
        <v>-0.0002534712918426533</v>
      </c>
      <c r="T94" s="101">
        <v>-0.0001839572720429654</v>
      </c>
      <c r="U94" s="101">
        <v>-3.34453409625E-05</v>
      </c>
      <c r="V94" s="101">
        <v>-4.098943219903647E-05</v>
      </c>
      <c r="W94" s="101">
        <v>-1.6690713918236046E-05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3348</v>
      </c>
      <c r="B96" s="101">
        <v>121.36</v>
      </c>
      <c r="C96" s="101">
        <v>136.66</v>
      </c>
      <c r="D96" s="101">
        <v>9.79356730200837</v>
      </c>
      <c r="E96" s="101">
        <v>10.209194489622272</v>
      </c>
      <c r="F96" s="101">
        <v>27.746642356365783</v>
      </c>
      <c r="G96" s="101" t="s">
        <v>59</v>
      </c>
      <c r="H96" s="101">
        <v>13.567149869586231</v>
      </c>
      <c r="I96" s="101">
        <v>67.42714986958623</v>
      </c>
      <c r="J96" s="101" t="s">
        <v>73</v>
      </c>
      <c r="K96" s="101">
        <v>1.1844317734184961</v>
      </c>
      <c r="M96" s="101" t="s">
        <v>68</v>
      </c>
      <c r="N96" s="101">
        <v>0.6154817224104403</v>
      </c>
      <c r="X96" s="101">
        <v>67.5</v>
      </c>
    </row>
    <row r="97" spans="1:24" s="101" customFormat="1" ht="12.75" hidden="1">
      <c r="A97" s="101">
        <v>3349</v>
      </c>
      <c r="B97" s="101">
        <v>118.68000030517578</v>
      </c>
      <c r="C97" s="101">
        <v>140.67999267578125</v>
      </c>
      <c r="D97" s="101">
        <v>9.10283088684082</v>
      </c>
      <c r="E97" s="101">
        <v>9.392237663269043</v>
      </c>
      <c r="F97" s="101">
        <v>24.326471695977276</v>
      </c>
      <c r="G97" s="101" t="s">
        <v>56</v>
      </c>
      <c r="H97" s="101">
        <v>12.4144209997946</v>
      </c>
      <c r="I97" s="101">
        <v>63.59442130497038</v>
      </c>
      <c r="J97" s="101" t="s">
        <v>62</v>
      </c>
      <c r="K97" s="101">
        <v>1.0570197702758888</v>
      </c>
      <c r="L97" s="101">
        <v>0.0062157406689500195</v>
      </c>
      <c r="M97" s="101">
        <v>0.2502344655780714</v>
      </c>
      <c r="N97" s="101">
        <v>0.05152867793683134</v>
      </c>
      <c r="O97" s="101">
        <v>0.042451891561662326</v>
      </c>
      <c r="P97" s="101">
        <v>0.0001784526197624585</v>
      </c>
      <c r="Q97" s="101">
        <v>0.005167361307765157</v>
      </c>
      <c r="R97" s="101">
        <v>0.0007932104956264089</v>
      </c>
      <c r="S97" s="101">
        <v>0.0005569709956566163</v>
      </c>
      <c r="T97" s="101">
        <v>2.615055237786688E-06</v>
      </c>
      <c r="U97" s="101">
        <v>0.00011302435455375492</v>
      </c>
      <c r="V97" s="101">
        <v>2.9443384440373947E-05</v>
      </c>
      <c r="W97" s="101">
        <v>3.4728324741749926E-05</v>
      </c>
      <c r="X97" s="101">
        <v>67.5</v>
      </c>
    </row>
    <row r="98" spans="1:24" s="101" customFormat="1" ht="12.75" hidden="1">
      <c r="A98" s="101">
        <v>3346</v>
      </c>
      <c r="B98" s="101">
        <v>158.44000244140625</v>
      </c>
      <c r="C98" s="101">
        <v>137.83999633789062</v>
      </c>
      <c r="D98" s="101">
        <v>9.007354736328125</v>
      </c>
      <c r="E98" s="101">
        <v>9.80247974395752</v>
      </c>
      <c r="F98" s="101">
        <v>31.66916961695484</v>
      </c>
      <c r="G98" s="101" t="s">
        <v>57</v>
      </c>
      <c r="H98" s="101">
        <v>-7.132904397723166</v>
      </c>
      <c r="I98" s="101">
        <v>83.80709804368308</v>
      </c>
      <c r="J98" s="101" t="s">
        <v>60</v>
      </c>
      <c r="K98" s="101">
        <v>0.7934568310486481</v>
      </c>
      <c r="L98" s="101">
        <v>-3.2891679635488716E-05</v>
      </c>
      <c r="M98" s="101">
        <v>-0.18970689381369432</v>
      </c>
      <c r="N98" s="101">
        <v>-0.0005324434415130804</v>
      </c>
      <c r="O98" s="101">
        <v>0.031562214592683324</v>
      </c>
      <c r="P98" s="101">
        <v>-3.927137349887393E-06</v>
      </c>
      <c r="Q98" s="101">
        <v>-0.004004505739836057</v>
      </c>
      <c r="R98" s="101">
        <v>-4.2789878413612986E-05</v>
      </c>
      <c r="S98" s="101">
        <v>0.000387998691622096</v>
      </c>
      <c r="T98" s="101">
        <v>-2.9303379335889836E-07</v>
      </c>
      <c r="U98" s="101">
        <v>-9.297241395845252E-05</v>
      </c>
      <c r="V98" s="101">
        <v>-3.3700265657158174E-06</v>
      </c>
      <c r="W98" s="101">
        <v>2.3351050403312926E-05</v>
      </c>
      <c r="X98" s="101">
        <v>67.5</v>
      </c>
    </row>
    <row r="99" spans="1:24" s="101" customFormat="1" ht="12.75" hidden="1">
      <c r="A99" s="101">
        <v>3347</v>
      </c>
      <c r="B99" s="101">
        <v>155.9600067138672</v>
      </c>
      <c r="C99" s="101">
        <v>147.9600067138672</v>
      </c>
      <c r="D99" s="101">
        <v>9.00483226776123</v>
      </c>
      <c r="E99" s="101">
        <v>9.882824897766113</v>
      </c>
      <c r="F99" s="101">
        <v>31.282198490672318</v>
      </c>
      <c r="G99" s="101" t="s">
        <v>58</v>
      </c>
      <c r="H99" s="101">
        <v>-5.662388104349901</v>
      </c>
      <c r="I99" s="101">
        <v>82.79761860951729</v>
      </c>
      <c r="J99" s="101" t="s">
        <v>61</v>
      </c>
      <c r="K99" s="101">
        <v>-0.6983674190684515</v>
      </c>
      <c r="L99" s="101">
        <v>-0.006215653642301025</v>
      </c>
      <c r="M99" s="101">
        <v>-0.1631826651415606</v>
      </c>
      <c r="N99" s="101">
        <v>-0.051525927006695164</v>
      </c>
      <c r="O99" s="101">
        <v>-0.028389957857815586</v>
      </c>
      <c r="P99" s="101">
        <v>-0.00017840940303784358</v>
      </c>
      <c r="Q99" s="101">
        <v>-0.0032658163856237386</v>
      </c>
      <c r="R99" s="101">
        <v>-0.000792055501008131</v>
      </c>
      <c r="S99" s="101">
        <v>-0.0003995919234697621</v>
      </c>
      <c r="T99" s="101">
        <v>-2.5985852098065376E-06</v>
      </c>
      <c r="U99" s="101">
        <v>-6.427001606527761E-05</v>
      </c>
      <c r="V99" s="101">
        <v>-2.924988561088785E-05</v>
      </c>
      <c r="W99" s="101">
        <v>-2.5705738356063216E-05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3348</v>
      </c>
      <c r="B101" s="101">
        <v>113.2</v>
      </c>
      <c r="C101" s="101">
        <v>129</v>
      </c>
      <c r="D101" s="101">
        <v>9.834139278953366</v>
      </c>
      <c r="E101" s="101">
        <v>10.313746386008534</v>
      </c>
      <c r="F101" s="101">
        <v>23.307299755484163</v>
      </c>
      <c r="G101" s="101" t="s">
        <v>59</v>
      </c>
      <c r="H101" s="101">
        <v>10.686086693871836</v>
      </c>
      <c r="I101" s="101">
        <v>56.38608669387184</v>
      </c>
      <c r="J101" s="101" t="s">
        <v>73</v>
      </c>
      <c r="K101" s="101">
        <v>0.7370627751636974</v>
      </c>
      <c r="M101" s="101" t="s">
        <v>68</v>
      </c>
      <c r="N101" s="101">
        <v>0.40844861690439715</v>
      </c>
      <c r="X101" s="101">
        <v>67.5</v>
      </c>
    </row>
    <row r="102" spans="1:24" s="101" customFormat="1" ht="12.75" hidden="1">
      <c r="A102" s="101">
        <v>3349</v>
      </c>
      <c r="B102" s="101">
        <v>114.4800033569336</v>
      </c>
      <c r="C102" s="101">
        <v>130.5800018310547</v>
      </c>
      <c r="D102" s="101">
        <v>9.369741439819336</v>
      </c>
      <c r="E102" s="101">
        <v>9.71619701385498</v>
      </c>
      <c r="F102" s="101">
        <v>22.378234967212606</v>
      </c>
      <c r="G102" s="101" t="s">
        <v>56</v>
      </c>
      <c r="H102" s="101">
        <v>9.844799268366486</v>
      </c>
      <c r="I102" s="101">
        <v>56.82480262530008</v>
      </c>
      <c r="J102" s="101" t="s">
        <v>62</v>
      </c>
      <c r="K102" s="101">
        <v>0.8005992805522787</v>
      </c>
      <c r="L102" s="101">
        <v>0.23724475429006878</v>
      </c>
      <c r="M102" s="101">
        <v>0.18953065174518666</v>
      </c>
      <c r="N102" s="101">
        <v>0.052917667370802036</v>
      </c>
      <c r="O102" s="101">
        <v>0.03215354122656029</v>
      </c>
      <c r="P102" s="101">
        <v>0.006805675619857527</v>
      </c>
      <c r="Q102" s="101">
        <v>0.003913866386337675</v>
      </c>
      <c r="R102" s="101">
        <v>0.0008145692031046984</v>
      </c>
      <c r="S102" s="101">
        <v>0.00042185643311405934</v>
      </c>
      <c r="T102" s="101">
        <v>0.00010013915704697391</v>
      </c>
      <c r="U102" s="101">
        <v>8.56173466581409E-05</v>
      </c>
      <c r="V102" s="101">
        <v>3.0228473775817073E-05</v>
      </c>
      <c r="W102" s="101">
        <v>2.6303514851343696E-05</v>
      </c>
      <c r="X102" s="101">
        <v>67.5</v>
      </c>
    </row>
    <row r="103" spans="1:24" s="101" customFormat="1" ht="12.75" hidden="1">
      <c r="A103" s="101">
        <v>3346</v>
      </c>
      <c r="B103" s="101">
        <v>129.77999877929688</v>
      </c>
      <c r="C103" s="101">
        <v>120.9800033569336</v>
      </c>
      <c r="D103" s="101">
        <v>9.187829971313477</v>
      </c>
      <c r="E103" s="101">
        <v>9.623311042785645</v>
      </c>
      <c r="F103" s="101">
        <v>24.864969196856475</v>
      </c>
      <c r="G103" s="101" t="s">
        <v>57</v>
      </c>
      <c r="H103" s="101">
        <v>2.1508535725076428</v>
      </c>
      <c r="I103" s="101">
        <v>64.43085235180452</v>
      </c>
      <c r="J103" s="101" t="s">
        <v>60</v>
      </c>
      <c r="K103" s="101">
        <v>0.32543981598666966</v>
      </c>
      <c r="L103" s="101">
        <v>0.0012917081494230106</v>
      </c>
      <c r="M103" s="101">
        <v>-0.07900640689296665</v>
      </c>
      <c r="N103" s="101">
        <v>-0.0005470750615601929</v>
      </c>
      <c r="O103" s="101">
        <v>0.012752543454843435</v>
      </c>
      <c r="P103" s="101">
        <v>0.0001477068313248493</v>
      </c>
      <c r="Q103" s="101">
        <v>-0.0017242632079375654</v>
      </c>
      <c r="R103" s="101">
        <v>-4.396560703156131E-05</v>
      </c>
      <c r="S103" s="101">
        <v>0.00014079363008503656</v>
      </c>
      <c r="T103" s="101">
        <v>1.0510121672316153E-05</v>
      </c>
      <c r="U103" s="101">
        <v>-4.369532057060913E-05</v>
      </c>
      <c r="V103" s="101">
        <v>-3.4666272141452494E-06</v>
      </c>
      <c r="W103" s="101">
        <v>7.952213275905476E-06</v>
      </c>
      <c r="X103" s="101">
        <v>67.5</v>
      </c>
    </row>
    <row r="104" spans="1:24" s="101" customFormat="1" ht="12.75" hidden="1">
      <c r="A104" s="101">
        <v>3347</v>
      </c>
      <c r="B104" s="101">
        <v>142.5800018310547</v>
      </c>
      <c r="C104" s="101">
        <v>131.77999877929688</v>
      </c>
      <c r="D104" s="101">
        <v>9.147085189819336</v>
      </c>
      <c r="E104" s="101">
        <v>10.354565620422363</v>
      </c>
      <c r="F104" s="101">
        <v>25.320909867682616</v>
      </c>
      <c r="G104" s="101" t="s">
        <v>58</v>
      </c>
      <c r="H104" s="101">
        <v>-9.140006006636213</v>
      </c>
      <c r="I104" s="101">
        <v>65.93999582441847</v>
      </c>
      <c r="J104" s="101" t="s">
        <v>61</v>
      </c>
      <c r="K104" s="101">
        <v>-0.7314698450321714</v>
      </c>
      <c r="L104" s="101">
        <v>0.23724123783232084</v>
      </c>
      <c r="M104" s="101">
        <v>-0.17227842471075192</v>
      </c>
      <c r="N104" s="101">
        <v>-0.052914839401096786</v>
      </c>
      <c r="O104" s="101">
        <v>-0.02951648435773546</v>
      </c>
      <c r="P104" s="101">
        <v>0.0068040725550734035</v>
      </c>
      <c r="Q104" s="101">
        <v>-0.0035135831397388032</v>
      </c>
      <c r="R104" s="101">
        <v>-0.0008133818365595397</v>
      </c>
      <c r="S104" s="101">
        <v>-0.00039766820829328903</v>
      </c>
      <c r="T104" s="101">
        <v>9.958608395007614E-05</v>
      </c>
      <c r="U104" s="101">
        <v>-7.362777335361959E-05</v>
      </c>
      <c r="V104" s="101">
        <v>-3.0029037989476253E-05</v>
      </c>
      <c r="W104" s="101">
        <v>-2.507263842417409E-05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3348</v>
      </c>
      <c r="B106" s="101">
        <v>130.52</v>
      </c>
      <c r="C106" s="101">
        <v>134.72</v>
      </c>
      <c r="D106" s="101">
        <v>9.604285097483514</v>
      </c>
      <c r="E106" s="101">
        <v>9.977002561887856</v>
      </c>
      <c r="F106" s="101">
        <v>27.238377186624177</v>
      </c>
      <c r="G106" s="101" t="s">
        <v>59</v>
      </c>
      <c r="H106" s="101">
        <v>4.502511195050303</v>
      </c>
      <c r="I106" s="101">
        <v>67.52251119505031</v>
      </c>
      <c r="J106" s="101" t="s">
        <v>73</v>
      </c>
      <c r="K106" s="101">
        <v>1.7976807936736143</v>
      </c>
      <c r="M106" s="101" t="s">
        <v>68</v>
      </c>
      <c r="N106" s="101">
        <v>0.9831913805636491</v>
      </c>
      <c r="X106" s="101">
        <v>67.5</v>
      </c>
    </row>
    <row r="107" spans="1:24" s="101" customFormat="1" ht="12.75" hidden="1">
      <c r="A107" s="101">
        <v>3349</v>
      </c>
      <c r="B107" s="101">
        <v>105.18000030517578</v>
      </c>
      <c r="C107" s="101">
        <v>121.77999877929688</v>
      </c>
      <c r="D107" s="101">
        <v>9.34118366241455</v>
      </c>
      <c r="E107" s="101">
        <v>9.51901912689209</v>
      </c>
      <c r="F107" s="101">
        <v>21.265738039755536</v>
      </c>
      <c r="G107" s="101" t="s">
        <v>56</v>
      </c>
      <c r="H107" s="101">
        <v>16.4637671141354</v>
      </c>
      <c r="I107" s="101">
        <v>54.14376741931118</v>
      </c>
      <c r="J107" s="101" t="s">
        <v>62</v>
      </c>
      <c r="K107" s="101">
        <v>1.2569476410790037</v>
      </c>
      <c r="L107" s="101">
        <v>0.35537686270877455</v>
      </c>
      <c r="M107" s="101">
        <v>0.29756483327139366</v>
      </c>
      <c r="N107" s="101">
        <v>0.015337991217596087</v>
      </c>
      <c r="O107" s="101">
        <v>0.05048163084267281</v>
      </c>
      <c r="P107" s="101">
        <v>0.010194772591960737</v>
      </c>
      <c r="Q107" s="101">
        <v>0.006144719818653412</v>
      </c>
      <c r="R107" s="101">
        <v>0.00023601248956756698</v>
      </c>
      <c r="S107" s="101">
        <v>0.000662322256238259</v>
      </c>
      <c r="T107" s="101">
        <v>0.00014999825539336155</v>
      </c>
      <c r="U107" s="101">
        <v>0.00013438624960071855</v>
      </c>
      <c r="V107" s="101">
        <v>8.750195504573138E-06</v>
      </c>
      <c r="W107" s="101">
        <v>4.1299245896300506E-05</v>
      </c>
      <c r="X107" s="101">
        <v>67.5</v>
      </c>
    </row>
    <row r="108" spans="1:24" s="101" customFormat="1" ht="12.75" hidden="1">
      <c r="A108" s="101">
        <v>3346</v>
      </c>
      <c r="B108" s="101">
        <v>155.32000732421875</v>
      </c>
      <c r="C108" s="101">
        <v>129.1199951171875</v>
      </c>
      <c r="D108" s="101">
        <v>9.2110013961792</v>
      </c>
      <c r="E108" s="101">
        <v>9.775585174560547</v>
      </c>
      <c r="F108" s="101">
        <v>27.930004840829668</v>
      </c>
      <c r="G108" s="101" t="s">
        <v>57</v>
      </c>
      <c r="H108" s="101">
        <v>-15.551562825477134</v>
      </c>
      <c r="I108" s="101">
        <v>72.26844449874162</v>
      </c>
      <c r="J108" s="101" t="s">
        <v>60</v>
      </c>
      <c r="K108" s="101">
        <v>0.7674551121227964</v>
      </c>
      <c r="L108" s="101">
        <v>-0.001933271686623897</v>
      </c>
      <c r="M108" s="101">
        <v>-0.18435135841596206</v>
      </c>
      <c r="N108" s="101">
        <v>0.00015922641339153508</v>
      </c>
      <c r="O108" s="101">
        <v>0.030389410434762586</v>
      </c>
      <c r="P108" s="101">
        <v>-0.00022129630164836707</v>
      </c>
      <c r="Q108" s="101">
        <v>-0.00393211583918154</v>
      </c>
      <c r="R108" s="101">
        <v>1.2803087461182691E-05</v>
      </c>
      <c r="S108" s="101">
        <v>0.0003620660635627932</v>
      </c>
      <c r="T108" s="101">
        <v>-1.5769203894054565E-05</v>
      </c>
      <c r="U108" s="101">
        <v>-9.390486691217757E-05</v>
      </c>
      <c r="V108" s="101">
        <v>1.0152477070775088E-06</v>
      </c>
      <c r="W108" s="101">
        <v>2.1408935101964593E-05</v>
      </c>
      <c r="X108" s="101">
        <v>67.5</v>
      </c>
    </row>
    <row r="109" spans="1:24" s="101" customFormat="1" ht="12.75" hidden="1">
      <c r="A109" s="101">
        <v>3347</v>
      </c>
      <c r="B109" s="101">
        <v>155.86000061035156</v>
      </c>
      <c r="C109" s="101">
        <v>137.05999755859375</v>
      </c>
      <c r="D109" s="101">
        <v>8.788285255432129</v>
      </c>
      <c r="E109" s="101">
        <v>9.970929145812988</v>
      </c>
      <c r="F109" s="101">
        <v>29.137216614170082</v>
      </c>
      <c r="G109" s="101" t="s">
        <v>58</v>
      </c>
      <c r="H109" s="101">
        <v>-9.339768402897931</v>
      </c>
      <c r="I109" s="101">
        <v>79.02023220745363</v>
      </c>
      <c r="J109" s="101" t="s">
        <v>61</v>
      </c>
      <c r="K109" s="101">
        <v>-0.9954546816860413</v>
      </c>
      <c r="L109" s="101">
        <v>-0.35537160411225444</v>
      </c>
      <c r="M109" s="101">
        <v>-0.23357955100997557</v>
      </c>
      <c r="N109" s="101">
        <v>0.015337164716476549</v>
      </c>
      <c r="O109" s="101">
        <v>-0.04030978523836908</v>
      </c>
      <c r="P109" s="101">
        <v>-0.010192370487215946</v>
      </c>
      <c r="Q109" s="101">
        <v>-0.004721868981347288</v>
      </c>
      <c r="R109" s="101">
        <v>0.00023566496596512222</v>
      </c>
      <c r="S109" s="101">
        <v>-0.0005545979956010312</v>
      </c>
      <c r="T109" s="101">
        <v>-0.00014916705008010265</v>
      </c>
      <c r="U109" s="101">
        <v>-9.613292907195146E-05</v>
      </c>
      <c r="V109" s="101">
        <v>8.691098518687142E-06</v>
      </c>
      <c r="W109" s="101">
        <v>-3.5316925254089754E-05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3348</v>
      </c>
      <c r="B111" s="101">
        <v>132.64</v>
      </c>
      <c r="C111" s="101">
        <v>119.54</v>
      </c>
      <c r="D111" s="101">
        <v>9.2374467924087</v>
      </c>
      <c r="E111" s="101">
        <v>10.124492350704479</v>
      </c>
      <c r="F111" s="101">
        <v>29.610258299916445</v>
      </c>
      <c r="G111" s="101" t="s">
        <v>59</v>
      </c>
      <c r="H111" s="101">
        <v>11.184033743363074</v>
      </c>
      <c r="I111" s="101">
        <v>76.32403374336306</v>
      </c>
      <c r="J111" s="101" t="s">
        <v>73</v>
      </c>
      <c r="K111" s="101">
        <v>0.33870751841813856</v>
      </c>
      <c r="M111" s="101" t="s">
        <v>68</v>
      </c>
      <c r="N111" s="101">
        <v>0.209040503119095</v>
      </c>
      <c r="X111" s="101">
        <v>67.5</v>
      </c>
    </row>
    <row r="112" spans="1:24" s="101" customFormat="1" ht="12.75" hidden="1">
      <c r="A112" s="101">
        <v>3349</v>
      </c>
      <c r="B112" s="101">
        <v>113.0999984741211</v>
      </c>
      <c r="C112" s="101">
        <v>138</v>
      </c>
      <c r="D112" s="101">
        <v>9.216869354248047</v>
      </c>
      <c r="E112" s="101">
        <v>9.60964298248291</v>
      </c>
      <c r="F112" s="101">
        <v>19.798252799281073</v>
      </c>
      <c r="G112" s="101" t="s">
        <v>56</v>
      </c>
      <c r="H112" s="101">
        <v>5.504361806918645</v>
      </c>
      <c r="I112" s="101">
        <v>51.10436028103974</v>
      </c>
      <c r="J112" s="101" t="s">
        <v>62</v>
      </c>
      <c r="K112" s="101">
        <v>0.5012255440452986</v>
      </c>
      <c r="L112" s="101">
        <v>0.26355971877893636</v>
      </c>
      <c r="M112" s="101">
        <v>0.1186579559372135</v>
      </c>
      <c r="N112" s="101">
        <v>0.058887543268002274</v>
      </c>
      <c r="O112" s="101">
        <v>0.02013005058788118</v>
      </c>
      <c r="P112" s="101">
        <v>0.007560603269443586</v>
      </c>
      <c r="Q112" s="101">
        <v>0.0024503235879485357</v>
      </c>
      <c r="R112" s="101">
        <v>0.0009064445990291837</v>
      </c>
      <c r="S112" s="101">
        <v>0.000264108702856223</v>
      </c>
      <c r="T112" s="101">
        <v>0.00011125015496087372</v>
      </c>
      <c r="U112" s="101">
        <v>5.3607392832858246E-05</v>
      </c>
      <c r="V112" s="101">
        <v>3.363877591850299E-05</v>
      </c>
      <c r="W112" s="101">
        <v>1.6467342993934165E-05</v>
      </c>
      <c r="X112" s="101">
        <v>67.5</v>
      </c>
    </row>
    <row r="113" spans="1:24" s="101" customFormat="1" ht="12.75" hidden="1">
      <c r="A113" s="101">
        <v>3346</v>
      </c>
      <c r="B113" s="101">
        <v>134.05999755859375</v>
      </c>
      <c r="C113" s="101">
        <v>140.4600067138672</v>
      </c>
      <c r="D113" s="101">
        <v>9.299158096313477</v>
      </c>
      <c r="E113" s="101">
        <v>9.609241485595703</v>
      </c>
      <c r="F113" s="101">
        <v>27.199774563967065</v>
      </c>
      <c r="G113" s="101" t="s">
        <v>57</v>
      </c>
      <c r="H113" s="101">
        <v>3.089604817132795</v>
      </c>
      <c r="I113" s="101">
        <v>69.64960237572654</v>
      </c>
      <c r="J113" s="101" t="s">
        <v>60</v>
      </c>
      <c r="K113" s="101">
        <v>0.30979823507301574</v>
      </c>
      <c r="L113" s="101">
        <v>0.0014348308613564393</v>
      </c>
      <c r="M113" s="101">
        <v>-0.07439573219085198</v>
      </c>
      <c r="N113" s="101">
        <v>-0.0006088876813213922</v>
      </c>
      <c r="O113" s="101">
        <v>0.012270552154935421</v>
      </c>
      <c r="P113" s="101">
        <v>0.00016407391921077714</v>
      </c>
      <c r="Q113" s="101">
        <v>-0.0015858186603208762</v>
      </c>
      <c r="R113" s="101">
        <v>-4.893494465792509E-05</v>
      </c>
      <c r="S113" s="101">
        <v>0.00014649811821708822</v>
      </c>
      <c r="T113" s="101">
        <v>1.1676413422500816E-05</v>
      </c>
      <c r="U113" s="101">
        <v>-3.782430299905199E-05</v>
      </c>
      <c r="V113" s="101">
        <v>-3.858398634497522E-06</v>
      </c>
      <c r="W113" s="101">
        <v>8.677073057496695E-06</v>
      </c>
      <c r="X113" s="101">
        <v>67.5</v>
      </c>
    </row>
    <row r="114" spans="1:24" s="101" customFormat="1" ht="12.75" hidden="1">
      <c r="A114" s="101">
        <v>3347</v>
      </c>
      <c r="B114" s="101">
        <v>153.9600067138672</v>
      </c>
      <c r="C114" s="101">
        <v>150.66000366210938</v>
      </c>
      <c r="D114" s="101">
        <v>9.134504318237305</v>
      </c>
      <c r="E114" s="101">
        <v>9.80289363861084</v>
      </c>
      <c r="F114" s="101">
        <v>31.334350334644995</v>
      </c>
      <c r="G114" s="101" t="s">
        <v>58</v>
      </c>
      <c r="H114" s="101">
        <v>-4.708555513532801</v>
      </c>
      <c r="I114" s="101">
        <v>81.75145120033439</v>
      </c>
      <c r="J114" s="101" t="s">
        <v>61</v>
      </c>
      <c r="K114" s="101">
        <v>-0.39402043037024115</v>
      </c>
      <c r="L114" s="101">
        <v>0.26355581310840276</v>
      </c>
      <c r="M114" s="101">
        <v>-0.09243909096797052</v>
      </c>
      <c r="N114" s="101">
        <v>-0.05888439528374538</v>
      </c>
      <c r="O114" s="101">
        <v>-0.015957834642697146</v>
      </c>
      <c r="P114" s="101">
        <v>0.007558822761975297</v>
      </c>
      <c r="Q114" s="101">
        <v>-0.00186795740375285</v>
      </c>
      <c r="R114" s="101">
        <v>-0.000905122744328361</v>
      </c>
      <c r="S114" s="101">
        <v>-0.00021975374463987813</v>
      </c>
      <c r="T114" s="101">
        <v>0.00011063570105714185</v>
      </c>
      <c r="U114" s="101">
        <v>-3.798782264058166E-05</v>
      </c>
      <c r="V114" s="101">
        <v>-3.341676233976841E-05</v>
      </c>
      <c r="W114" s="101">
        <v>-1.3995777521621926E-05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3348</v>
      </c>
      <c r="B116" s="101">
        <v>133.56</v>
      </c>
      <c r="C116" s="101">
        <v>141.26</v>
      </c>
      <c r="D116" s="101">
        <v>9.197341867284619</v>
      </c>
      <c r="E116" s="101">
        <v>10.031196532881687</v>
      </c>
      <c r="F116" s="101">
        <v>31.033170959516827</v>
      </c>
      <c r="G116" s="101" t="s">
        <v>59</v>
      </c>
      <c r="H116" s="101">
        <v>14.28367135153107</v>
      </c>
      <c r="I116" s="101">
        <v>80.34367135153107</v>
      </c>
      <c r="J116" s="101" t="s">
        <v>73</v>
      </c>
      <c r="K116" s="101">
        <v>1.2029718207948246</v>
      </c>
      <c r="M116" s="101" t="s">
        <v>68</v>
      </c>
      <c r="N116" s="101">
        <v>0.6296681847831002</v>
      </c>
      <c r="X116" s="101">
        <v>67.5</v>
      </c>
    </row>
    <row r="117" spans="1:24" s="101" customFormat="1" ht="12.75" hidden="1">
      <c r="A117" s="101">
        <v>3349</v>
      </c>
      <c r="B117" s="101">
        <v>119.18000030517578</v>
      </c>
      <c r="C117" s="101">
        <v>135.27999877929688</v>
      </c>
      <c r="D117" s="101">
        <v>8.915258407592773</v>
      </c>
      <c r="E117" s="101">
        <v>9.306407928466797</v>
      </c>
      <c r="F117" s="101">
        <v>24.870223872151357</v>
      </c>
      <c r="G117" s="101" t="s">
        <v>56</v>
      </c>
      <c r="H117" s="101">
        <v>14.705197641461965</v>
      </c>
      <c r="I117" s="101">
        <v>66.38519794663775</v>
      </c>
      <c r="J117" s="101" t="s">
        <v>62</v>
      </c>
      <c r="K117" s="101">
        <v>1.0629850265956198</v>
      </c>
      <c r="L117" s="101">
        <v>0.04820353977542426</v>
      </c>
      <c r="M117" s="101">
        <v>0.25164663000404486</v>
      </c>
      <c r="N117" s="101">
        <v>0.07437693512512462</v>
      </c>
      <c r="O117" s="101">
        <v>0.04269146503945691</v>
      </c>
      <c r="P117" s="101">
        <v>0.0013826399662347296</v>
      </c>
      <c r="Q117" s="101">
        <v>0.005196549653971767</v>
      </c>
      <c r="R117" s="101">
        <v>0.0011449051431145912</v>
      </c>
      <c r="S117" s="101">
        <v>0.0005601194107435582</v>
      </c>
      <c r="T117" s="101">
        <v>2.0349179636346164E-05</v>
      </c>
      <c r="U117" s="101">
        <v>0.00011366903297208711</v>
      </c>
      <c r="V117" s="101">
        <v>4.249298652430209E-05</v>
      </c>
      <c r="W117" s="101">
        <v>3.492452960678846E-05</v>
      </c>
      <c r="X117" s="101">
        <v>67.5</v>
      </c>
    </row>
    <row r="118" spans="1:24" s="101" customFormat="1" ht="12.75" hidden="1">
      <c r="A118" s="101">
        <v>3346</v>
      </c>
      <c r="B118" s="101">
        <v>144.60000610351562</v>
      </c>
      <c r="C118" s="101">
        <v>138.8000030517578</v>
      </c>
      <c r="D118" s="101">
        <v>9.025185585021973</v>
      </c>
      <c r="E118" s="101">
        <v>9.73324203491211</v>
      </c>
      <c r="F118" s="101">
        <v>27.87025607345562</v>
      </c>
      <c r="G118" s="101" t="s">
        <v>57</v>
      </c>
      <c r="H118" s="101">
        <v>-3.534542407403265</v>
      </c>
      <c r="I118" s="101">
        <v>73.56546369611236</v>
      </c>
      <c r="J118" s="101" t="s">
        <v>60</v>
      </c>
      <c r="K118" s="101">
        <v>0.6821597526550656</v>
      </c>
      <c r="L118" s="101">
        <v>0.0002634636083325306</v>
      </c>
      <c r="M118" s="101">
        <v>-0.1636748780872403</v>
      </c>
      <c r="N118" s="101">
        <v>-0.0007687737851460303</v>
      </c>
      <c r="O118" s="101">
        <v>0.027041956018094667</v>
      </c>
      <c r="P118" s="101">
        <v>2.9983287987574964E-05</v>
      </c>
      <c r="Q118" s="101">
        <v>-0.003482281033092826</v>
      </c>
      <c r="R118" s="101">
        <v>-6.178802162880714E-05</v>
      </c>
      <c r="S118" s="101">
        <v>0.00032472038425499097</v>
      </c>
      <c r="T118" s="101">
        <v>2.121337861534936E-06</v>
      </c>
      <c r="U118" s="101">
        <v>-8.261626170576407E-05</v>
      </c>
      <c r="V118" s="101">
        <v>-4.8700889698879195E-06</v>
      </c>
      <c r="W118" s="101">
        <v>1.9291084640929416E-05</v>
      </c>
      <c r="X118" s="101">
        <v>67.5</v>
      </c>
    </row>
    <row r="119" spans="1:24" s="101" customFormat="1" ht="12.75" hidden="1">
      <c r="A119" s="101">
        <v>3347</v>
      </c>
      <c r="B119" s="101">
        <v>158.5399932861328</v>
      </c>
      <c r="C119" s="101">
        <v>157.24000549316406</v>
      </c>
      <c r="D119" s="101">
        <v>8.947247505187988</v>
      </c>
      <c r="E119" s="101">
        <v>9.802796363830566</v>
      </c>
      <c r="F119" s="101">
        <v>31.762401679037605</v>
      </c>
      <c r="G119" s="101" t="s">
        <v>58</v>
      </c>
      <c r="H119" s="101">
        <v>-6.421147382272778</v>
      </c>
      <c r="I119" s="101">
        <v>84.61884590386003</v>
      </c>
      <c r="J119" s="101" t="s">
        <v>61</v>
      </c>
      <c r="K119" s="101">
        <v>-0.8152271086170222</v>
      </c>
      <c r="L119" s="101">
        <v>0.04820281977029968</v>
      </c>
      <c r="M119" s="101">
        <v>-0.19114539145770604</v>
      </c>
      <c r="N119" s="101">
        <v>-0.07437296192484383</v>
      </c>
      <c r="O119" s="101">
        <v>-0.03303473629273594</v>
      </c>
      <c r="P119" s="101">
        <v>0.0013823148261778242</v>
      </c>
      <c r="Q119" s="101">
        <v>-0.0038571812392932813</v>
      </c>
      <c r="R119" s="101">
        <v>-0.0011432366452810373</v>
      </c>
      <c r="S119" s="101">
        <v>-0.00045638845991216934</v>
      </c>
      <c r="T119" s="101">
        <v>2.0238306192700607E-05</v>
      </c>
      <c r="U119" s="101">
        <v>-7.807177696564954E-05</v>
      </c>
      <c r="V119" s="101">
        <v>-4.221298540946725E-05</v>
      </c>
      <c r="W119" s="101">
        <v>-2.91131726479946E-05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19.798252799281073</v>
      </c>
      <c r="G120" s="102"/>
      <c r="H120" s="102"/>
      <c r="I120" s="115"/>
      <c r="J120" s="115" t="s">
        <v>158</v>
      </c>
      <c r="K120" s="102">
        <f>AVERAGE(K118,K113,K108,K103,K98,K93)</f>
        <v>0.622197376396402</v>
      </c>
      <c r="L120" s="102">
        <f>AVERAGE(L118,L113,L108,L103,L98,L93)</f>
        <v>-0.00022660599315235295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36.09570232893868</v>
      </c>
      <c r="G121" s="102"/>
      <c r="H121" s="102"/>
      <c r="I121" s="115"/>
      <c r="J121" s="115" t="s">
        <v>159</v>
      </c>
      <c r="K121" s="102">
        <f>AVERAGE(K119,K114,K109,K104,K99,K94)</f>
        <v>-0.6749821047069018</v>
      </c>
      <c r="L121" s="102">
        <f>AVERAGE(L119,L114,L109,L104,L99,L94)</f>
        <v>-0.04180631899192413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0.38887336024775127</v>
      </c>
      <c r="L122" s="102">
        <f>ABS(L120/$H$33)</f>
        <v>0.0006294610920898694</v>
      </c>
      <c r="M122" s="115" t="s">
        <v>111</v>
      </c>
      <c r="N122" s="102">
        <f>K122+L122+L123+K123</f>
        <v>0.7991443302023515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0.38351255949255786</v>
      </c>
      <c r="L123" s="102">
        <f>ABS(L121/$H$34)</f>
        <v>0.026128949369952578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3348</v>
      </c>
      <c r="B126" s="101">
        <v>133.06</v>
      </c>
      <c r="C126" s="101">
        <v>141.16</v>
      </c>
      <c r="D126" s="101">
        <v>9.64807069758461</v>
      </c>
      <c r="E126" s="101">
        <v>10.238701056252328</v>
      </c>
      <c r="F126" s="101">
        <v>32.290950030572176</v>
      </c>
      <c r="G126" s="101" t="s">
        <v>59</v>
      </c>
      <c r="H126" s="101">
        <v>14.132797942229544</v>
      </c>
      <c r="I126" s="101">
        <v>79.69279794222955</v>
      </c>
      <c r="J126" s="101" t="s">
        <v>73</v>
      </c>
      <c r="K126" s="101">
        <v>1.1138202778893098</v>
      </c>
      <c r="M126" s="101" t="s">
        <v>68</v>
      </c>
      <c r="N126" s="101">
        <v>0.9787632973740145</v>
      </c>
      <c r="X126" s="101">
        <v>67.5</v>
      </c>
    </row>
    <row r="127" spans="1:24" s="101" customFormat="1" ht="12.75" hidden="1">
      <c r="A127" s="101">
        <v>3347</v>
      </c>
      <c r="B127" s="101">
        <v>156.4600067138672</v>
      </c>
      <c r="C127" s="101">
        <v>151.4600067138672</v>
      </c>
      <c r="D127" s="101">
        <v>9.169327735900879</v>
      </c>
      <c r="E127" s="101">
        <v>9.904260635375977</v>
      </c>
      <c r="F127" s="101">
        <v>33.01424128189145</v>
      </c>
      <c r="G127" s="101" t="s">
        <v>56</v>
      </c>
      <c r="H127" s="101">
        <v>-3.1438339093585626</v>
      </c>
      <c r="I127" s="101">
        <v>85.81617280450862</v>
      </c>
      <c r="J127" s="101" t="s">
        <v>62</v>
      </c>
      <c r="K127" s="101">
        <v>0.41044007251622705</v>
      </c>
      <c r="L127" s="101">
        <v>0.9641009605089378</v>
      </c>
      <c r="M127" s="101">
        <v>0.09716645304041553</v>
      </c>
      <c r="N127" s="101">
        <v>0.07338323331467679</v>
      </c>
      <c r="O127" s="101">
        <v>0.01648390841197782</v>
      </c>
      <c r="P127" s="101">
        <v>0.027656944243103544</v>
      </c>
      <c r="Q127" s="101">
        <v>0.0020065751078973217</v>
      </c>
      <c r="R127" s="101">
        <v>0.0011295209170775911</v>
      </c>
      <c r="S127" s="101">
        <v>0.00021622054373474206</v>
      </c>
      <c r="T127" s="101">
        <v>0.00040694224938292976</v>
      </c>
      <c r="U127" s="101">
        <v>4.389025872620751E-05</v>
      </c>
      <c r="V127" s="101">
        <v>4.1905184637567814E-05</v>
      </c>
      <c r="W127" s="101">
        <v>1.34711747916672E-05</v>
      </c>
      <c r="X127" s="101">
        <v>67.5</v>
      </c>
    </row>
    <row r="128" spans="1:24" s="101" customFormat="1" ht="12.75" hidden="1">
      <c r="A128" s="101">
        <v>3349</v>
      </c>
      <c r="B128" s="101">
        <v>117.19999694824219</v>
      </c>
      <c r="C128" s="101">
        <v>135.60000610351562</v>
      </c>
      <c r="D128" s="101">
        <v>9.10073471069336</v>
      </c>
      <c r="E128" s="101">
        <v>9.505935668945312</v>
      </c>
      <c r="F128" s="101">
        <v>26.622174944146483</v>
      </c>
      <c r="G128" s="101" t="s">
        <v>57</v>
      </c>
      <c r="H128" s="101">
        <v>19.907567417453606</v>
      </c>
      <c r="I128" s="101">
        <v>69.6075643656958</v>
      </c>
      <c r="J128" s="101" t="s">
        <v>60</v>
      </c>
      <c r="K128" s="101">
        <v>-0.2234511111669276</v>
      </c>
      <c r="L128" s="101">
        <v>0.0052464841423286645</v>
      </c>
      <c r="M128" s="101">
        <v>0.051969640450072276</v>
      </c>
      <c r="N128" s="101">
        <v>-0.0007592626367867957</v>
      </c>
      <c r="O128" s="101">
        <v>-0.009123040045065908</v>
      </c>
      <c r="P128" s="101">
        <v>0.0006002641848341465</v>
      </c>
      <c r="Q128" s="101">
        <v>0.001028329826141104</v>
      </c>
      <c r="R128" s="101">
        <v>-6.1010752429766334E-05</v>
      </c>
      <c r="S128" s="101">
        <v>-0.0001315434665654499</v>
      </c>
      <c r="T128" s="101">
        <v>4.274395499084178E-05</v>
      </c>
      <c r="U128" s="101">
        <v>1.940178435233337E-05</v>
      </c>
      <c r="V128" s="101">
        <v>-4.814780489928883E-06</v>
      </c>
      <c r="W128" s="101">
        <v>-8.543548441117701E-06</v>
      </c>
      <c r="X128" s="101">
        <v>67.5</v>
      </c>
    </row>
    <row r="129" spans="1:24" s="101" customFormat="1" ht="12.75" hidden="1">
      <c r="A129" s="101">
        <v>3346</v>
      </c>
      <c r="B129" s="101">
        <v>164.0800018310547</v>
      </c>
      <c r="C129" s="101">
        <v>160.27999877929688</v>
      </c>
      <c r="D129" s="101">
        <v>9.038985252380371</v>
      </c>
      <c r="E129" s="101">
        <v>9.787515640258789</v>
      </c>
      <c r="F129" s="101">
        <v>32.02132008397305</v>
      </c>
      <c r="G129" s="101" t="s">
        <v>58</v>
      </c>
      <c r="H129" s="101">
        <v>-12.117547928358817</v>
      </c>
      <c r="I129" s="101">
        <v>84.46245390269587</v>
      </c>
      <c r="J129" s="101" t="s">
        <v>61</v>
      </c>
      <c r="K129" s="101">
        <v>-0.3442828111384463</v>
      </c>
      <c r="L129" s="101">
        <v>0.9640866851369749</v>
      </c>
      <c r="M129" s="101">
        <v>-0.08210040236165404</v>
      </c>
      <c r="N129" s="101">
        <v>-0.07337930533852627</v>
      </c>
      <c r="O129" s="101">
        <v>-0.013729143340740418</v>
      </c>
      <c r="P129" s="101">
        <v>0.027650429432009616</v>
      </c>
      <c r="Q129" s="101">
        <v>-0.001723044233994518</v>
      </c>
      <c r="R129" s="101">
        <v>-0.0011278719742079577</v>
      </c>
      <c r="S129" s="101">
        <v>-0.0001716031466404153</v>
      </c>
      <c r="T129" s="101">
        <v>0.0004046911768800742</v>
      </c>
      <c r="U129" s="101">
        <v>-3.936909416025452E-05</v>
      </c>
      <c r="V129" s="101">
        <v>-4.1627663738702055E-05</v>
      </c>
      <c r="W129" s="101">
        <v>-1.0415389109482427E-05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3348</v>
      </c>
      <c r="B131" s="101">
        <v>121.36</v>
      </c>
      <c r="C131" s="101">
        <v>136.66</v>
      </c>
      <c r="D131" s="101">
        <v>9.79356730200837</v>
      </c>
      <c r="E131" s="101">
        <v>10.209194489622272</v>
      </c>
      <c r="F131" s="101">
        <v>25.557267964958637</v>
      </c>
      <c r="G131" s="101" t="s">
        <v>59</v>
      </c>
      <c r="H131" s="101">
        <v>8.2467484561815</v>
      </c>
      <c r="I131" s="101">
        <v>62.1067484561815</v>
      </c>
      <c r="J131" s="101" t="s">
        <v>73</v>
      </c>
      <c r="K131" s="101">
        <v>0.674890017549924</v>
      </c>
      <c r="M131" s="101" t="s">
        <v>68</v>
      </c>
      <c r="N131" s="101">
        <v>0.5800361463712254</v>
      </c>
      <c r="X131" s="101">
        <v>67.5</v>
      </c>
    </row>
    <row r="132" spans="1:24" s="101" customFormat="1" ht="12.75" hidden="1">
      <c r="A132" s="101">
        <v>3347</v>
      </c>
      <c r="B132" s="101">
        <v>155.9600067138672</v>
      </c>
      <c r="C132" s="101">
        <v>147.9600067138672</v>
      </c>
      <c r="D132" s="101">
        <v>9.00483226776123</v>
      </c>
      <c r="E132" s="101">
        <v>9.882824897766113</v>
      </c>
      <c r="F132" s="101">
        <v>31.654007278451587</v>
      </c>
      <c r="G132" s="101" t="s">
        <v>56</v>
      </c>
      <c r="H132" s="101">
        <v>-4.678285845188228</v>
      </c>
      <c r="I132" s="101">
        <v>83.78172086867896</v>
      </c>
      <c r="J132" s="101" t="s">
        <v>62</v>
      </c>
      <c r="K132" s="101">
        <v>0.36091680638797535</v>
      </c>
      <c r="L132" s="101">
        <v>0.7306112453450885</v>
      </c>
      <c r="M132" s="101">
        <v>0.08544250194647916</v>
      </c>
      <c r="N132" s="101">
        <v>0.05368936897269378</v>
      </c>
      <c r="O132" s="101">
        <v>0.014495156124808724</v>
      </c>
      <c r="P132" s="101">
        <v>0.020958904426629735</v>
      </c>
      <c r="Q132" s="101">
        <v>0.0017644155275405961</v>
      </c>
      <c r="R132" s="101">
        <v>0.0008263788754104314</v>
      </c>
      <c r="S132" s="101">
        <v>0.00019014004714695539</v>
      </c>
      <c r="T132" s="101">
        <v>0.0003083845332046246</v>
      </c>
      <c r="U132" s="101">
        <v>3.857275451477778E-05</v>
      </c>
      <c r="V132" s="101">
        <v>3.065686238226287E-05</v>
      </c>
      <c r="W132" s="101">
        <v>1.1847463731600129E-05</v>
      </c>
      <c r="X132" s="101">
        <v>67.5</v>
      </c>
    </row>
    <row r="133" spans="1:24" s="101" customFormat="1" ht="12.75" hidden="1">
      <c r="A133" s="101">
        <v>3349</v>
      </c>
      <c r="B133" s="101">
        <v>118.68000030517578</v>
      </c>
      <c r="C133" s="101">
        <v>140.67999267578125</v>
      </c>
      <c r="D133" s="101">
        <v>9.10283088684082</v>
      </c>
      <c r="E133" s="101">
        <v>9.392237663269043</v>
      </c>
      <c r="F133" s="101">
        <v>26.196747114565127</v>
      </c>
      <c r="G133" s="101" t="s">
        <v>57</v>
      </c>
      <c r="H133" s="101">
        <v>17.30370722315078</v>
      </c>
      <c r="I133" s="101">
        <v>68.48370752832656</v>
      </c>
      <c r="J133" s="101" t="s">
        <v>60</v>
      </c>
      <c r="K133" s="101">
        <v>-0.3487145311366179</v>
      </c>
      <c r="L133" s="101">
        <v>0.003975760117483247</v>
      </c>
      <c r="M133" s="101">
        <v>0.08229800412724224</v>
      </c>
      <c r="N133" s="101">
        <v>-0.0005556105639784465</v>
      </c>
      <c r="O133" s="101">
        <v>-0.01404465592603781</v>
      </c>
      <c r="P133" s="101">
        <v>0.0004549063212162708</v>
      </c>
      <c r="Q133" s="101">
        <v>0.0016864322851125426</v>
      </c>
      <c r="R133" s="101">
        <v>-4.464853517283412E-05</v>
      </c>
      <c r="S133" s="101">
        <v>-0.00018698921553308317</v>
      </c>
      <c r="T133" s="101">
        <v>3.239569832038353E-05</v>
      </c>
      <c r="U133" s="101">
        <v>3.5845075169221176E-05</v>
      </c>
      <c r="V133" s="101">
        <v>-3.5249431540035456E-06</v>
      </c>
      <c r="W133" s="101">
        <v>-1.171664929042081E-05</v>
      </c>
      <c r="X133" s="101">
        <v>67.5</v>
      </c>
    </row>
    <row r="134" spans="1:24" s="101" customFormat="1" ht="12.75" hidden="1">
      <c r="A134" s="101">
        <v>3346</v>
      </c>
      <c r="B134" s="101">
        <v>158.44000244140625</v>
      </c>
      <c r="C134" s="101">
        <v>137.83999633789062</v>
      </c>
      <c r="D134" s="101">
        <v>9.007354736328125</v>
      </c>
      <c r="E134" s="101">
        <v>9.80247974395752</v>
      </c>
      <c r="F134" s="101">
        <v>31.66916961695484</v>
      </c>
      <c r="G134" s="101" t="s">
        <v>58</v>
      </c>
      <c r="H134" s="101">
        <v>-7.132904397723166</v>
      </c>
      <c r="I134" s="101">
        <v>83.80709804368308</v>
      </c>
      <c r="J134" s="101" t="s">
        <v>61</v>
      </c>
      <c r="K134" s="101">
        <v>-0.09305437607906486</v>
      </c>
      <c r="L134" s="101">
        <v>0.7306004278373982</v>
      </c>
      <c r="M134" s="101">
        <v>-0.022966489839470795</v>
      </c>
      <c r="N134" s="101">
        <v>-0.05368649399604382</v>
      </c>
      <c r="O134" s="101">
        <v>-0.0035856925414473185</v>
      </c>
      <c r="P134" s="101">
        <v>0.02095396704692257</v>
      </c>
      <c r="Q134" s="101">
        <v>-0.0005187564954354288</v>
      </c>
      <c r="R134" s="101">
        <v>-0.000825171833033296</v>
      </c>
      <c r="S134" s="101">
        <v>-3.4471304056687335E-05</v>
      </c>
      <c r="T134" s="101">
        <v>0.00030667823374046113</v>
      </c>
      <c r="U134" s="101">
        <v>-1.4247384916895916E-05</v>
      </c>
      <c r="V134" s="101">
        <v>-3.0453538166952748E-05</v>
      </c>
      <c r="W134" s="101">
        <v>-1.7557124698714129E-06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3348</v>
      </c>
      <c r="B136" s="101">
        <v>113.2</v>
      </c>
      <c r="C136" s="101">
        <v>129</v>
      </c>
      <c r="D136" s="101">
        <v>9.834139278953366</v>
      </c>
      <c r="E136" s="101">
        <v>10.313746386008534</v>
      </c>
      <c r="F136" s="101">
        <v>20.272669736020145</v>
      </c>
      <c r="G136" s="101" t="s">
        <v>59</v>
      </c>
      <c r="H136" s="101">
        <v>3.344570810159837</v>
      </c>
      <c r="I136" s="101">
        <v>49.04457081015983</v>
      </c>
      <c r="J136" s="101" t="s">
        <v>73</v>
      </c>
      <c r="K136" s="101">
        <v>0.23060395066678657</v>
      </c>
      <c r="M136" s="101" t="s">
        <v>68</v>
      </c>
      <c r="N136" s="101">
        <v>0.16113677260972503</v>
      </c>
      <c r="X136" s="101">
        <v>67.5</v>
      </c>
    </row>
    <row r="137" spans="1:24" s="101" customFormat="1" ht="12.75" hidden="1">
      <c r="A137" s="101">
        <v>3347</v>
      </c>
      <c r="B137" s="101">
        <v>142.5800018310547</v>
      </c>
      <c r="C137" s="101">
        <v>131.77999877929688</v>
      </c>
      <c r="D137" s="101">
        <v>9.147085189819336</v>
      </c>
      <c r="E137" s="101">
        <v>10.354565620422363</v>
      </c>
      <c r="F137" s="101">
        <v>27.80282646164805</v>
      </c>
      <c r="G137" s="101" t="s">
        <v>56</v>
      </c>
      <c r="H137" s="101">
        <v>-2.676669155873441</v>
      </c>
      <c r="I137" s="101">
        <v>72.40333267518125</v>
      </c>
      <c r="J137" s="101" t="s">
        <v>62</v>
      </c>
      <c r="K137" s="101">
        <v>0.36145048543517067</v>
      </c>
      <c r="L137" s="101">
        <v>0.29875898176148086</v>
      </c>
      <c r="M137" s="101">
        <v>0.08556854875213965</v>
      </c>
      <c r="N137" s="101">
        <v>0.05559223047358289</v>
      </c>
      <c r="O137" s="101">
        <v>0.014516668259654539</v>
      </c>
      <c r="P137" s="101">
        <v>0.008570448302035908</v>
      </c>
      <c r="Q137" s="101">
        <v>0.0017669737585288285</v>
      </c>
      <c r="R137" s="101">
        <v>0.0008556799046864389</v>
      </c>
      <c r="S137" s="101">
        <v>0.000190446374713937</v>
      </c>
      <c r="T137" s="101">
        <v>0.00012609804972075556</v>
      </c>
      <c r="U137" s="101">
        <v>3.863093533254047E-05</v>
      </c>
      <c r="V137" s="101">
        <v>3.1749568828878826E-05</v>
      </c>
      <c r="W137" s="101">
        <v>1.1873857741308786E-05</v>
      </c>
      <c r="X137" s="101">
        <v>67.5</v>
      </c>
    </row>
    <row r="138" spans="1:24" s="101" customFormat="1" ht="12.75" hidden="1">
      <c r="A138" s="101">
        <v>3349</v>
      </c>
      <c r="B138" s="101">
        <v>114.4800033569336</v>
      </c>
      <c r="C138" s="101">
        <v>130.5800018310547</v>
      </c>
      <c r="D138" s="101">
        <v>9.369741439819336</v>
      </c>
      <c r="E138" s="101">
        <v>9.71619701385498</v>
      </c>
      <c r="F138" s="101">
        <v>22.993607021286092</v>
      </c>
      <c r="G138" s="101" t="s">
        <v>57</v>
      </c>
      <c r="H138" s="101">
        <v>11.407406666362135</v>
      </c>
      <c r="I138" s="101">
        <v>58.38741002329573</v>
      </c>
      <c r="J138" s="101" t="s">
        <v>60</v>
      </c>
      <c r="K138" s="101">
        <v>-0.30938892434958104</v>
      </c>
      <c r="L138" s="101">
        <v>0.0016260031244873271</v>
      </c>
      <c r="M138" s="101">
        <v>0.0737419423903228</v>
      </c>
      <c r="N138" s="101">
        <v>-0.0005751727095094935</v>
      </c>
      <c r="O138" s="101">
        <v>-0.012343998272198538</v>
      </c>
      <c r="P138" s="101">
        <v>0.00018604453003858104</v>
      </c>
      <c r="Q138" s="101">
        <v>0.001545775180792906</v>
      </c>
      <c r="R138" s="101">
        <v>-4.6233855408435284E-05</v>
      </c>
      <c r="S138" s="101">
        <v>-0.00015479407684870094</v>
      </c>
      <c r="T138" s="101">
        <v>1.3249345363795387E-05</v>
      </c>
      <c r="U138" s="101">
        <v>3.5172327219535215E-05</v>
      </c>
      <c r="V138" s="101">
        <v>-3.6500348447814535E-06</v>
      </c>
      <c r="W138" s="101">
        <v>-9.4121025064727E-06</v>
      </c>
      <c r="X138" s="101">
        <v>67.5</v>
      </c>
    </row>
    <row r="139" spans="1:24" s="101" customFormat="1" ht="12.75" hidden="1">
      <c r="A139" s="101">
        <v>3346</v>
      </c>
      <c r="B139" s="101">
        <v>129.77999877929688</v>
      </c>
      <c r="C139" s="101">
        <v>120.9800033569336</v>
      </c>
      <c r="D139" s="101">
        <v>9.187829971313477</v>
      </c>
      <c r="E139" s="101">
        <v>9.623311042785645</v>
      </c>
      <c r="F139" s="101">
        <v>24.864969196856475</v>
      </c>
      <c r="G139" s="101" t="s">
        <v>58</v>
      </c>
      <c r="H139" s="101">
        <v>2.1508535725076428</v>
      </c>
      <c r="I139" s="101">
        <v>64.43085235180452</v>
      </c>
      <c r="J139" s="101" t="s">
        <v>61</v>
      </c>
      <c r="K139" s="101">
        <v>0.18688217387201422</v>
      </c>
      <c r="L139" s="101">
        <v>0.2987545569476657</v>
      </c>
      <c r="M139" s="101">
        <v>0.043406249181996974</v>
      </c>
      <c r="N139" s="101">
        <v>-0.05558925494537765</v>
      </c>
      <c r="O139" s="101">
        <v>0.007639330076441325</v>
      </c>
      <c r="P139" s="101">
        <v>0.008568428766740896</v>
      </c>
      <c r="Q139" s="101">
        <v>0.0008560229867089747</v>
      </c>
      <c r="R139" s="101">
        <v>-0.0008544299444063656</v>
      </c>
      <c r="S139" s="101">
        <v>0.00011094419955202603</v>
      </c>
      <c r="T139" s="101">
        <v>0.00012540005179747341</v>
      </c>
      <c r="U139" s="101">
        <v>1.5976750690577423E-05</v>
      </c>
      <c r="V139" s="101">
        <v>-3.153906096337675E-05</v>
      </c>
      <c r="W139" s="101">
        <v>7.238841348481736E-06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3348</v>
      </c>
      <c r="B141" s="101">
        <v>130.52</v>
      </c>
      <c r="C141" s="101">
        <v>134.72</v>
      </c>
      <c r="D141" s="101">
        <v>9.604285097483514</v>
      </c>
      <c r="E141" s="101">
        <v>9.977002561887856</v>
      </c>
      <c r="F141" s="101">
        <v>25.362649614562397</v>
      </c>
      <c r="G141" s="101" t="s">
        <v>59</v>
      </c>
      <c r="H141" s="101">
        <v>-0.1473192671551118</v>
      </c>
      <c r="I141" s="101">
        <v>62.8726807328449</v>
      </c>
      <c r="J141" s="101" t="s">
        <v>73</v>
      </c>
      <c r="K141" s="101">
        <v>1.2228066153362833</v>
      </c>
      <c r="M141" s="101" t="s">
        <v>68</v>
      </c>
      <c r="N141" s="101">
        <v>0.8759738390113425</v>
      </c>
      <c r="X141" s="101">
        <v>67.5</v>
      </c>
    </row>
    <row r="142" spans="1:24" s="101" customFormat="1" ht="12.75" hidden="1">
      <c r="A142" s="101">
        <v>3347</v>
      </c>
      <c r="B142" s="101">
        <v>155.86000061035156</v>
      </c>
      <c r="C142" s="101">
        <v>137.05999755859375</v>
      </c>
      <c r="D142" s="101">
        <v>8.788285255432129</v>
      </c>
      <c r="E142" s="101">
        <v>9.970929145812988</v>
      </c>
      <c r="F142" s="101">
        <v>30.513275082508972</v>
      </c>
      <c r="G142" s="101" t="s">
        <v>56</v>
      </c>
      <c r="H142" s="101">
        <v>-5.607893078667729</v>
      </c>
      <c r="I142" s="101">
        <v>82.75210753168383</v>
      </c>
      <c r="J142" s="101" t="s">
        <v>62</v>
      </c>
      <c r="K142" s="101">
        <v>0.7842067884231707</v>
      </c>
      <c r="L142" s="101">
        <v>0.7560944421054238</v>
      </c>
      <c r="M142" s="101">
        <v>0.1856507005563994</v>
      </c>
      <c r="N142" s="101">
        <v>0.01427982312629723</v>
      </c>
      <c r="O142" s="101">
        <v>0.03149518204491569</v>
      </c>
      <c r="P142" s="101">
        <v>0.021689965673301264</v>
      </c>
      <c r="Q142" s="101">
        <v>0.0038336951130396673</v>
      </c>
      <c r="R142" s="101">
        <v>0.0002198416674012714</v>
      </c>
      <c r="S142" s="101">
        <v>0.00041318439548120674</v>
      </c>
      <c r="T142" s="101">
        <v>0.00031913519801128674</v>
      </c>
      <c r="U142" s="101">
        <v>8.383670896811836E-05</v>
      </c>
      <c r="V142" s="101">
        <v>8.174367073266014E-06</v>
      </c>
      <c r="W142" s="101">
        <v>2.575702422278848E-05</v>
      </c>
      <c r="X142" s="101">
        <v>67.5</v>
      </c>
    </row>
    <row r="143" spans="1:24" s="101" customFormat="1" ht="12.75" hidden="1">
      <c r="A143" s="101">
        <v>3349</v>
      </c>
      <c r="B143" s="101">
        <v>105.18000030517578</v>
      </c>
      <c r="C143" s="101">
        <v>121.77999877929688</v>
      </c>
      <c r="D143" s="101">
        <v>9.34118366241455</v>
      </c>
      <c r="E143" s="101">
        <v>9.51901912689209</v>
      </c>
      <c r="F143" s="101">
        <v>21.732672466009728</v>
      </c>
      <c r="G143" s="101" t="s">
        <v>57</v>
      </c>
      <c r="H143" s="101">
        <v>17.65260847613815</v>
      </c>
      <c r="I143" s="101">
        <v>55.33260878131393</v>
      </c>
      <c r="J143" s="101" t="s">
        <v>60</v>
      </c>
      <c r="K143" s="101">
        <v>-0.6861057074694137</v>
      </c>
      <c r="L143" s="101">
        <v>0.004113731431433953</v>
      </c>
      <c r="M143" s="101">
        <v>0.16139391848242965</v>
      </c>
      <c r="N143" s="101">
        <v>0.00014720387761311428</v>
      </c>
      <c r="O143" s="101">
        <v>-0.027718274337757042</v>
      </c>
      <c r="P143" s="101">
        <v>0.00047080975948954107</v>
      </c>
      <c r="Q143" s="101">
        <v>0.0032819083853027438</v>
      </c>
      <c r="R143" s="101">
        <v>1.184680434683354E-05</v>
      </c>
      <c r="S143" s="101">
        <v>-0.0003760569070574114</v>
      </c>
      <c r="T143" s="101">
        <v>3.353507115483025E-05</v>
      </c>
      <c r="U143" s="101">
        <v>6.809805834861867E-05</v>
      </c>
      <c r="V143" s="101">
        <v>9.293696097831693E-07</v>
      </c>
      <c r="W143" s="101">
        <v>-2.378380262467535E-05</v>
      </c>
      <c r="X143" s="101">
        <v>67.5</v>
      </c>
    </row>
    <row r="144" spans="1:24" s="101" customFormat="1" ht="12.75" hidden="1">
      <c r="A144" s="101">
        <v>3346</v>
      </c>
      <c r="B144" s="101">
        <v>155.32000732421875</v>
      </c>
      <c r="C144" s="101">
        <v>129.1199951171875</v>
      </c>
      <c r="D144" s="101">
        <v>9.2110013961792</v>
      </c>
      <c r="E144" s="101">
        <v>9.775585174560547</v>
      </c>
      <c r="F144" s="101">
        <v>27.930004840829668</v>
      </c>
      <c r="G144" s="101" t="s">
        <v>58</v>
      </c>
      <c r="H144" s="101">
        <v>-15.551562825477134</v>
      </c>
      <c r="I144" s="101">
        <v>72.26844449874162</v>
      </c>
      <c r="J144" s="101" t="s">
        <v>61</v>
      </c>
      <c r="K144" s="101">
        <v>-0.3797884216071877</v>
      </c>
      <c r="L144" s="101">
        <v>0.7560832511016377</v>
      </c>
      <c r="M144" s="101">
        <v>-0.0917506713543216</v>
      </c>
      <c r="N144" s="101">
        <v>0.01427906437889923</v>
      </c>
      <c r="O144" s="101">
        <v>-0.014954723661078442</v>
      </c>
      <c r="P144" s="101">
        <v>0.021684855293023206</v>
      </c>
      <c r="Q144" s="101">
        <v>-0.001981488221066117</v>
      </c>
      <c r="R144" s="101">
        <v>0.000219522235667686</v>
      </c>
      <c r="S144" s="101">
        <v>-0.00017117986833615605</v>
      </c>
      <c r="T144" s="101">
        <v>0.0003173683563500679</v>
      </c>
      <c r="U144" s="101">
        <v>-4.890039079345997E-05</v>
      </c>
      <c r="V144" s="101">
        <v>8.121363751052348E-06</v>
      </c>
      <c r="W144" s="101">
        <v>-9.887114317322237E-06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3348</v>
      </c>
      <c r="B146" s="101">
        <v>132.64</v>
      </c>
      <c r="C146" s="101">
        <v>119.54</v>
      </c>
      <c r="D146" s="101">
        <v>9.2374467924087</v>
      </c>
      <c r="E146" s="101">
        <v>10.124492350704479</v>
      </c>
      <c r="F146" s="101">
        <v>27.312329099125677</v>
      </c>
      <c r="G146" s="101" t="s">
        <v>59</v>
      </c>
      <c r="H146" s="101">
        <v>5.2608423924281595</v>
      </c>
      <c r="I146" s="101">
        <v>70.40084239242815</v>
      </c>
      <c r="J146" s="101" t="s">
        <v>73</v>
      </c>
      <c r="K146" s="101">
        <v>1.322531110373839</v>
      </c>
      <c r="M146" s="101" t="s">
        <v>68</v>
      </c>
      <c r="N146" s="101">
        <v>0.9051459408408896</v>
      </c>
      <c r="X146" s="101">
        <v>67.5</v>
      </c>
    </row>
    <row r="147" spans="1:24" s="101" customFormat="1" ht="12.75" hidden="1">
      <c r="A147" s="101">
        <v>3347</v>
      </c>
      <c r="B147" s="101">
        <v>153.9600067138672</v>
      </c>
      <c r="C147" s="101">
        <v>150.66000366210938</v>
      </c>
      <c r="D147" s="101">
        <v>9.134504318237305</v>
      </c>
      <c r="E147" s="101">
        <v>9.80289363861084</v>
      </c>
      <c r="F147" s="101">
        <v>27.926224106136097</v>
      </c>
      <c r="G147" s="101" t="s">
        <v>56</v>
      </c>
      <c r="H147" s="101">
        <v>-13.600371111396584</v>
      </c>
      <c r="I147" s="101">
        <v>72.8596356024706</v>
      </c>
      <c r="J147" s="101" t="s">
        <v>62</v>
      </c>
      <c r="K147" s="101">
        <v>0.874810386481807</v>
      </c>
      <c r="L147" s="101">
        <v>0.7134590150310007</v>
      </c>
      <c r="M147" s="101">
        <v>0.20709934273216227</v>
      </c>
      <c r="N147" s="101">
        <v>0.06042519823455118</v>
      </c>
      <c r="O147" s="101">
        <v>0.03513439477578644</v>
      </c>
      <c r="P147" s="101">
        <v>0.02046694685505197</v>
      </c>
      <c r="Q147" s="101">
        <v>0.004276577636411464</v>
      </c>
      <c r="R147" s="101">
        <v>0.000930023857689251</v>
      </c>
      <c r="S147" s="101">
        <v>0.0004609625901803837</v>
      </c>
      <c r="T147" s="101">
        <v>0.0003011457626579774</v>
      </c>
      <c r="U147" s="101">
        <v>9.351046163014723E-05</v>
      </c>
      <c r="V147" s="101">
        <v>3.450314586541674E-05</v>
      </c>
      <c r="W147" s="101">
        <v>2.874314494910544E-05</v>
      </c>
      <c r="X147" s="101">
        <v>67.5</v>
      </c>
    </row>
    <row r="148" spans="1:24" s="101" customFormat="1" ht="12.75" hidden="1">
      <c r="A148" s="101">
        <v>3349</v>
      </c>
      <c r="B148" s="101">
        <v>113.0999984741211</v>
      </c>
      <c r="C148" s="101">
        <v>138</v>
      </c>
      <c r="D148" s="101">
        <v>9.216869354248047</v>
      </c>
      <c r="E148" s="101">
        <v>9.60964298248291</v>
      </c>
      <c r="F148" s="101">
        <v>25.690168004721304</v>
      </c>
      <c r="G148" s="101" t="s">
        <v>57</v>
      </c>
      <c r="H148" s="101">
        <v>20.712903714974658</v>
      </c>
      <c r="I148" s="101">
        <v>66.31290218909575</v>
      </c>
      <c r="J148" s="101" t="s">
        <v>60</v>
      </c>
      <c r="K148" s="101">
        <v>-0.5918171056440653</v>
      </c>
      <c r="L148" s="101">
        <v>0.0038822097651363004</v>
      </c>
      <c r="M148" s="101">
        <v>0.1418293371761168</v>
      </c>
      <c r="N148" s="101">
        <v>-0.0006254911588130439</v>
      </c>
      <c r="O148" s="101">
        <v>-0.023488128228208626</v>
      </c>
      <c r="P148" s="101">
        <v>0.00044422517529414397</v>
      </c>
      <c r="Q148" s="101">
        <v>0.0030095544647295593</v>
      </c>
      <c r="R148" s="101">
        <v>-5.0271940118845456E-05</v>
      </c>
      <c r="S148" s="101">
        <v>-0.0002842758817069552</v>
      </c>
      <c r="T148" s="101">
        <v>3.1639242812887635E-05</v>
      </c>
      <c r="U148" s="101">
        <v>7.085961297828951E-05</v>
      </c>
      <c r="V148" s="101">
        <v>-3.9699307495528766E-06</v>
      </c>
      <c r="W148" s="101">
        <v>-1.6954974326773214E-05</v>
      </c>
      <c r="X148" s="101">
        <v>67.5</v>
      </c>
    </row>
    <row r="149" spans="1:24" s="101" customFormat="1" ht="12.75" hidden="1">
      <c r="A149" s="101">
        <v>3346</v>
      </c>
      <c r="B149" s="101">
        <v>134.05999755859375</v>
      </c>
      <c r="C149" s="101">
        <v>140.4600067138672</v>
      </c>
      <c r="D149" s="101">
        <v>9.299158096313477</v>
      </c>
      <c r="E149" s="101">
        <v>9.609241485595703</v>
      </c>
      <c r="F149" s="101">
        <v>27.199774563967065</v>
      </c>
      <c r="G149" s="101" t="s">
        <v>58</v>
      </c>
      <c r="H149" s="101">
        <v>3.089604817132795</v>
      </c>
      <c r="I149" s="101">
        <v>69.64960237572654</v>
      </c>
      <c r="J149" s="101" t="s">
        <v>61</v>
      </c>
      <c r="K149" s="101">
        <v>0.6442404254341152</v>
      </c>
      <c r="L149" s="101">
        <v>0.713448452641356</v>
      </c>
      <c r="M149" s="101">
        <v>0.1509124808499184</v>
      </c>
      <c r="N149" s="101">
        <v>-0.06042196076340997</v>
      </c>
      <c r="O149" s="101">
        <v>0.0261291700709387</v>
      </c>
      <c r="P149" s="101">
        <v>0.020462125440949594</v>
      </c>
      <c r="Q149" s="101">
        <v>0.0030383709786793705</v>
      </c>
      <c r="R149" s="101">
        <v>-0.0009286641523758109</v>
      </c>
      <c r="S149" s="101">
        <v>0.0003628687539945285</v>
      </c>
      <c r="T149" s="101">
        <v>0.0002994790955660879</v>
      </c>
      <c r="U149" s="101">
        <v>6.101738836471338E-05</v>
      </c>
      <c r="V149" s="101">
        <v>-3.427399487153458E-05</v>
      </c>
      <c r="W149" s="101">
        <v>2.3209851941443896E-05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3348</v>
      </c>
      <c r="B151" s="101">
        <v>133.56</v>
      </c>
      <c r="C151" s="101">
        <v>141.26</v>
      </c>
      <c r="D151" s="101">
        <v>9.197341867284619</v>
      </c>
      <c r="E151" s="101">
        <v>10.031196532881687</v>
      </c>
      <c r="F151" s="101">
        <v>27.27607370901896</v>
      </c>
      <c r="G151" s="101" t="s">
        <v>59</v>
      </c>
      <c r="H151" s="101">
        <v>4.556692850896354</v>
      </c>
      <c r="I151" s="101">
        <v>70.61669285089636</v>
      </c>
      <c r="J151" s="101" t="s">
        <v>73</v>
      </c>
      <c r="K151" s="101">
        <v>0.9508833370296778</v>
      </c>
      <c r="M151" s="101" t="s">
        <v>68</v>
      </c>
      <c r="N151" s="101">
        <v>0.6907846267536087</v>
      </c>
      <c r="X151" s="101">
        <v>67.5</v>
      </c>
    </row>
    <row r="152" spans="1:24" s="101" customFormat="1" ht="12.75" hidden="1">
      <c r="A152" s="101">
        <v>3347</v>
      </c>
      <c r="B152" s="101">
        <v>158.5399932861328</v>
      </c>
      <c r="C152" s="101">
        <v>157.24000549316406</v>
      </c>
      <c r="D152" s="101">
        <v>8.947247505187988</v>
      </c>
      <c r="E152" s="101">
        <v>9.802796363830566</v>
      </c>
      <c r="F152" s="101">
        <v>32.70724874192522</v>
      </c>
      <c r="G152" s="101" t="s">
        <v>56</v>
      </c>
      <c r="H152" s="101">
        <v>-3.9039615338875393</v>
      </c>
      <c r="I152" s="101">
        <v>87.13603175224527</v>
      </c>
      <c r="J152" s="101" t="s">
        <v>62</v>
      </c>
      <c r="K152" s="101">
        <v>0.6836089881111961</v>
      </c>
      <c r="L152" s="101">
        <v>0.6711635298370447</v>
      </c>
      <c r="M152" s="101">
        <v>0.16183546762794107</v>
      </c>
      <c r="N152" s="101">
        <v>0.07598454246354003</v>
      </c>
      <c r="O152" s="101">
        <v>0.027455099261332286</v>
      </c>
      <c r="P152" s="101">
        <v>0.019253544117881903</v>
      </c>
      <c r="Q152" s="101">
        <v>0.0033419096171816917</v>
      </c>
      <c r="R152" s="101">
        <v>0.0011695511041261361</v>
      </c>
      <c r="S152" s="101">
        <v>0.00036017329068704625</v>
      </c>
      <c r="T152" s="101">
        <v>0.0002832803174355405</v>
      </c>
      <c r="U152" s="101">
        <v>7.306687065824543E-05</v>
      </c>
      <c r="V152" s="101">
        <v>4.3389498407087886E-05</v>
      </c>
      <c r="W152" s="101">
        <v>2.245033614601635E-05</v>
      </c>
      <c r="X152" s="101">
        <v>67.5</v>
      </c>
    </row>
    <row r="153" spans="1:24" s="101" customFormat="1" ht="12.75" hidden="1">
      <c r="A153" s="101">
        <v>3349</v>
      </c>
      <c r="B153" s="101">
        <v>119.18000030517578</v>
      </c>
      <c r="C153" s="101">
        <v>135.27999877929688</v>
      </c>
      <c r="D153" s="101">
        <v>8.915258407592773</v>
      </c>
      <c r="E153" s="101">
        <v>9.306407928466797</v>
      </c>
      <c r="F153" s="101">
        <v>27.725402331775264</v>
      </c>
      <c r="G153" s="101" t="s">
        <v>57</v>
      </c>
      <c r="H153" s="101">
        <v>22.326423256055236</v>
      </c>
      <c r="I153" s="101">
        <v>74.00642356123102</v>
      </c>
      <c r="J153" s="101" t="s">
        <v>60</v>
      </c>
      <c r="K153" s="101">
        <v>-0.6834008549834851</v>
      </c>
      <c r="L153" s="101">
        <v>0.0036524467179244523</v>
      </c>
      <c r="M153" s="101">
        <v>0.1618211382882623</v>
      </c>
      <c r="N153" s="101">
        <v>-0.0007863115253674579</v>
      </c>
      <c r="O153" s="101">
        <v>-0.02743782469695681</v>
      </c>
      <c r="P153" s="101">
        <v>0.00041795147611777326</v>
      </c>
      <c r="Q153" s="101">
        <v>0.0033416288507260184</v>
      </c>
      <c r="R153" s="101">
        <v>-6.320120831738161E-05</v>
      </c>
      <c r="S153" s="101">
        <v>-0.00035826019092068394</v>
      </c>
      <c r="T153" s="101">
        <v>2.976651906356569E-05</v>
      </c>
      <c r="U153" s="101">
        <v>7.275429406374982E-05</v>
      </c>
      <c r="V153" s="101">
        <v>-4.991759579016162E-06</v>
      </c>
      <c r="W153" s="101">
        <v>-2.224097502155539E-05</v>
      </c>
      <c r="X153" s="101">
        <v>67.5</v>
      </c>
    </row>
    <row r="154" spans="1:24" s="101" customFormat="1" ht="12.75" hidden="1">
      <c r="A154" s="101">
        <v>3346</v>
      </c>
      <c r="B154" s="101">
        <v>144.60000610351562</v>
      </c>
      <c r="C154" s="101">
        <v>138.8000030517578</v>
      </c>
      <c r="D154" s="101">
        <v>9.025185585021973</v>
      </c>
      <c r="E154" s="101">
        <v>9.73324203491211</v>
      </c>
      <c r="F154" s="101">
        <v>27.87025607345562</v>
      </c>
      <c r="G154" s="101" t="s">
        <v>58</v>
      </c>
      <c r="H154" s="101">
        <v>-3.534542407403265</v>
      </c>
      <c r="I154" s="101">
        <v>73.56546369611236</v>
      </c>
      <c r="J154" s="101" t="s">
        <v>61</v>
      </c>
      <c r="K154" s="101">
        <v>0.016867721667579896</v>
      </c>
      <c r="L154" s="101">
        <v>0.6711535915245439</v>
      </c>
      <c r="M154" s="101">
        <v>0.0021535518209335257</v>
      </c>
      <c r="N154" s="101">
        <v>-0.07598047385729173</v>
      </c>
      <c r="O154" s="101">
        <v>0.0009737819821066057</v>
      </c>
      <c r="P154" s="101">
        <v>0.019249007186419663</v>
      </c>
      <c r="Q154" s="101">
        <v>-4.3318741983005196E-05</v>
      </c>
      <c r="R154" s="101">
        <v>-0.0011678421950031977</v>
      </c>
      <c r="S154" s="101">
        <v>3.707337219367287E-05</v>
      </c>
      <c r="T154" s="101">
        <v>0.0002817120739145182</v>
      </c>
      <c r="U154" s="101">
        <v>-6.751317136247234E-06</v>
      </c>
      <c r="V154" s="101">
        <v>-4.3101402625946905E-05</v>
      </c>
      <c r="W154" s="101">
        <v>3.058859780976794E-06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20.272669736020145</v>
      </c>
      <c r="G155" s="102"/>
      <c r="H155" s="102"/>
      <c r="I155" s="115"/>
      <c r="J155" s="115" t="s">
        <v>158</v>
      </c>
      <c r="K155" s="102">
        <f>AVERAGE(K153,K148,K143,K138,K133,K128)</f>
        <v>-0.4738130391250151</v>
      </c>
      <c r="L155" s="102">
        <f>AVERAGE(L153,L148,L143,L138,L133,L128)</f>
        <v>0.0037494392164656577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33.01424128189145</v>
      </c>
      <c r="G156" s="102"/>
      <c r="H156" s="102"/>
      <c r="I156" s="115"/>
      <c r="J156" s="115" t="s">
        <v>159</v>
      </c>
      <c r="K156" s="102">
        <f>AVERAGE(K154,K149,K144,K139,K134,K129)</f>
        <v>0.005144118691501748</v>
      </c>
      <c r="L156" s="102">
        <f>AVERAGE(L154,L149,L144,L139,L134,L129)</f>
        <v>0.6890211608649294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0.2961331494531344</v>
      </c>
      <c r="L157" s="102">
        <f>ABS(L155/$H$33)</f>
        <v>0.010415108934626827</v>
      </c>
      <c r="M157" s="115" t="s">
        <v>111</v>
      </c>
      <c r="N157" s="102">
        <f>K157+L157+L158+K158</f>
        <v>0.7401092786394227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0.0029227947110805385</v>
      </c>
      <c r="L158" s="102">
        <f>ABS(L156/$H$34)</f>
        <v>0.43063822554058084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3348</v>
      </c>
      <c r="B161" s="116">
        <v>133.06</v>
      </c>
      <c r="C161" s="116">
        <v>141.16</v>
      </c>
      <c r="D161" s="116">
        <v>9.64807069758461</v>
      </c>
      <c r="E161" s="116">
        <v>10.238701056252328</v>
      </c>
      <c r="F161" s="116">
        <v>26.876649814568268</v>
      </c>
      <c r="G161" s="116" t="s">
        <v>59</v>
      </c>
      <c r="H161" s="116">
        <v>0.7705174052971984</v>
      </c>
      <c r="I161" s="116">
        <v>66.3305174052972</v>
      </c>
      <c r="J161" s="116" t="s">
        <v>73</v>
      </c>
      <c r="K161" s="116">
        <v>1.3682974578553253</v>
      </c>
      <c r="M161" s="116" t="s">
        <v>68</v>
      </c>
      <c r="N161" s="116">
        <v>0.7956811094097681</v>
      </c>
      <c r="X161" s="116">
        <v>67.5</v>
      </c>
    </row>
    <row r="162" spans="1:24" s="116" customFormat="1" ht="12.75">
      <c r="A162" s="116">
        <v>3347</v>
      </c>
      <c r="B162" s="116">
        <v>156.4600067138672</v>
      </c>
      <c r="C162" s="116">
        <v>151.4600067138672</v>
      </c>
      <c r="D162" s="116">
        <v>9.169327735900879</v>
      </c>
      <c r="E162" s="116">
        <v>9.904260635375977</v>
      </c>
      <c r="F162" s="116">
        <v>33.01424128189145</v>
      </c>
      <c r="G162" s="116" t="s">
        <v>56</v>
      </c>
      <c r="H162" s="116">
        <v>-3.1438339093585626</v>
      </c>
      <c r="I162" s="116">
        <v>85.81617280450862</v>
      </c>
      <c r="J162" s="116" t="s">
        <v>62</v>
      </c>
      <c r="K162" s="116">
        <v>1.0526120141036985</v>
      </c>
      <c r="L162" s="116">
        <v>0.4363626840042633</v>
      </c>
      <c r="M162" s="116">
        <v>0.2491917715997199</v>
      </c>
      <c r="N162" s="116">
        <v>0.07631766889250513</v>
      </c>
      <c r="O162" s="116">
        <v>0.04227500132113683</v>
      </c>
      <c r="P162" s="116">
        <v>0.01251781632575514</v>
      </c>
      <c r="Q162" s="116">
        <v>0.005145803508217559</v>
      </c>
      <c r="R162" s="116">
        <v>0.001174708479788277</v>
      </c>
      <c r="S162" s="116">
        <v>0.0005546390335483339</v>
      </c>
      <c r="T162" s="116">
        <v>0.00018418643990293713</v>
      </c>
      <c r="U162" s="116">
        <v>0.00011255037027914598</v>
      </c>
      <c r="V162" s="116">
        <v>4.3603371324295363E-05</v>
      </c>
      <c r="W162" s="116">
        <v>3.458779424115142E-05</v>
      </c>
      <c r="X162" s="116">
        <v>67.5</v>
      </c>
    </row>
    <row r="163" spans="1:24" s="116" customFormat="1" ht="12.75">
      <c r="A163" s="116">
        <v>3346</v>
      </c>
      <c r="B163" s="116">
        <v>164.0800018310547</v>
      </c>
      <c r="C163" s="116">
        <v>160.27999877929688</v>
      </c>
      <c r="D163" s="116">
        <v>9.038985252380371</v>
      </c>
      <c r="E163" s="116">
        <v>9.787515640258789</v>
      </c>
      <c r="F163" s="116">
        <v>35.7953293581903</v>
      </c>
      <c r="G163" s="116" t="s">
        <v>57</v>
      </c>
      <c r="H163" s="116">
        <v>-2.1628651259010496</v>
      </c>
      <c r="I163" s="116">
        <v>94.41713670515364</v>
      </c>
      <c r="J163" s="116" t="s">
        <v>60</v>
      </c>
      <c r="K163" s="116">
        <v>0.11689500918117184</v>
      </c>
      <c r="L163" s="116">
        <v>-0.0023737595276108327</v>
      </c>
      <c r="M163" s="116">
        <v>-0.024856673283940717</v>
      </c>
      <c r="N163" s="116">
        <v>-0.000789230608129799</v>
      </c>
      <c r="O163" s="116">
        <v>0.005147663180438911</v>
      </c>
      <c r="P163" s="116">
        <v>-0.00027169514236923415</v>
      </c>
      <c r="Q163" s="116">
        <v>-0.00037873702943680643</v>
      </c>
      <c r="R163" s="116">
        <v>-6.345926508179665E-05</v>
      </c>
      <c r="S163" s="116">
        <v>0.00010455804099426939</v>
      </c>
      <c r="T163" s="116">
        <v>-1.9351285715010805E-05</v>
      </c>
      <c r="U163" s="116">
        <v>6.452017152079925E-07</v>
      </c>
      <c r="V163" s="116">
        <v>-5.005485569388679E-06</v>
      </c>
      <c r="W163" s="116">
        <v>7.644088491372643E-06</v>
      </c>
      <c r="X163" s="116">
        <v>67.5</v>
      </c>
    </row>
    <row r="164" spans="1:24" s="116" customFormat="1" ht="12.75">
      <c r="A164" s="116">
        <v>3349</v>
      </c>
      <c r="B164" s="116">
        <v>117.19999694824219</v>
      </c>
      <c r="C164" s="116">
        <v>135.60000610351562</v>
      </c>
      <c r="D164" s="116">
        <v>9.10073471069336</v>
      </c>
      <c r="E164" s="116">
        <v>9.505935668945312</v>
      </c>
      <c r="F164" s="116">
        <v>28.21259620221679</v>
      </c>
      <c r="G164" s="116" t="s">
        <v>58</v>
      </c>
      <c r="H164" s="116">
        <v>24.06595606608809</v>
      </c>
      <c r="I164" s="116">
        <v>73.76595301433028</v>
      </c>
      <c r="J164" s="116" t="s">
        <v>61</v>
      </c>
      <c r="K164" s="116">
        <v>1.0461011466698518</v>
      </c>
      <c r="L164" s="116">
        <v>-0.4363562274760263</v>
      </c>
      <c r="M164" s="116">
        <v>0.24794895609028564</v>
      </c>
      <c r="N164" s="116">
        <v>-0.07631358791351142</v>
      </c>
      <c r="O164" s="116">
        <v>0.041960425408745256</v>
      </c>
      <c r="P164" s="116">
        <v>-0.01251486745095428</v>
      </c>
      <c r="Q164" s="116">
        <v>0.005131846841802425</v>
      </c>
      <c r="R164" s="116">
        <v>-0.0011729931517966178</v>
      </c>
      <c r="S164" s="116">
        <v>0.000544694477297935</v>
      </c>
      <c r="T164" s="116">
        <v>-0.00018316706140923453</v>
      </c>
      <c r="U164" s="116">
        <v>0.00011254852093528178</v>
      </c>
      <c r="V164" s="116">
        <v>-4.331511404878238E-05</v>
      </c>
      <c r="W164" s="116">
        <v>3.3732527649203696E-05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3348</v>
      </c>
      <c r="B166" s="116">
        <v>121.36</v>
      </c>
      <c r="C166" s="116">
        <v>136.66</v>
      </c>
      <c r="D166" s="116">
        <v>9.79356730200837</v>
      </c>
      <c r="E166" s="116">
        <v>10.209194489622272</v>
      </c>
      <c r="F166" s="116">
        <v>25.58145338218971</v>
      </c>
      <c r="G166" s="116" t="s">
        <v>59</v>
      </c>
      <c r="H166" s="116">
        <v>8.305521468474431</v>
      </c>
      <c r="I166" s="116">
        <v>62.16552146847443</v>
      </c>
      <c r="J166" s="116" t="s">
        <v>73</v>
      </c>
      <c r="K166" s="116">
        <v>0.5709985890843776</v>
      </c>
      <c r="M166" s="116" t="s">
        <v>68</v>
      </c>
      <c r="N166" s="116">
        <v>0.2989693068285777</v>
      </c>
      <c r="X166" s="116">
        <v>67.5</v>
      </c>
    </row>
    <row r="167" spans="1:24" s="116" customFormat="1" ht="12.75">
      <c r="A167" s="116">
        <v>3347</v>
      </c>
      <c r="B167" s="116">
        <v>155.9600067138672</v>
      </c>
      <c r="C167" s="116">
        <v>147.9600067138672</v>
      </c>
      <c r="D167" s="116">
        <v>9.00483226776123</v>
      </c>
      <c r="E167" s="116">
        <v>9.882824897766113</v>
      </c>
      <c r="F167" s="116">
        <v>31.654007278451587</v>
      </c>
      <c r="G167" s="116" t="s">
        <v>56</v>
      </c>
      <c r="H167" s="116">
        <v>-4.678285845188228</v>
      </c>
      <c r="I167" s="116">
        <v>83.78172086867896</v>
      </c>
      <c r="J167" s="116" t="s">
        <v>62</v>
      </c>
      <c r="K167" s="116">
        <v>0.7327703820447485</v>
      </c>
      <c r="L167" s="116">
        <v>0.0013656940361956558</v>
      </c>
      <c r="M167" s="116">
        <v>0.17347372247303156</v>
      </c>
      <c r="N167" s="116">
        <v>0.055419724876219136</v>
      </c>
      <c r="O167" s="116">
        <v>0.02942948485165935</v>
      </c>
      <c r="P167" s="116">
        <v>3.9159380863853045E-05</v>
      </c>
      <c r="Q167" s="116">
        <v>0.003582216483551737</v>
      </c>
      <c r="R167" s="116">
        <v>0.0008530353637479057</v>
      </c>
      <c r="S167" s="116">
        <v>0.00038612276511549</v>
      </c>
      <c r="T167" s="116">
        <v>5.639792596867455E-07</v>
      </c>
      <c r="U167" s="116">
        <v>7.834719107056551E-05</v>
      </c>
      <c r="V167" s="116">
        <v>3.1663235351445375E-05</v>
      </c>
      <c r="W167" s="116">
        <v>2.4080188693638825E-05</v>
      </c>
      <c r="X167" s="116">
        <v>67.5</v>
      </c>
    </row>
    <row r="168" spans="1:24" s="116" customFormat="1" ht="12.75">
      <c r="A168" s="116">
        <v>3346</v>
      </c>
      <c r="B168" s="116">
        <v>158.44000244140625</v>
      </c>
      <c r="C168" s="116">
        <v>137.83999633789062</v>
      </c>
      <c r="D168" s="116">
        <v>9.007354736328125</v>
      </c>
      <c r="E168" s="116">
        <v>9.80247974395752</v>
      </c>
      <c r="F168" s="116">
        <v>33.892435904588275</v>
      </c>
      <c r="G168" s="116" t="s">
        <v>57</v>
      </c>
      <c r="H168" s="116">
        <v>-1.2494064090308115</v>
      </c>
      <c r="I168" s="116">
        <v>89.69059603237544</v>
      </c>
      <c r="J168" s="116" t="s">
        <v>60</v>
      </c>
      <c r="K168" s="116">
        <v>0.36996623775499576</v>
      </c>
      <c r="L168" s="116">
        <v>-6.995419650706793E-06</v>
      </c>
      <c r="M168" s="116">
        <v>-0.08587676961779982</v>
      </c>
      <c r="N168" s="116">
        <v>-0.0005730890235763026</v>
      </c>
      <c r="O168" s="116">
        <v>0.015131590842613098</v>
      </c>
      <c r="P168" s="116">
        <v>-9.196557822878398E-07</v>
      </c>
      <c r="Q168" s="116">
        <v>-0.0016910483387503708</v>
      </c>
      <c r="R168" s="116">
        <v>-4.60664697161521E-05</v>
      </c>
      <c r="S168" s="116">
        <v>0.0002204402892268884</v>
      </c>
      <c r="T168" s="116">
        <v>-7.097216061526851E-08</v>
      </c>
      <c r="U168" s="116">
        <v>-3.1395969162876884E-05</v>
      </c>
      <c r="V168" s="116">
        <v>-3.6306818855062776E-06</v>
      </c>
      <c r="W168" s="116">
        <v>1.4395957113743872E-05</v>
      </c>
      <c r="X168" s="116">
        <v>67.5</v>
      </c>
    </row>
    <row r="169" spans="1:24" s="116" customFormat="1" ht="12.75">
      <c r="A169" s="116">
        <v>3349</v>
      </c>
      <c r="B169" s="116">
        <v>118.68000030517578</v>
      </c>
      <c r="C169" s="116">
        <v>140.67999267578125</v>
      </c>
      <c r="D169" s="116">
        <v>9.10283088684082</v>
      </c>
      <c r="E169" s="116">
        <v>9.392237663269043</v>
      </c>
      <c r="F169" s="116">
        <v>24.09304294083172</v>
      </c>
      <c r="G169" s="116" t="s">
        <v>58</v>
      </c>
      <c r="H169" s="116">
        <v>11.804190022407283</v>
      </c>
      <c r="I169" s="116">
        <v>62.984190327583065</v>
      </c>
      <c r="J169" s="116" t="s">
        <v>61</v>
      </c>
      <c r="K169" s="116">
        <v>0.6325167315758696</v>
      </c>
      <c r="L169" s="116">
        <v>-0.0013656761199509538</v>
      </c>
      <c r="M169" s="116">
        <v>0.15072595273761485</v>
      </c>
      <c r="N169" s="116">
        <v>-0.055416761673043276</v>
      </c>
      <c r="O169" s="116">
        <v>0.02524142502327859</v>
      </c>
      <c r="P169" s="116">
        <v>-3.914858034312872E-05</v>
      </c>
      <c r="Q169" s="116">
        <v>0.003157947189400004</v>
      </c>
      <c r="R169" s="116">
        <v>-0.0008517905917374368</v>
      </c>
      <c r="S169" s="116">
        <v>0.0003170124108390674</v>
      </c>
      <c r="T169" s="116">
        <v>-5.594958067531963E-07</v>
      </c>
      <c r="U169" s="116">
        <v>7.178144237176754E-05</v>
      </c>
      <c r="V169" s="116">
        <v>-3.145438955006561E-05</v>
      </c>
      <c r="W169" s="116">
        <v>1.9303157935956964E-05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3348</v>
      </c>
      <c r="B171" s="116">
        <v>113.2</v>
      </c>
      <c r="C171" s="116">
        <v>129</v>
      </c>
      <c r="D171" s="116">
        <v>9.834139278953366</v>
      </c>
      <c r="E171" s="116">
        <v>10.313746386008534</v>
      </c>
      <c r="F171" s="116">
        <v>22.338375666971736</v>
      </c>
      <c r="G171" s="116" t="s">
        <v>59</v>
      </c>
      <c r="H171" s="116">
        <v>8.3420211767247</v>
      </c>
      <c r="I171" s="116">
        <v>54.0420211767247</v>
      </c>
      <c r="J171" s="116" t="s">
        <v>73</v>
      </c>
      <c r="K171" s="116">
        <v>0.14502732829645654</v>
      </c>
      <c r="M171" s="116" t="s">
        <v>68</v>
      </c>
      <c r="N171" s="116">
        <v>0.10193571617079897</v>
      </c>
      <c r="X171" s="116">
        <v>67.5</v>
      </c>
    </row>
    <row r="172" spans="1:24" s="116" customFormat="1" ht="12.75">
      <c r="A172" s="116">
        <v>3347</v>
      </c>
      <c r="B172" s="116">
        <v>142.5800018310547</v>
      </c>
      <c r="C172" s="116">
        <v>131.77999877929688</v>
      </c>
      <c r="D172" s="116">
        <v>9.147085189819336</v>
      </c>
      <c r="E172" s="116">
        <v>10.354565620422363</v>
      </c>
      <c r="F172" s="116">
        <v>27.80282646164805</v>
      </c>
      <c r="G172" s="116" t="s">
        <v>56</v>
      </c>
      <c r="H172" s="116">
        <v>-2.676669155873441</v>
      </c>
      <c r="I172" s="116">
        <v>72.40333267518125</v>
      </c>
      <c r="J172" s="116" t="s">
        <v>62</v>
      </c>
      <c r="K172" s="116">
        <v>0.2882212816325726</v>
      </c>
      <c r="L172" s="116">
        <v>0.23231980060754692</v>
      </c>
      <c r="M172" s="116">
        <v>0.06823254067089729</v>
      </c>
      <c r="N172" s="116">
        <v>0.056093462111429813</v>
      </c>
      <c r="O172" s="116">
        <v>0.011575585567147452</v>
      </c>
      <c r="P172" s="116">
        <v>0.006664508454971836</v>
      </c>
      <c r="Q172" s="116">
        <v>0.0014089648459495925</v>
      </c>
      <c r="R172" s="116">
        <v>0.0008634055146217242</v>
      </c>
      <c r="S172" s="116">
        <v>0.0001518878488762215</v>
      </c>
      <c r="T172" s="116">
        <v>9.806668924566142E-05</v>
      </c>
      <c r="U172" s="116">
        <v>3.0813616315117334E-05</v>
      </c>
      <c r="V172" s="116">
        <v>3.204209231414623E-05</v>
      </c>
      <c r="W172" s="116">
        <v>9.475972500669397E-06</v>
      </c>
      <c r="X172" s="116">
        <v>67.5</v>
      </c>
    </row>
    <row r="173" spans="1:24" s="116" customFormat="1" ht="12.75">
      <c r="A173" s="116">
        <v>3346</v>
      </c>
      <c r="B173" s="116">
        <v>129.77999877929688</v>
      </c>
      <c r="C173" s="116">
        <v>120.9800033569336</v>
      </c>
      <c r="D173" s="116">
        <v>9.187829971313477</v>
      </c>
      <c r="E173" s="116">
        <v>9.623311042785645</v>
      </c>
      <c r="F173" s="116">
        <v>25.87780516870384</v>
      </c>
      <c r="G173" s="116" t="s">
        <v>57</v>
      </c>
      <c r="H173" s="116">
        <v>4.775344455325381</v>
      </c>
      <c r="I173" s="116">
        <v>67.05534323462226</v>
      </c>
      <c r="J173" s="116" t="s">
        <v>60</v>
      </c>
      <c r="K173" s="116">
        <v>0.1381669939527978</v>
      </c>
      <c r="L173" s="116">
        <v>0.0012645729193892198</v>
      </c>
      <c r="M173" s="116">
        <v>-0.03202624694766803</v>
      </c>
      <c r="N173" s="116">
        <v>-0.0005801643770572325</v>
      </c>
      <c r="O173" s="116">
        <v>0.005658201571280695</v>
      </c>
      <c r="P173" s="116">
        <v>0.00014461336380922432</v>
      </c>
      <c r="Q173" s="116">
        <v>-0.0006284502422704494</v>
      </c>
      <c r="R173" s="116">
        <v>-4.6630826252605335E-05</v>
      </c>
      <c r="S173" s="116">
        <v>8.30267675891512E-05</v>
      </c>
      <c r="T173" s="116">
        <v>1.0294311766890568E-05</v>
      </c>
      <c r="U173" s="116">
        <v>-1.1524913975318622E-05</v>
      </c>
      <c r="V173" s="116">
        <v>-3.6773772736009662E-06</v>
      </c>
      <c r="W173" s="116">
        <v>5.441063928126021E-06</v>
      </c>
      <c r="X173" s="116">
        <v>67.5</v>
      </c>
    </row>
    <row r="174" spans="1:24" s="116" customFormat="1" ht="12.75">
      <c r="A174" s="116">
        <v>3349</v>
      </c>
      <c r="B174" s="116">
        <v>114.4800033569336</v>
      </c>
      <c r="C174" s="116">
        <v>130.5800018310547</v>
      </c>
      <c r="D174" s="116">
        <v>9.369741439819336</v>
      </c>
      <c r="E174" s="116">
        <v>9.71619701385498</v>
      </c>
      <c r="F174" s="116">
        <v>20.042519908176285</v>
      </c>
      <c r="G174" s="116" t="s">
        <v>58</v>
      </c>
      <c r="H174" s="116">
        <v>3.913744052745429</v>
      </c>
      <c r="I174" s="116">
        <v>50.89374740967902</v>
      </c>
      <c r="J174" s="116" t="s">
        <v>61</v>
      </c>
      <c r="K174" s="116">
        <v>0.25294542685719834</v>
      </c>
      <c r="L174" s="116">
        <v>0.23231635889377636</v>
      </c>
      <c r="M174" s="116">
        <v>0.060249473963285664</v>
      </c>
      <c r="N174" s="116">
        <v>-0.056090461764385625</v>
      </c>
      <c r="O174" s="116">
        <v>0.010098462071083352</v>
      </c>
      <c r="P174" s="116">
        <v>0.006662939285435435</v>
      </c>
      <c r="Q174" s="116">
        <v>0.0012610441031589547</v>
      </c>
      <c r="R174" s="116">
        <v>-0.0008621453756311656</v>
      </c>
      <c r="S174" s="116">
        <v>0.00012718677014510185</v>
      </c>
      <c r="T174" s="116">
        <v>9.752488238829711E-05</v>
      </c>
      <c r="U174" s="116">
        <v>2.8577181601354083E-05</v>
      </c>
      <c r="V174" s="116">
        <v>-3.18303719151359E-05</v>
      </c>
      <c r="W174" s="116">
        <v>7.75814914547848E-06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3348</v>
      </c>
      <c r="B176" s="116">
        <v>130.52</v>
      </c>
      <c r="C176" s="116">
        <v>134.72</v>
      </c>
      <c r="D176" s="116">
        <v>9.604285097483514</v>
      </c>
      <c r="E176" s="116">
        <v>9.977002561887856</v>
      </c>
      <c r="F176" s="116">
        <v>23.55808549438539</v>
      </c>
      <c r="G176" s="116" t="s">
        <v>59</v>
      </c>
      <c r="H176" s="116">
        <v>-4.620739257339892</v>
      </c>
      <c r="I176" s="116">
        <v>58.39926074266011</v>
      </c>
      <c r="J176" s="116" t="s">
        <v>73</v>
      </c>
      <c r="K176" s="116">
        <v>0.6740460606415978</v>
      </c>
      <c r="M176" s="116" t="s">
        <v>68</v>
      </c>
      <c r="N176" s="116">
        <v>0.40177152025374535</v>
      </c>
      <c r="X176" s="116">
        <v>67.5</v>
      </c>
    </row>
    <row r="177" spans="1:24" s="116" customFormat="1" ht="12.75">
      <c r="A177" s="116">
        <v>3347</v>
      </c>
      <c r="B177" s="116">
        <v>155.86000061035156</v>
      </c>
      <c r="C177" s="116">
        <v>137.05999755859375</v>
      </c>
      <c r="D177" s="116">
        <v>8.788285255432129</v>
      </c>
      <c r="E177" s="116">
        <v>9.970929145812988</v>
      </c>
      <c r="F177" s="116">
        <v>30.513275082508972</v>
      </c>
      <c r="G177" s="116" t="s">
        <v>56</v>
      </c>
      <c r="H177" s="116">
        <v>-5.607893078667729</v>
      </c>
      <c r="I177" s="116">
        <v>82.75210753168383</v>
      </c>
      <c r="J177" s="116" t="s">
        <v>62</v>
      </c>
      <c r="K177" s="116">
        <v>0.720424655756188</v>
      </c>
      <c r="L177" s="116">
        <v>0.35333261160621077</v>
      </c>
      <c r="M177" s="116">
        <v>0.17055084015376792</v>
      </c>
      <c r="N177" s="116">
        <v>0.012261725185704547</v>
      </c>
      <c r="O177" s="116">
        <v>0.028933602960032893</v>
      </c>
      <c r="P177" s="116">
        <v>0.010135915359201579</v>
      </c>
      <c r="Q177" s="116">
        <v>0.0035219232867560683</v>
      </c>
      <c r="R177" s="116">
        <v>0.00018875239737867216</v>
      </c>
      <c r="S177" s="116">
        <v>0.0003796011787980641</v>
      </c>
      <c r="T177" s="116">
        <v>0.0001491349433454636</v>
      </c>
      <c r="U177" s="116">
        <v>7.703908469399633E-05</v>
      </c>
      <c r="V177" s="116">
        <v>6.998540032279892E-06</v>
      </c>
      <c r="W177" s="116">
        <v>2.3668863238183224E-05</v>
      </c>
      <c r="X177" s="116">
        <v>67.5</v>
      </c>
    </row>
    <row r="178" spans="1:24" s="116" customFormat="1" ht="12.75">
      <c r="A178" s="116">
        <v>3346</v>
      </c>
      <c r="B178" s="116">
        <v>155.32000732421875</v>
      </c>
      <c r="C178" s="116">
        <v>129.1199951171875</v>
      </c>
      <c r="D178" s="116">
        <v>9.2110013961792</v>
      </c>
      <c r="E178" s="116">
        <v>9.775585174560547</v>
      </c>
      <c r="F178" s="116">
        <v>31.62823676237317</v>
      </c>
      <c r="G178" s="116" t="s">
        <v>57</v>
      </c>
      <c r="H178" s="116">
        <v>-5.982446389992774</v>
      </c>
      <c r="I178" s="116">
        <v>81.83756093422598</v>
      </c>
      <c r="J178" s="116" t="s">
        <v>60</v>
      </c>
      <c r="K178" s="116">
        <v>0.05516913422816641</v>
      </c>
      <c r="L178" s="116">
        <v>-0.0019228335680437283</v>
      </c>
      <c r="M178" s="116">
        <v>-0.01112707704566829</v>
      </c>
      <c r="N178" s="116">
        <v>0.0001268243033421726</v>
      </c>
      <c r="O178" s="116">
        <v>0.0025267959673503154</v>
      </c>
      <c r="P178" s="116">
        <v>-0.0002200146136411601</v>
      </c>
      <c r="Q178" s="116">
        <v>-0.00013747284022947362</v>
      </c>
      <c r="R178" s="116">
        <v>1.0184045413870375E-05</v>
      </c>
      <c r="S178" s="116">
        <v>5.8598889140821994E-05</v>
      </c>
      <c r="T178" s="116">
        <v>-1.56658941905719E-05</v>
      </c>
      <c r="U178" s="116">
        <v>3.115325439088788E-06</v>
      </c>
      <c r="V178" s="116">
        <v>8.043629786398361E-07</v>
      </c>
      <c r="W178" s="116">
        <v>4.426409564555208E-06</v>
      </c>
      <c r="X178" s="116">
        <v>67.5</v>
      </c>
    </row>
    <row r="179" spans="1:24" s="116" customFormat="1" ht="12.75">
      <c r="A179" s="116">
        <v>3349</v>
      </c>
      <c r="B179" s="116">
        <v>105.18000030517578</v>
      </c>
      <c r="C179" s="116">
        <v>121.77999877929688</v>
      </c>
      <c r="D179" s="116">
        <v>9.34118366241455</v>
      </c>
      <c r="E179" s="116">
        <v>9.51901912689209</v>
      </c>
      <c r="F179" s="116">
        <v>19.93406787159959</v>
      </c>
      <c r="G179" s="116" t="s">
        <v>58</v>
      </c>
      <c r="H179" s="116">
        <v>13.073259823531188</v>
      </c>
      <c r="I179" s="116">
        <v>50.75326012870697</v>
      </c>
      <c r="J179" s="116" t="s">
        <v>61</v>
      </c>
      <c r="K179" s="116">
        <v>0.7183091613295326</v>
      </c>
      <c r="L179" s="116">
        <v>-0.35332737954414883</v>
      </c>
      <c r="M179" s="116">
        <v>0.17018747672368803</v>
      </c>
      <c r="N179" s="116">
        <v>0.012261069289659159</v>
      </c>
      <c r="O179" s="116">
        <v>0.02882305817202967</v>
      </c>
      <c r="P179" s="116">
        <v>-0.010133527211128552</v>
      </c>
      <c r="Q179" s="116">
        <v>0.0035192392439267195</v>
      </c>
      <c r="R179" s="116">
        <v>0.0001884774594884078</v>
      </c>
      <c r="S179" s="116">
        <v>0.00037505096338543315</v>
      </c>
      <c r="T179" s="116">
        <v>-0.00014830984824300929</v>
      </c>
      <c r="U179" s="116">
        <v>7.697606977429613E-05</v>
      </c>
      <c r="V179" s="116">
        <v>6.952162453655545E-06</v>
      </c>
      <c r="W179" s="116">
        <v>2.325127921974693E-05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3348</v>
      </c>
      <c r="B181" s="116">
        <v>132.64</v>
      </c>
      <c r="C181" s="116">
        <v>119.54</v>
      </c>
      <c r="D181" s="116">
        <v>9.2374467924087</v>
      </c>
      <c r="E181" s="116">
        <v>10.124492350704479</v>
      </c>
      <c r="F181" s="116">
        <v>26.827716111078296</v>
      </c>
      <c r="G181" s="116" t="s">
        <v>59</v>
      </c>
      <c r="H181" s="116">
        <v>4.011693611706278</v>
      </c>
      <c r="I181" s="116">
        <v>69.15169361170626</v>
      </c>
      <c r="J181" s="116" t="s">
        <v>73</v>
      </c>
      <c r="K181" s="116">
        <v>1.3982924305453406</v>
      </c>
      <c r="M181" s="116" t="s">
        <v>68</v>
      </c>
      <c r="N181" s="116">
        <v>0.7547595770832708</v>
      </c>
      <c r="X181" s="116">
        <v>67.5</v>
      </c>
    </row>
    <row r="182" spans="1:24" s="116" customFormat="1" ht="12.75">
      <c r="A182" s="116">
        <v>3347</v>
      </c>
      <c r="B182" s="116">
        <v>153.9600067138672</v>
      </c>
      <c r="C182" s="116">
        <v>150.66000366210938</v>
      </c>
      <c r="D182" s="116">
        <v>9.134504318237305</v>
      </c>
      <c r="E182" s="116">
        <v>9.80289363861084</v>
      </c>
      <c r="F182" s="116">
        <v>27.926224106136097</v>
      </c>
      <c r="G182" s="116" t="s">
        <v>56</v>
      </c>
      <c r="H182" s="116">
        <v>-13.600371111396584</v>
      </c>
      <c r="I182" s="116">
        <v>72.8596356024706</v>
      </c>
      <c r="J182" s="116" t="s">
        <v>62</v>
      </c>
      <c r="K182" s="116">
        <v>1.1214262296606614</v>
      </c>
      <c r="L182" s="116">
        <v>0.2537988478853698</v>
      </c>
      <c r="M182" s="116">
        <v>0.26548236958120386</v>
      </c>
      <c r="N182" s="116">
        <v>0.06072956588663111</v>
      </c>
      <c r="O182" s="116">
        <v>0.04503889896272634</v>
      </c>
      <c r="P182" s="116">
        <v>0.007280778772258571</v>
      </c>
      <c r="Q182" s="116">
        <v>0.005482206468399658</v>
      </c>
      <c r="R182" s="116">
        <v>0.0009347206139388888</v>
      </c>
      <c r="S182" s="116">
        <v>0.0005909240653261373</v>
      </c>
      <c r="T182" s="116">
        <v>0.00010713250810065949</v>
      </c>
      <c r="U182" s="116">
        <v>0.00011989849262762788</v>
      </c>
      <c r="V182" s="116">
        <v>3.4687127860061204E-05</v>
      </c>
      <c r="W182" s="116">
        <v>3.685212703880892E-05</v>
      </c>
      <c r="X182" s="116">
        <v>67.5</v>
      </c>
    </row>
    <row r="183" spans="1:24" s="116" customFormat="1" ht="12.75">
      <c r="A183" s="116">
        <v>3346</v>
      </c>
      <c r="B183" s="116">
        <v>134.05999755859375</v>
      </c>
      <c r="C183" s="116">
        <v>140.4600067138672</v>
      </c>
      <c r="D183" s="116">
        <v>9.299158096313477</v>
      </c>
      <c r="E183" s="116">
        <v>9.609241485595703</v>
      </c>
      <c r="F183" s="116">
        <v>29.99531290248864</v>
      </c>
      <c r="G183" s="116" t="s">
        <v>57</v>
      </c>
      <c r="H183" s="116">
        <v>10.248051415512577</v>
      </c>
      <c r="I183" s="116">
        <v>76.80804897410633</v>
      </c>
      <c r="J183" s="116" t="s">
        <v>60</v>
      </c>
      <c r="K183" s="116">
        <v>-0.23559982614335928</v>
      </c>
      <c r="L183" s="116">
        <v>0.001381131438530344</v>
      </c>
      <c r="M183" s="116">
        <v>0.05872170682064581</v>
      </c>
      <c r="N183" s="116">
        <v>-0.0006284151905298286</v>
      </c>
      <c r="O183" s="116">
        <v>-0.00898669030079477</v>
      </c>
      <c r="P183" s="116">
        <v>0.00015799392604653906</v>
      </c>
      <c r="Q183" s="116">
        <v>0.001352498358702856</v>
      </c>
      <c r="R183" s="116">
        <v>-5.0516425712654814E-05</v>
      </c>
      <c r="S183" s="116">
        <v>-7.851737247686574E-05</v>
      </c>
      <c r="T183" s="116">
        <v>1.1253171052582176E-05</v>
      </c>
      <c r="U183" s="116">
        <v>3.8688203235962354E-05</v>
      </c>
      <c r="V183" s="116">
        <v>-3.986220849098193E-06</v>
      </c>
      <c r="W183" s="116">
        <v>-3.674425892598826E-06</v>
      </c>
      <c r="X183" s="116">
        <v>67.5</v>
      </c>
    </row>
    <row r="184" spans="1:24" s="116" customFormat="1" ht="12.75">
      <c r="A184" s="116">
        <v>3349</v>
      </c>
      <c r="B184" s="116">
        <v>113.0999984741211</v>
      </c>
      <c r="C184" s="116">
        <v>138</v>
      </c>
      <c r="D184" s="116">
        <v>9.216869354248047</v>
      </c>
      <c r="E184" s="116">
        <v>9.60964298248291</v>
      </c>
      <c r="F184" s="116">
        <v>23.43101850465672</v>
      </c>
      <c r="G184" s="116" t="s">
        <v>58</v>
      </c>
      <c r="H184" s="116">
        <v>14.881460347193062</v>
      </c>
      <c r="I184" s="116">
        <v>60.481458821314156</v>
      </c>
      <c r="J184" s="116" t="s">
        <v>61</v>
      </c>
      <c r="K184" s="116">
        <v>1.0963984268924074</v>
      </c>
      <c r="L184" s="116">
        <v>0.2537950899128874</v>
      </c>
      <c r="M184" s="116">
        <v>0.2589066428396943</v>
      </c>
      <c r="N184" s="116">
        <v>-0.06072631445367799</v>
      </c>
      <c r="O184" s="116">
        <v>0.04413322803979188</v>
      </c>
      <c r="P184" s="116">
        <v>0.007279064325165937</v>
      </c>
      <c r="Q184" s="116">
        <v>0.005312752201248345</v>
      </c>
      <c r="R184" s="116">
        <v>-0.0009333545504552442</v>
      </c>
      <c r="S184" s="116">
        <v>0.0005856844484881754</v>
      </c>
      <c r="T184" s="116">
        <v>0.00010653985373182749</v>
      </c>
      <c r="U184" s="116">
        <v>0.00011348511560883308</v>
      </c>
      <c r="V184" s="116">
        <v>-3.445731972342668E-05</v>
      </c>
      <c r="W184" s="116">
        <v>3.6668485946986015E-05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3348</v>
      </c>
      <c r="B186" s="116">
        <v>133.56</v>
      </c>
      <c r="C186" s="116">
        <v>141.26</v>
      </c>
      <c r="D186" s="116">
        <v>9.197341867284619</v>
      </c>
      <c r="E186" s="116">
        <v>10.031196532881687</v>
      </c>
      <c r="F186" s="116">
        <v>25.999628936469747</v>
      </c>
      <c r="G186" s="116" t="s">
        <v>59</v>
      </c>
      <c r="H186" s="116">
        <v>1.2520270325738494</v>
      </c>
      <c r="I186" s="116">
        <v>67.31202703257385</v>
      </c>
      <c r="J186" s="116" t="s">
        <v>73</v>
      </c>
      <c r="K186" s="116">
        <v>0.5410076622085296</v>
      </c>
      <c r="M186" s="116" t="s">
        <v>68</v>
      </c>
      <c r="N186" s="116">
        <v>0.287929346106318</v>
      </c>
      <c r="X186" s="116">
        <v>67.5</v>
      </c>
    </row>
    <row r="187" spans="1:24" s="116" customFormat="1" ht="12.75">
      <c r="A187" s="116">
        <v>3347</v>
      </c>
      <c r="B187" s="116">
        <v>158.5399932861328</v>
      </c>
      <c r="C187" s="116">
        <v>157.24000549316406</v>
      </c>
      <c r="D187" s="116">
        <v>8.947247505187988</v>
      </c>
      <c r="E187" s="116">
        <v>9.802796363830566</v>
      </c>
      <c r="F187" s="116">
        <v>32.70724874192522</v>
      </c>
      <c r="G187" s="116" t="s">
        <v>56</v>
      </c>
      <c r="H187" s="116">
        <v>-3.9039615338875393</v>
      </c>
      <c r="I187" s="116">
        <v>87.13603175224527</v>
      </c>
      <c r="J187" s="116" t="s">
        <v>62</v>
      </c>
      <c r="K187" s="116">
        <v>0.7098285020185043</v>
      </c>
      <c r="L187" s="116">
        <v>0.04727147278446243</v>
      </c>
      <c r="M187" s="116">
        <v>0.1680421497005342</v>
      </c>
      <c r="N187" s="116">
        <v>0.0764870502669176</v>
      </c>
      <c r="O187" s="116">
        <v>0.028508247008056098</v>
      </c>
      <c r="P187" s="116">
        <v>0.001356096998426507</v>
      </c>
      <c r="Q187" s="116">
        <v>0.0034700395234397935</v>
      </c>
      <c r="R187" s="116">
        <v>0.001177299191341078</v>
      </c>
      <c r="S187" s="116">
        <v>0.00037402319238013853</v>
      </c>
      <c r="T187" s="116">
        <v>1.994456034013578E-05</v>
      </c>
      <c r="U187" s="116">
        <v>7.588701718937532E-05</v>
      </c>
      <c r="V187" s="116">
        <v>4.368879511979336E-05</v>
      </c>
      <c r="W187" s="116">
        <v>2.332524153628935E-05</v>
      </c>
      <c r="X187" s="116">
        <v>67.5</v>
      </c>
    </row>
    <row r="188" spans="1:24" s="116" customFormat="1" ht="12.75">
      <c r="A188" s="116">
        <v>3346</v>
      </c>
      <c r="B188" s="116">
        <v>144.60000610351562</v>
      </c>
      <c r="C188" s="116">
        <v>138.8000030517578</v>
      </c>
      <c r="D188" s="116">
        <v>9.025185585021973</v>
      </c>
      <c r="E188" s="116">
        <v>9.73324203491211</v>
      </c>
      <c r="F188" s="116">
        <v>32.90053484817042</v>
      </c>
      <c r="G188" s="116" t="s">
        <v>57</v>
      </c>
      <c r="H188" s="116">
        <v>9.74322546122626</v>
      </c>
      <c r="I188" s="116">
        <v>86.84323156474188</v>
      </c>
      <c r="J188" s="116" t="s">
        <v>60</v>
      </c>
      <c r="K188" s="116">
        <v>-0.32413487884591236</v>
      </c>
      <c r="L188" s="116">
        <v>0.0002577371251894875</v>
      </c>
      <c r="M188" s="116">
        <v>0.07842895167709098</v>
      </c>
      <c r="N188" s="116">
        <v>-0.0007912549852562735</v>
      </c>
      <c r="O188" s="116">
        <v>-0.012743533575263734</v>
      </c>
      <c r="P188" s="116">
        <v>2.9471368692571752E-05</v>
      </c>
      <c r="Q188" s="116">
        <v>0.0016995441286004236</v>
      </c>
      <c r="R188" s="116">
        <v>-6.361318210339042E-05</v>
      </c>
      <c r="S188" s="116">
        <v>-0.0001442019945709892</v>
      </c>
      <c r="T188" s="116">
        <v>2.0993487328666076E-06</v>
      </c>
      <c r="U188" s="116">
        <v>4.229045518008175E-05</v>
      </c>
      <c r="V188" s="116">
        <v>-5.0213036930559654E-06</v>
      </c>
      <c r="W188" s="116">
        <v>-8.267753730025289E-06</v>
      </c>
      <c r="X188" s="116">
        <v>67.5</v>
      </c>
    </row>
    <row r="189" spans="1:24" s="116" customFormat="1" ht="12.75">
      <c r="A189" s="116">
        <v>3349</v>
      </c>
      <c r="B189" s="116">
        <v>119.18000030517578</v>
      </c>
      <c r="C189" s="116">
        <v>135.27999877929688</v>
      </c>
      <c r="D189" s="116">
        <v>8.915258407592773</v>
      </c>
      <c r="E189" s="116">
        <v>9.306407928466797</v>
      </c>
      <c r="F189" s="116">
        <v>24.037284528413068</v>
      </c>
      <c r="G189" s="116" t="s">
        <v>58</v>
      </c>
      <c r="H189" s="116">
        <v>12.481862479870358</v>
      </c>
      <c r="I189" s="116">
        <v>64.16186278504614</v>
      </c>
      <c r="J189" s="116" t="s">
        <v>61</v>
      </c>
      <c r="K189" s="116">
        <v>0.6315006592184838</v>
      </c>
      <c r="L189" s="116">
        <v>0.047270770152246</v>
      </c>
      <c r="M189" s="116">
        <v>0.1486171713322834</v>
      </c>
      <c r="N189" s="116">
        <v>-0.07648295740936203</v>
      </c>
      <c r="O189" s="116">
        <v>0.025501421518975477</v>
      </c>
      <c r="P189" s="116">
        <v>0.0013557767174460433</v>
      </c>
      <c r="Q189" s="116">
        <v>0.003025346930382381</v>
      </c>
      <c r="R189" s="116">
        <v>-0.0011755793248416021</v>
      </c>
      <c r="S189" s="116">
        <v>0.0003451074226961491</v>
      </c>
      <c r="T189" s="116">
        <v>1.9833764697079785E-05</v>
      </c>
      <c r="U189" s="116">
        <v>6.301076716373196E-05</v>
      </c>
      <c r="V189" s="116">
        <v>-4.339927796912505E-05</v>
      </c>
      <c r="W189" s="116">
        <v>2.1810803309045974E-05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19.93406787159959</v>
      </c>
      <c r="G190" s="117"/>
      <c r="H190" s="117"/>
      <c r="I190" s="118"/>
      <c r="J190" s="118" t="s">
        <v>158</v>
      </c>
      <c r="K190" s="117">
        <f>AVERAGE(K188,K183,K178,K173,K168,K163)</f>
        <v>0.0200771116879767</v>
      </c>
      <c r="L190" s="117">
        <f>AVERAGE(L188,L183,L178,L173,L168,L163)</f>
        <v>-0.00023335783869936938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35.7953293581903</v>
      </c>
      <c r="G191" s="117"/>
      <c r="H191" s="117"/>
      <c r="I191" s="118"/>
      <c r="J191" s="118" t="s">
        <v>159</v>
      </c>
      <c r="K191" s="117">
        <f>AVERAGE(K189,K184,K179,K174,K169,K164)</f>
        <v>0.7296285920905573</v>
      </c>
      <c r="L191" s="117">
        <f>AVERAGE(L189,L184,L179,L174,L169,L164)</f>
        <v>-0.04294451069686939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0.012548194804985438</v>
      </c>
      <c r="L192" s="117">
        <f>ABS(L190/$H$33)</f>
        <v>0.0006482162186093594</v>
      </c>
      <c r="M192" s="118" t="s">
        <v>111</v>
      </c>
      <c r="N192" s="117">
        <f>K192+L192+L193+K193</f>
        <v>0.45459843026059116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0.414561700051453</v>
      </c>
      <c r="L193" s="117">
        <f>ABS(L191/$H$34)</f>
        <v>0.026840319185543367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3348</v>
      </c>
      <c r="B196" s="101">
        <v>133.06</v>
      </c>
      <c r="C196" s="101">
        <v>141.16</v>
      </c>
      <c r="D196" s="101">
        <v>9.64807069758461</v>
      </c>
      <c r="E196" s="101">
        <v>10.238701056252328</v>
      </c>
      <c r="F196" s="101">
        <v>30.677431679873536</v>
      </c>
      <c r="G196" s="101" t="s">
        <v>59</v>
      </c>
      <c r="H196" s="101">
        <v>10.150697948994136</v>
      </c>
      <c r="I196" s="101">
        <v>75.71069794899414</v>
      </c>
      <c r="J196" s="101" t="s">
        <v>73</v>
      </c>
      <c r="K196" s="101">
        <v>1.2522352432955666</v>
      </c>
      <c r="M196" s="101" t="s">
        <v>68</v>
      </c>
      <c r="N196" s="101">
        <v>1.0508154361050417</v>
      </c>
      <c r="X196" s="101">
        <v>67.5</v>
      </c>
    </row>
    <row r="197" spans="1:24" s="101" customFormat="1" ht="12.75" hidden="1">
      <c r="A197" s="101">
        <v>3346</v>
      </c>
      <c r="B197" s="101">
        <v>164.0800018310547</v>
      </c>
      <c r="C197" s="101">
        <v>160.27999877929688</v>
      </c>
      <c r="D197" s="101">
        <v>9.038985252380371</v>
      </c>
      <c r="E197" s="101">
        <v>9.787515640258789</v>
      </c>
      <c r="F197" s="101">
        <v>34.29437624536159</v>
      </c>
      <c r="G197" s="101" t="s">
        <v>56</v>
      </c>
      <c r="H197" s="101">
        <v>-6.121920616741193</v>
      </c>
      <c r="I197" s="101">
        <v>90.4580812143135</v>
      </c>
      <c r="J197" s="101" t="s">
        <v>62</v>
      </c>
      <c r="K197" s="101">
        <v>0.5463843904096808</v>
      </c>
      <c r="L197" s="101">
        <v>0.9644340688977112</v>
      </c>
      <c r="M197" s="101">
        <v>0.12934955290626707</v>
      </c>
      <c r="N197" s="101">
        <v>0.07469456450392219</v>
      </c>
      <c r="O197" s="101">
        <v>0.021943911208097657</v>
      </c>
      <c r="P197" s="101">
        <v>0.027666536383327032</v>
      </c>
      <c r="Q197" s="101">
        <v>0.002671100296262499</v>
      </c>
      <c r="R197" s="101">
        <v>0.0011496884092007888</v>
      </c>
      <c r="S197" s="101">
        <v>0.00028785591163712565</v>
      </c>
      <c r="T197" s="101">
        <v>0.000407076713992335</v>
      </c>
      <c r="U197" s="101">
        <v>5.839520706038956E-05</v>
      </c>
      <c r="V197" s="101">
        <v>4.265092829874514E-05</v>
      </c>
      <c r="W197" s="101">
        <v>1.7937750062799476E-05</v>
      </c>
      <c r="X197" s="101">
        <v>67.5</v>
      </c>
    </row>
    <row r="198" spans="1:24" s="101" customFormat="1" ht="12.75" hidden="1">
      <c r="A198" s="101">
        <v>3349</v>
      </c>
      <c r="B198" s="101">
        <v>117.19999694824219</v>
      </c>
      <c r="C198" s="101">
        <v>135.60000610351562</v>
      </c>
      <c r="D198" s="101">
        <v>9.10073471069336</v>
      </c>
      <c r="E198" s="101">
        <v>9.505935668945312</v>
      </c>
      <c r="F198" s="101">
        <v>28.21259620221679</v>
      </c>
      <c r="G198" s="101" t="s">
        <v>57</v>
      </c>
      <c r="H198" s="101">
        <v>24.06595606608809</v>
      </c>
      <c r="I198" s="101">
        <v>73.76595301433028</v>
      </c>
      <c r="J198" s="101" t="s">
        <v>60</v>
      </c>
      <c r="K198" s="101">
        <v>-0.5356339762208054</v>
      </c>
      <c r="L198" s="101">
        <v>0.005248173442350356</v>
      </c>
      <c r="M198" s="101">
        <v>0.12650607015458118</v>
      </c>
      <c r="N198" s="101">
        <v>-0.0007729913380729412</v>
      </c>
      <c r="O198" s="101">
        <v>-0.021557695733336386</v>
      </c>
      <c r="P198" s="101">
        <v>0.0006005053124378497</v>
      </c>
      <c r="Q198" s="101">
        <v>0.0025968457373566497</v>
      </c>
      <c r="R198" s="101">
        <v>-6.21194205956462E-05</v>
      </c>
      <c r="S198" s="101">
        <v>-0.0002857778075661081</v>
      </c>
      <c r="T198" s="101">
        <v>4.2764993006804604E-05</v>
      </c>
      <c r="U198" s="101">
        <v>5.550097218037788E-05</v>
      </c>
      <c r="V198" s="101">
        <v>-4.904756530775569E-06</v>
      </c>
      <c r="W198" s="101">
        <v>-1.787043018204302E-05</v>
      </c>
      <c r="X198" s="101">
        <v>67.5</v>
      </c>
    </row>
    <row r="199" spans="1:24" s="101" customFormat="1" ht="12.75" hidden="1">
      <c r="A199" s="101">
        <v>3347</v>
      </c>
      <c r="B199" s="101">
        <v>156.4600067138672</v>
      </c>
      <c r="C199" s="101">
        <v>151.4600067138672</v>
      </c>
      <c r="D199" s="101">
        <v>9.169327735900879</v>
      </c>
      <c r="E199" s="101">
        <v>9.904260635375977</v>
      </c>
      <c r="F199" s="101">
        <v>30.768944957843445</v>
      </c>
      <c r="G199" s="101" t="s">
        <v>58</v>
      </c>
      <c r="H199" s="101">
        <v>-8.980186036812086</v>
      </c>
      <c r="I199" s="101">
        <v>79.9798206770551</v>
      </c>
      <c r="J199" s="101" t="s">
        <v>61</v>
      </c>
      <c r="K199" s="101">
        <v>-0.10785242510601302</v>
      </c>
      <c r="L199" s="101">
        <v>0.9644197892650866</v>
      </c>
      <c r="M199" s="101">
        <v>-0.02697259815248382</v>
      </c>
      <c r="N199" s="101">
        <v>-0.07469056467065874</v>
      </c>
      <c r="O199" s="101">
        <v>-0.0040989015330651895</v>
      </c>
      <c r="P199" s="101">
        <v>0.027660018597602067</v>
      </c>
      <c r="Q199" s="101">
        <v>-0.0006254350558341025</v>
      </c>
      <c r="R199" s="101">
        <v>-0.0011480089789873166</v>
      </c>
      <c r="S199" s="101">
        <v>-3.4526374949437974E-05</v>
      </c>
      <c r="T199" s="101">
        <v>0.00040482416732196864</v>
      </c>
      <c r="U199" s="101">
        <v>-1.8156053939628274E-05</v>
      </c>
      <c r="V199" s="101">
        <v>-4.2367971961359124E-05</v>
      </c>
      <c r="W199" s="101">
        <v>-1.552611485268768E-06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3348</v>
      </c>
      <c r="B201" s="101">
        <v>121.36</v>
      </c>
      <c r="C201" s="101">
        <v>136.66</v>
      </c>
      <c r="D201" s="101">
        <v>9.79356730200837</v>
      </c>
      <c r="E201" s="101">
        <v>10.209194489622272</v>
      </c>
      <c r="F201" s="101">
        <v>27.746642356365783</v>
      </c>
      <c r="G201" s="101" t="s">
        <v>59</v>
      </c>
      <c r="H201" s="101">
        <v>13.567149869586231</v>
      </c>
      <c r="I201" s="101">
        <v>67.42714986958623</v>
      </c>
      <c r="J201" s="101" t="s">
        <v>73</v>
      </c>
      <c r="K201" s="101">
        <v>0.5353443517124485</v>
      </c>
      <c r="M201" s="101" t="s">
        <v>68</v>
      </c>
      <c r="N201" s="101">
        <v>0.505045092610755</v>
      </c>
      <c r="X201" s="101">
        <v>67.5</v>
      </c>
    </row>
    <row r="202" spans="1:24" s="101" customFormat="1" ht="12.75" hidden="1">
      <c r="A202" s="101">
        <v>3346</v>
      </c>
      <c r="B202" s="101">
        <v>158.44000244140625</v>
      </c>
      <c r="C202" s="101">
        <v>137.83999633789062</v>
      </c>
      <c r="D202" s="101">
        <v>9.007354736328125</v>
      </c>
      <c r="E202" s="101">
        <v>9.80247974395752</v>
      </c>
      <c r="F202" s="101">
        <v>32.155060460768055</v>
      </c>
      <c r="G202" s="101" t="s">
        <v>56</v>
      </c>
      <c r="H202" s="101">
        <v>-5.847076506480292</v>
      </c>
      <c r="I202" s="101">
        <v>85.09292593492596</v>
      </c>
      <c r="J202" s="101" t="s">
        <v>62</v>
      </c>
      <c r="K202" s="101">
        <v>0.0678532073093933</v>
      </c>
      <c r="L202" s="101">
        <v>0.7260927621199064</v>
      </c>
      <c r="M202" s="101">
        <v>0.016063030630600234</v>
      </c>
      <c r="N202" s="101">
        <v>0.053192229819404746</v>
      </c>
      <c r="O202" s="101">
        <v>0.00272490162295177</v>
      </c>
      <c r="P202" s="101">
        <v>0.020829279367953212</v>
      </c>
      <c r="Q202" s="101">
        <v>0.0003316842994811082</v>
      </c>
      <c r="R202" s="101">
        <v>0.0008187319471670318</v>
      </c>
      <c r="S202" s="101">
        <v>3.577435261067735E-05</v>
      </c>
      <c r="T202" s="101">
        <v>0.0003064902751768907</v>
      </c>
      <c r="U202" s="101">
        <v>7.2745980819663705E-06</v>
      </c>
      <c r="V202" s="101">
        <v>3.037806586517333E-05</v>
      </c>
      <c r="W202" s="101">
        <v>2.2368451290022616E-06</v>
      </c>
      <c r="X202" s="101">
        <v>67.5</v>
      </c>
    </row>
    <row r="203" spans="1:24" s="101" customFormat="1" ht="12.75" hidden="1">
      <c r="A203" s="101">
        <v>3349</v>
      </c>
      <c r="B203" s="101">
        <v>118.68000030517578</v>
      </c>
      <c r="C203" s="101">
        <v>140.67999267578125</v>
      </c>
      <c r="D203" s="101">
        <v>9.10283088684082</v>
      </c>
      <c r="E203" s="101">
        <v>9.392237663269043</v>
      </c>
      <c r="F203" s="101">
        <v>24.09304294083172</v>
      </c>
      <c r="G203" s="101" t="s">
        <v>57</v>
      </c>
      <c r="H203" s="101">
        <v>11.804190022407283</v>
      </c>
      <c r="I203" s="101">
        <v>62.984190327583065</v>
      </c>
      <c r="J203" s="101" t="s">
        <v>60</v>
      </c>
      <c r="K203" s="101">
        <v>0.06779666637919099</v>
      </c>
      <c r="L203" s="101">
        <v>0.0039512130491290145</v>
      </c>
      <c r="M203" s="101">
        <v>-0.01605606398924768</v>
      </c>
      <c r="N203" s="101">
        <v>-0.000550315734215574</v>
      </c>
      <c r="O203" s="101">
        <v>0.002721284224554189</v>
      </c>
      <c r="P203" s="101">
        <v>0.00045202542394419024</v>
      </c>
      <c r="Q203" s="101">
        <v>-0.00033168242332984056</v>
      </c>
      <c r="R203" s="101">
        <v>-4.421727482081484E-05</v>
      </c>
      <c r="S203" s="101">
        <v>3.552439370391257E-05</v>
      </c>
      <c r="T203" s="101">
        <v>3.218641845721838E-05</v>
      </c>
      <c r="U203" s="101">
        <v>-7.254727005075622E-06</v>
      </c>
      <c r="V203" s="101">
        <v>-3.4870820763100033E-06</v>
      </c>
      <c r="W203" s="101">
        <v>2.212142581926198E-06</v>
      </c>
      <c r="X203" s="101">
        <v>67.5</v>
      </c>
    </row>
    <row r="204" spans="1:24" s="101" customFormat="1" ht="12.75" hidden="1">
      <c r="A204" s="101">
        <v>3347</v>
      </c>
      <c r="B204" s="101">
        <v>155.9600067138672</v>
      </c>
      <c r="C204" s="101">
        <v>147.9600067138672</v>
      </c>
      <c r="D204" s="101">
        <v>9.00483226776123</v>
      </c>
      <c r="E204" s="101">
        <v>9.882824897766113</v>
      </c>
      <c r="F204" s="101">
        <v>31.187817150191705</v>
      </c>
      <c r="G204" s="101" t="s">
        <v>58</v>
      </c>
      <c r="H204" s="101">
        <v>-5.912196321483336</v>
      </c>
      <c r="I204" s="101">
        <v>82.54781039238385</v>
      </c>
      <c r="J204" s="101" t="s">
        <v>61</v>
      </c>
      <c r="K204" s="101">
        <v>-0.0027694349676746968</v>
      </c>
      <c r="L204" s="101">
        <v>0.7260820112896031</v>
      </c>
      <c r="M204" s="101">
        <v>-0.0004730351073495642</v>
      </c>
      <c r="N204" s="101">
        <v>-0.05318938301722484</v>
      </c>
      <c r="O204" s="101">
        <v>-0.0001403603361270482</v>
      </c>
      <c r="P204" s="101">
        <v>0.02082437398829433</v>
      </c>
      <c r="Q204" s="101">
        <v>-1.115605807592508E-06</v>
      </c>
      <c r="R204" s="101">
        <v>-0.0008175370535451833</v>
      </c>
      <c r="S204" s="101">
        <v>-4.2215822486947105E-06</v>
      </c>
      <c r="T204" s="101">
        <v>0.0003047955433481648</v>
      </c>
      <c r="U204" s="101">
        <v>5.373205151260189E-07</v>
      </c>
      <c r="V204" s="101">
        <v>-3.0177262041177405E-05</v>
      </c>
      <c r="W204" s="101">
        <v>-3.315136925830347E-07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3348</v>
      </c>
      <c r="B206" s="101">
        <v>113.2</v>
      </c>
      <c r="C206" s="101">
        <v>129</v>
      </c>
      <c r="D206" s="101">
        <v>9.834139278953366</v>
      </c>
      <c r="E206" s="101">
        <v>10.313746386008534</v>
      </c>
      <c r="F206" s="101">
        <v>23.307299755484163</v>
      </c>
      <c r="G206" s="101" t="s">
        <v>59</v>
      </c>
      <c r="H206" s="101">
        <v>10.686086693871836</v>
      </c>
      <c r="I206" s="101">
        <v>56.38608669387184</v>
      </c>
      <c r="J206" s="101" t="s">
        <v>73</v>
      </c>
      <c r="K206" s="101">
        <v>0.24295285572856168</v>
      </c>
      <c r="M206" s="101" t="s">
        <v>68</v>
      </c>
      <c r="N206" s="101">
        <v>0.16751466745310375</v>
      </c>
      <c r="X206" s="101">
        <v>67.5</v>
      </c>
    </row>
    <row r="207" spans="1:24" s="101" customFormat="1" ht="12.75" hidden="1">
      <c r="A207" s="101">
        <v>3346</v>
      </c>
      <c r="B207" s="101">
        <v>129.77999877929688</v>
      </c>
      <c r="C207" s="101">
        <v>120.9800033569336</v>
      </c>
      <c r="D207" s="101">
        <v>9.187829971313477</v>
      </c>
      <c r="E207" s="101">
        <v>9.623311042785645</v>
      </c>
      <c r="F207" s="101">
        <v>25.263758238157845</v>
      </c>
      <c r="G207" s="101" t="s">
        <v>56</v>
      </c>
      <c r="H207" s="101">
        <v>3.1842076714483483</v>
      </c>
      <c r="I207" s="101">
        <v>65.46420645074522</v>
      </c>
      <c r="J207" s="101" t="s">
        <v>62</v>
      </c>
      <c r="K207" s="101">
        <v>0.37690732824316203</v>
      </c>
      <c r="L207" s="101">
        <v>0.2994675713965133</v>
      </c>
      <c r="M207" s="101">
        <v>0.08922734375004665</v>
      </c>
      <c r="N207" s="101">
        <v>0.054261325178998863</v>
      </c>
      <c r="O207" s="101">
        <v>0.015137172516509837</v>
      </c>
      <c r="P207" s="101">
        <v>0.008590705298990602</v>
      </c>
      <c r="Q207" s="101">
        <v>0.0018425716564283824</v>
      </c>
      <c r="R207" s="101">
        <v>0.0008352266130006483</v>
      </c>
      <c r="S207" s="101">
        <v>0.0001986019886768221</v>
      </c>
      <c r="T207" s="101">
        <v>0.00012640787994279144</v>
      </c>
      <c r="U207" s="101">
        <v>4.031476430114305E-05</v>
      </c>
      <c r="V207" s="101">
        <v>3.0995321415424946E-05</v>
      </c>
      <c r="W207" s="101">
        <v>1.238314105641702E-05</v>
      </c>
      <c r="X207" s="101">
        <v>67.5</v>
      </c>
    </row>
    <row r="208" spans="1:24" s="101" customFormat="1" ht="12.75" hidden="1">
      <c r="A208" s="101">
        <v>3349</v>
      </c>
      <c r="B208" s="101">
        <v>114.4800033569336</v>
      </c>
      <c r="C208" s="101">
        <v>130.5800018310547</v>
      </c>
      <c r="D208" s="101">
        <v>9.369741439819336</v>
      </c>
      <c r="E208" s="101">
        <v>9.71619701385498</v>
      </c>
      <c r="F208" s="101">
        <v>20.042519908176285</v>
      </c>
      <c r="G208" s="101" t="s">
        <v>57</v>
      </c>
      <c r="H208" s="101">
        <v>3.913744052745429</v>
      </c>
      <c r="I208" s="101">
        <v>50.89374740967902</v>
      </c>
      <c r="J208" s="101" t="s">
        <v>60</v>
      </c>
      <c r="K208" s="101">
        <v>0.25941675998738084</v>
      </c>
      <c r="L208" s="101">
        <v>0.0016301042541357086</v>
      </c>
      <c r="M208" s="101">
        <v>-0.06214490423000679</v>
      </c>
      <c r="N208" s="101">
        <v>-0.0005610991958157657</v>
      </c>
      <c r="O208" s="101">
        <v>0.010299492845348441</v>
      </c>
      <c r="P208" s="101">
        <v>0.0001864262825709009</v>
      </c>
      <c r="Q208" s="101">
        <v>-0.00131753093079475</v>
      </c>
      <c r="R208" s="101">
        <v>-4.50932253705942E-05</v>
      </c>
      <c r="S208" s="101">
        <v>0.00012500741268443573</v>
      </c>
      <c r="T208" s="101">
        <v>1.3269342370744729E-05</v>
      </c>
      <c r="U208" s="101">
        <v>-3.096998632892282E-05</v>
      </c>
      <c r="V208" s="101">
        <v>-3.5555174664817315E-06</v>
      </c>
      <c r="W208" s="101">
        <v>7.473719483214514E-06</v>
      </c>
      <c r="X208" s="101">
        <v>67.5</v>
      </c>
    </row>
    <row r="209" spans="1:24" s="101" customFormat="1" ht="12.75" hidden="1">
      <c r="A209" s="101">
        <v>3347</v>
      </c>
      <c r="B209" s="101">
        <v>142.5800018310547</v>
      </c>
      <c r="C209" s="101">
        <v>131.77999877929688</v>
      </c>
      <c r="D209" s="101">
        <v>9.147085189819336</v>
      </c>
      <c r="E209" s="101">
        <v>10.354565620422363</v>
      </c>
      <c r="F209" s="101">
        <v>27.333665941655294</v>
      </c>
      <c r="G209" s="101" t="s">
        <v>58</v>
      </c>
      <c r="H209" s="101">
        <v>-3.8984436849470825</v>
      </c>
      <c r="I209" s="101">
        <v>71.1815581461076</v>
      </c>
      <c r="J209" s="101" t="s">
        <v>61</v>
      </c>
      <c r="K209" s="101">
        <v>-0.27342655087070156</v>
      </c>
      <c r="L209" s="101">
        <v>0.29946313475659475</v>
      </c>
      <c r="M209" s="101">
        <v>-0.06402757024073515</v>
      </c>
      <c r="N209" s="101">
        <v>-0.05425842402681367</v>
      </c>
      <c r="O209" s="101">
        <v>-0.011092990531105535</v>
      </c>
      <c r="P209" s="101">
        <v>0.008588682249057301</v>
      </c>
      <c r="Q209" s="101">
        <v>-0.0012880926036090545</v>
      </c>
      <c r="R209" s="101">
        <v>-0.0008340084508505962</v>
      </c>
      <c r="S209" s="101">
        <v>-0.00015432399904205359</v>
      </c>
      <c r="T209" s="101">
        <v>0.00012570949313667258</v>
      </c>
      <c r="U209" s="101">
        <v>-2.5809691347303092E-05</v>
      </c>
      <c r="V209" s="101">
        <v>-3.07907168671183E-05</v>
      </c>
      <c r="W209" s="101">
        <v>-9.873484669018361E-06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3348</v>
      </c>
      <c r="B211" s="101">
        <v>130.52</v>
      </c>
      <c r="C211" s="101">
        <v>134.72</v>
      </c>
      <c r="D211" s="101">
        <v>9.604285097483514</v>
      </c>
      <c r="E211" s="101">
        <v>9.977002561887856</v>
      </c>
      <c r="F211" s="101">
        <v>27.238377186624177</v>
      </c>
      <c r="G211" s="101" t="s">
        <v>59</v>
      </c>
      <c r="H211" s="101">
        <v>4.502511195050303</v>
      </c>
      <c r="I211" s="101">
        <v>67.52251119505031</v>
      </c>
      <c r="J211" s="101" t="s">
        <v>73</v>
      </c>
      <c r="K211" s="101">
        <v>0.7700071272219118</v>
      </c>
      <c r="M211" s="101" t="s">
        <v>68</v>
      </c>
      <c r="N211" s="101">
        <v>0.6448270027543163</v>
      </c>
      <c r="X211" s="101">
        <v>67.5</v>
      </c>
    </row>
    <row r="212" spans="1:24" s="101" customFormat="1" ht="12.75" hidden="1">
      <c r="A212" s="101">
        <v>3346</v>
      </c>
      <c r="B212" s="101">
        <v>155.32000732421875</v>
      </c>
      <c r="C212" s="101">
        <v>129.1199951171875</v>
      </c>
      <c r="D212" s="101">
        <v>9.2110013961792</v>
      </c>
      <c r="E212" s="101">
        <v>9.775585174560547</v>
      </c>
      <c r="F212" s="101">
        <v>31.168550189017438</v>
      </c>
      <c r="G212" s="101" t="s">
        <v>56</v>
      </c>
      <c r="H212" s="101">
        <v>-7.171878106983073</v>
      </c>
      <c r="I212" s="101">
        <v>80.64812921723568</v>
      </c>
      <c r="J212" s="101" t="s">
        <v>62</v>
      </c>
      <c r="K212" s="101">
        <v>0.4249066811257537</v>
      </c>
      <c r="L212" s="101">
        <v>0.7604983530040011</v>
      </c>
      <c r="M212" s="101">
        <v>0.10059114402758852</v>
      </c>
      <c r="N212" s="101">
        <v>0.014609197691239592</v>
      </c>
      <c r="O212" s="101">
        <v>0.017065047474277506</v>
      </c>
      <c r="P212" s="101">
        <v>0.021816300602943442</v>
      </c>
      <c r="Q212" s="101">
        <v>0.0020772175472796995</v>
      </c>
      <c r="R212" s="101">
        <v>0.00022490906641110423</v>
      </c>
      <c r="S212" s="101">
        <v>0.00022386171744443234</v>
      </c>
      <c r="T212" s="101">
        <v>0.00032100572310789466</v>
      </c>
      <c r="U212" s="101">
        <v>4.542517605861486E-05</v>
      </c>
      <c r="V212" s="101">
        <v>8.358116939845294E-06</v>
      </c>
      <c r="W212" s="101">
        <v>1.3952696886560517E-05</v>
      </c>
      <c r="X212" s="101">
        <v>67.5</v>
      </c>
    </row>
    <row r="213" spans="1:24" s="101" customFormat="1" ht="12.75" hidden="1">
      <c r="A213" s="101">
        <v>3349</v>
      </c>
      <c r="B213" s="101">
        <v>105.18000030517578</v>
      </c>
      <c r="C213" s="101">
        <v>121.77999877929688</v>
      </c>
      <c r="D213" s="101">
        <v>9.34118366241455</v>
      </c>
      <c r="E213" s="101">
        <v>9.51901912689209</v>
      </c>
      <c r="F213" s="101">
        <v>19.93406787159959</v>
      </c>
      <c r="G213" s="101" t="s">
        <v>57</v>
      </c>
      <c r="H213" s="101">
        <v>13.073259823531188</v>
      </c>
      <c r="I213" s="101">
        <v>50.75326012870697</v>
      </c>
      <c r="J213" s="101" t="s">
        <v>60</v>
      </c>
      <c r="K213" s="101">
        <v>-0.3306898914395521</v>
      </c>
      <c r="L213" s="101">
        <v>0.004137713772144197</v>
      </c>
      <c r="M213" s="101">
        <v>0.07756346747724557</v>
      </c>
      <c r="N213" s="101">
        <v>0.0001507320511723001</v>
      </c>
      <c r="O213" s="101">
        <v>-0.013396060679278655</v>
      </c>
      <c r="P213" s="101">
        <v>0.000473491244386651</v>
      </c>
      <c r="Q213" s="101">
        <v>0.0015664235378655038</v>
      </c>
      <c r="R213" s="101">
        <v>1.2135376153388017E-05</v>
      </c>
      <c r="S213" s="101">
        <v>-0.00018470005293384648</v>
      </c>
      <c r="T213" s="101">
        <v>3.3722605383883993E-05</v>
      </c>
      <c r="U213" s="101">
        <v>3.1768528629883545E-05</v>
      </c>
      <c r="V213" s="101">
        <v>9.554681800696034E-07</v>
      </c>
      <c r="W213" s="101">
        <v>-1.1766544855705821E-05</v>
      </c>
      <c r="X213" s="101">
        <v>67.5</v>
      </c>
    </row>
    <row r="214" spans="1:24" s="101" customFormat="1" ht="12.75" hidden="1">
      <c r="A214" s="101">
        <v>3347</v>
      </c>
      <c r="B214" s="101">
        <v>155.86000061035156</v>
      </c>
      <c r="C214" s="101">
        <v>137.05999755859375</v>
      </c>
      <c r="D214" s="101">
        <v>8.788285255432129</v>
      </c>
      <c r="E214" s="101">
        <v>9.970929145812988</v>
      </c>
      <c r="F214" s="101">
        <v>27.366363667018387</v>
      </c>
      <c r="G214" s="101" t="s">
        <v>58</v>
      </c>
      <c r="H214" s="101">
        <v>-14.142327718777409</v>
      </c>
      <c r="I214" s="101">
        <v>74.21767289157415</v>
      </c>
      <c r="J214" s="101" t="s">
        <v>61</v>
      </c>
      <c r="K214" s="101">
        <v>-0.26681432376279984</v>
      </c>
      <c r="L214" s="101">
        <v>0.760487096699568</v>
      </c>
      <c r="M214" s="101">
        <v>-0.06405065783959854</v>
      </c>
      <c r="N214" s="101">
        <v>0.014608420073042451</v>
      </c>
      <c r="O214" s="101">
        <v>-0.010571726612830536</v>
      </c>
      <c r="P214" s="101">
        <v>0.021811161776473062</v>
      </c>
      <c r="Q214" s="101">
        <v>-0.0013642397292073008</v>
      </c>
      <c r="R214" s="101">
        <v>0.00022458143467243743</v>
      </c>
      <c r="S214" s="101">
        <v>-0.00012649094427430435</v>
      </c>
      <c r="T214" s="101">
        <v>0.00031922947883011236</v>
      </c>
      <c r="U214" s="101">
        <v>-3.2468557230779844E-05</v>
      </c>
      <c r="V214" s="101">
        <v>8.303324595425818E-06</v>
      </c>
      <c r="W214" s="101">
        <v>-7.498411336203051E-06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3348</v>
      </c>
      <c r="B216" s="101">
        <v>132.64</v>
      </c>
      <c r="C216" s="101">
        <v>119.54</v>
      </c>
      <c r="D216" s="101">
        <v>9.2374467924087</v>
      </c>
      <c r="E216" s="101">
        <v>10.124492350704479</v>
      </c>
      <c r="F216" s="101">
        <v>29.610258299916445</v>
      </c>
      <c r="G216" s="101" t="s">
        <v>59</v>
      </c>
      <c r="H216" s="101">
        <v>11.184033743363074</v>
      </c>
      <c r="I216" s="101">
        <v>76.32403374336306</v>
      </c>
      <c r="J216" s="101" t="s">
        <v>73</v>
      </c>
      <c r="K216" s="101">
        <v>0.5443589528398705</v>
      </c>
      <c r="M216" s="101" t="s">
        <v>68</v>
      </c>
      <c r="N216" s="101">
        <v>0.5061309870678654</v>
      </c>
      <c r="X216" s="101">
        <v>67.5</v>
      </c>
    </row>
    <row r="217" spans="1:24" s="101" customFormat="1" ht="12.75" hidden="1">
      <c r="A217" s="101">
        <v>3346</v>
      </c>
      <c r="B217" s="101">
        <v>134.05999755859375</v>
      </c>
      <c r="C217" s="101">
        <v>140.4600067138672</v>
      </c>
      <c r="D217" s="101">
        <v>9.299158096313477</v>
      </c>
      <c r="E217" s="101">
        <v>9.609241485595703</v>
      </c>
      <c r="F217" s="101">
        <v>24.149077718186888</v>
      </c>
      <c r="G217" s="101" t="s">
        <v>56</v>
      </c>
      <c r="H217" s="101">
        <v>-4.722218099920184</v>
      </c>
      <c r="I217" s="101">
        <v>61.83777945867357</v>
      </c>
      <c r="J217" s="101" t="s">
        <v>62</v>
      </c>
      <c r="K217" s="101">
        <v>0.15002189849300865</v>
      </c>
      <c r="L217" s="101">
        <v>0.7186908501296256</v>
      </c>
      <c r="M217" s="101">
        <v>0.03551596050245742</v>
      </c>
      <c r="N217" s="101">
        <v>0.06009664150518027</v>
      </c>
      <c r="O217" s="101">
        <v>0.0060252387843524255</v>
      </c>
      <c r="P217" s="101">
        <v>0.02061693912089</v>
      </c>
      <c r="Q217" s="101">
        <v>0.0007334401412295184</v>
      </c>
      <c r="R217" s="101">
        <v>0.000925006749651867</v>
      </c>
      <c r="S217" s="101">
        <v>7.901537741568538E-05</v>
      </c>
      <c r="T217" s="101">
        <v>0.00030335856317207456</v>
      </c>
      <c r="U217" s="101">
        <v>1.6026270095697546E-05</v>
      </c>
      <c r="V217" s="101">
        <v>3.431960221669725E-05</v>
      </c>
      <c r="W217" s="101">
        <v>4.918413906317869E-06</v>
      </c>
      <c r="X217" s="101">
        <v>67.5</v>
      </c>
    </row>
    <row r="218" spans="1:24" s="101" customFormat="1" ht="12.75" hidden="1">
      <c r="A218" s="101">
        <v>3349</v>
      </c>
      <c r="B218" s="101">
        <v>113.0999984741211</v>
      </c>
      <c r="C218" s="101">
        <v>138</v>
      </c>
      <c r="D218" s="101">
        <v>9.216869354248047</v>
      </c>
      <c r="E218" s="101">
        <v>9.60964298248291</v>
      </c>
      <c r="F218" s="101">
        <v>23.43101850465672</v>
      </c>
      <c r="G218" s="101" t="s">
        <v>57</v>
      </c>
      <c r="H218" s="101">
        <v>14.881460347193062</v>
      </c>
      <c r="I218" s="101">
        <v>60.481458821314156</v>
      </c>
      <c r="J218" s="101" t="s">
        <v>60</v>
      </c>
      <c r="K218" s="101">
        <v>-0.14239578058325375</v>
      </c>
      <c r="L218" s="101">
        <v>0.00391099065242642</v>
      </c>
      <c r="M218" s="101">
        <v>0.033581334387582054</v>
      </c>
      <c r="N218" s="101">
        <v>-0.0006217926365233906</v>
      </c>
      <c r="O218" s="101">
        <v>-0.00573916880403994</v>
      </c>
      <c r="P218" s="101">
        <v>0.0004474545073779431</v>
      </c>
      <c r="Q218" s="101">
        <v>0.0006869646481020022</v>
      </c>
      <c r="R218" s="101">
        <v>-4.996636847722056E-05</v>
      </c>
      <c r="S218" s="101">
        <v>-7.672041045763794E-05</v>
      </c>
      <c r="T218" s="101">
        <v>3.1862593089344246E-05</v>
      </c>
      <c r="U218" s="101">
        <v>1.4509012301552595E-05</v>
      </c>
      <c r="V218" s="101">
        <v>-3.9426514621372395E-06</v>
      </c>
      <c r="W218" s="101">
        <v>-4.812794079355402E-06</v>
      </c>
      <c r="X218" s="101">
        <v>67.5</v>
      </c>
    </row>
    <row r="219" spans="1:24" s="101" customFormat="1" ht="12.75" hidden="1">
      <c r="A219" s="101">
        <v>3347</v>
      </c>
      <c r="B219" s="101">
        <v>153.9600067138672</v>
      </c>
      <c r="C219" s="101">
        <v>150.66000366210938</v>
      </c>
      <c r="D219" s="101">
        <v>9.134504318237305</v>
      </c>
      <c r="E219" s="101">
        <v>9.80289363861084</v>
      </c>
      <c r="F219" s="101">
        <v>30.85301109016884</v>
      </c>
      <c r="G219" s="101" t="s">
        <v>58</v>
      </c>
      <c r="H219" s="101">
        <v>-5.9643716174362</v>
      </c>
      <c r="I219" s="101">
        <v>80.49563509643099</v>
      </c>
      <c r="J219" s="101" t="s">
        <v>61</v>
      </c>
      <c r="K219" s="101">
        <v>-0.04722299968799572</v>
      </c>
      <c r="L219" s="101">
        <v>0.7186802085852654</v>
      </c>
      <c r="M219" s="101">
        <v>-0.011561895656055482</v>
      </c>
      <c r="N219" s="101">
        <v>-0.060093424716181065</v>
      </c>
      <c r="O219" s="101">
        <v>-0.001834514608063795</v>
      </c>
      <c r="P219" s="101">
        <v>0.020612082941282563</v>
      </c>
      <c r="Q219" s="101">
        <v>-0.0002569319229384865</v>
      </c>
      <c r="R219" s="101">
        <v>-0.0009236562395841378</v>
      </c>
      <c r="S219" s="101">
        <v>-1.8905250258982546E-05</v>
      </c>
      <c r="T219" s="101">
        <v>0.0003016806142453446</v>
      </c>
      <c r="U219" s="101">
        <v>-6.806606732700582E-06</v>
      </c>
      <c r="V219" s="101">
        <v>-3.4092383251401445E-05</v>
      </c>
      <c r="W219" s="101">
        <v>-1.0138089088100338E-06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3348</v>
      </c>
      <c r="B221" s="101">
        <v>133.56</v>
      </c>
      <c r="C221" s="101">
        <v>141.26</v>
      </c>
      <c r="D221" s="101">
        <v>9.197341867284619</v>
      </c>
      <c r="E221" s="101">
        <v>10.031196532881687</v>
      </c>
      <c r="F221" s="101">
        <v>31.033170959516827</v>
      </c>
      <c r="G221" s="101" t="s">
        <v>59</v>
      </c>
      <c r="H221" s="101">
        <v>14.28367135153107</v>
      </c>
      <c r="I221" s="101">
        <v>80.34367135153107</v>
      </c>
      <c r="J221" s="101" t="s">
        <v>73</v>
      </c>
      <c r="K221" s="101">
        <v>0.704043189374683</v>
      </c>
      <c r="M221" s="101" t="s">
        <v>68</v>
      </c>
      <c r="N221" s="101">
        <v>0.5646697944131284</v>
      </c>
      <c r="X221" s="101">
        <v>67.5</v>
      </c>
    </row>
    <row r="222" spans="1:24" s="101" customFormat="1" ht="12.75" hidden="1">
      <c r="A222" s="101">
        <v>3346</v>
      </c>
      <c r="B222" s="101">
        <v>144.60000610351562</v>
      </c>
      <c r="C222" s="101">
        <v>138.8000030517578</v>
      </c>
      <c r="D222" s="101">
        <v>9.025185585021973</v>
      </c>
      <c r="E222" s="101">
        <v>9.73324203491211</v>
      </c>
      <c r="F222" s="101">
        <v>30.08723154785824</v>
      </c>
      <c r="G222" s="101" t="s">
        <v>56</v>
      </c>
      <c r="H222" s="101">
        <v>2.317317308111541</v>
      </c>
      <c r="I222" s="101">
        <v>79.41732341162717</v>
      </c>
      <c r="J222" s="101" t="s">
        <v>62</v>
      </c>
      <c r="K222" s="101">
        <v>0.479888979776122</v>
      </c>
      <c r="L222" s="101">
        <v>0.6742007656985077</v>
      </c>
      <c r="M222" s="101">
        <v>0.11360704880305361</v>
      </c>
      <c r="N222" s="101">
        <v>0.07445835524714949</v>
      </c>
      <c r="O222" s="101">
        <v>0.019273039842904</v>
      </c>
      <c r="P222" s="101">
        <v>0.019340592952335634</v>
      </c>
      <c r="Q222" s="101">
        <v>0.002346070151604319</v>
      </c>
      <c r="R222" s="101">
        <v>0.0011460971801545417</v>
      </c>
      <c r="S222" s="101">
        <v>0.00025284518673887964</v>
      </c>
      <c r="T222" s="101">
        <v>0.0002845779312698591</v>
      </c>
      <c r="U222" s="101">
        <v>5.133446741135079E-05</v>
      </c>
      <c r="V222" s="101">
        <v>4.252579647589108E-05</v>
      </c>
      <c r="W222" s="101">
        <v>1.576124249419072E-05</v>
      </c>
      <c r="X222" s="101">
        <v>67.5</v>
      </c>
    </row>
    <row r="223" spans="1:24" s="101" customFormat="1" ht="12.75" hidden="1">
      <c r="A223" s="101">
        <v>3349</v>
      </c>
      <c r="B223" s="101">
        <v>119.18000030517578</v>
      </c>
      <c r="C223" s="101">
        <v>135.27999877929688</v>
      </c>
      <c r="D223" s="101">
        <v>8.915258407592773</v>
      </c>
      <c r="E223" s="101">
        <v>9.306407928466797</v>
      </c>
      <c r="F223" s="101">
        <v>24.037284528413068</v>
      </c>
      <c r="G223" s="101" t="s">
        <v>57</v>
      </c>
      <c r="H223" s="101">
        <v>12.481862479870358</v>
      </c>
      <c r="I223" s="101">
        <v>64.16186278504614</v>
      </c>
      <c r="J223" s="101" t="s">
        <v>60</v>
      </c>
      <c r="K223" s="101">
        <v>0.06745333344481988</v>
      </c>
      <c r="L223" s="101">
        <v>0.003669259157271384</v>
      </c>
      <c r="M223" s="101">
        <v>-0.017245681665438304</v>
      </c>
      <c r="N223" s="101">
        <v>-0.0007701403460401034</v>
      </c>
      <c r="O223" s="101">
        <v>0.0025028960971762515</v>
      </c>
      <c r="P223" s="101">
        <v>0.0004197572787678706</v>
      </c>
      <c r="Q223" s="101">
        <v>-0.000416832068643596</v>
      </c>
      <c r="R223" s="101">
        <v>-6.188919821032477E-05</v>
      </c>
      <c r="S223" s="101">
        <v>1.5862907350791112E-05</v>
      </c>
      <c r="T223" s="101">
        <v>2.988593008830914E-05</v>
      </c>
      <c r="U223" s="101">
        <v>-1.3114036101182604E-05</v>
      </c>
      <c r="V223" s="101">
        <v>-4.8821260254868314E-06</v>
      </c>
      <c r="W223" s="101">
        <v>4.724874773625538E-07</v>
      </c>
      <c r="X223" s="101">
        <v>67.5</v>
      </c>
    </row>
    <row r="224" spans="1:24" s="101" customFormat="1" ht="12.75" hidden="1">
      <c r="A224" s="101">
        <v>3347</v>
      </c>
      <c r="B224" s="101">
        <v>158.5399932861328</v>
      </c>
      <c r="C224" s="101">
        <v>157.24000549316406</v>
      </c>
      <c r="D224" s="101">
        <v>8.947247505187988</v>
      </c>
      <c r="E224" s="101">
        <v>9.802796363830566</v>
      </c>
      <c r="F224" s="101">
        <v>30.40824936766937</v>
      </c>
      <c r="G224" s="101" t="s">
        <v>58</v>
      </c>
      <c r="H224" s="101">
        <v>-10.028771482110585</v>
      </c>
      <c r="I224" s="101">
        <v>81.01122180402223</v>
      </c>
      <c r="J224" s="101" t="s">
        <v>61</v>
      </c>
      <c r="K224" s="101">
        <v>-0.475124700176437</v>
      </c>
      <c r="L224" s="101">
        <v>0.6741907808667298</v>
      </c>
      <c r="M224" s="101">
        <v>-0.11229046264769671</v>
      </c>
      <c r="N224" s="101">
        <v>-0.07445437226891456</v>
      </c>
      <c r="O224" s="101">
        <v>-0.019109829300988142</v>
      </c>
      <c r="P224" s="101">
        <v>0.019336037328647672</v>
      </c>
      <c r="Q224" s="101">
        <v>-0.002308743420737569</v>
      </c>
      <c r="R224" s="101">
        <v>-0.001144424953198363</v>
      </c>
      <c r="S224" s="101">
        <v>-0.0002523470955398519</v>
      </c>
      <c r="T224" s="101">
        <v>0.000283004293516175</v>
      </c>
      <c r="U224" s="101">
        <v>-4.9631135404541325E-05</v>
      </c>
      <c r="V224" s="101">
        <v>-4.2244623461218996E-05</v>
      </c>
      <c r="W224" s="101">
        <v>-1.5754158833286494E-05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19.93406787159959</v>
      </c>
      <c r="G225" s="102"/>
      <c r="H225" s="102"/>
      <c r="I225" s="115"/>
      <c r="J225" s="115" t="s">
        <v>158</v>
      </c>
      <c r="K225" s="102">
        <f>AVERAGE(K223,K218,K213,K208,K203,K198)</f>
        <v>-0.1023421480720366</v>
      </c>
      <c r="L225" s="102">
        <f>AVERAGE(L223,L218,L213,L208,L203,L198)</f>
        <v>0.00375790905457618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34.29437624536159</v>
      </c>
      <c r="G226" s="102"/>
      <c r="H226" s="102"/>
      <c r="I226" s="115"/>
      <c r="J226" s="115" t="s">
        <v>159</v>
      </c>
      <c r="K226" s="102">
        <f>AVERAGE(K224,K219,K214,K209,K204,K199)</f>
        <v>-0.19553507242860366</v>
      </c>
      <c r="L226" s="102">
        <f>AVERAGE(L224,L219,L214,L209,L204,L199)</f>
        <v>0.6905538369104746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0.06396384254502288</v>
      </c>
      <c r="L227" s="102">
        <f>ABS(L225/$H$33)</f>
        <v>0.010438636262711612</v>
      </c>
      <c r="M227" s="115" t="s">
        <v>111</v>
      </c>
      <c r="N227" s="102">
        <f>K227+L227+L228+K228</f>
        <v>0.6170980998475786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0.11109947297079753</v>
      </c>
      <c r="L228" s="102">
        <f>ABS(L226/$H$34)</f>
        <v>0.43159614806904656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3348</v>
      </c>
      <c r="B231" s="101">
        <v>133.06</v>
      </c>
      <c r="C231" s="101">
        <v>141.16</v>
      </c>
      <c r="D231" s="101">
        <v>9.64807069758461</v>
      </c>
      <c r="E231" s="101">
        <v>10.238701056252328</v>
      </c>
      <c r="F231" s="101">
        <v>26.876649814568268</v>
      </c>
      <c r="G231" s="101" t="s">
        <v>59</v>
      </c>
      <c r="H231" s="101">
        <v>0.7705174052971984</v>
      </c>
      <c r="I231" s="101">
        <v>66.3305174052972</v>
      </c>
      <c r="J231" s="101" t="s">
        <v>73</v>
      </c>
      <c r="K231" s="101">
        <v>1.1175395111260267</v>
      </c>
      <c r="M231" s="101" t="s">
        <v>68</v>
      </c>
      <c r="N231" s="101">
        <v>0.5956433825477084</v>
      </c>
      <c r="X231" s="101">
        <v>67.5</v>
      </c>
    </row>
    <row r="232" spans="1:24" s="101" customFormat="1" ht="12.75" hidden="1">
      <c r="A232" s="101">
        <v>3346</v>
      </c>
      <c r="B232" s="101">
        <v>164.0800018310547</v>
      </c>
      <c r="C232" s="101">
        <v>160.27999877929688</v>
      </c>
      <c r="D232" s="101">
        <v>9.038985252380371</v>
      </c>
      <c r="E232" s="101">
        <v>9.787515640258789</v>
      </c>
      <c r="F232" s="101">
        <v>34.29437624536159</v>
      </c>
      <c r="G232" s="101" t="s">
        <v>56</v>
      </c>
      <c r="H232" s="101">
        <v>-6.121920616741193</v>
      </c>
      <c r="I232" s="101">
        <v>90.4580812143135</v>
      </c>
      <c r="J232" s="101" t="s">
        <v>62</v>
      </c>
      <c r="K232" s="101">
        <v>1.0134676801540332</v>
      </c>
      <c r="L232" s="101">
        <v>0.15935714741321777</v>
      </c>
      <c r="M232" s="101">
        <v>0.23992468013849116</v>
      </c>
      <c r="N232" s="101">
        <v>0.0758971332971774</v>
      </c>
      <c r="O232" s="101">
        <v>0.040702970598308116</v>
      </c>
      <c r="P232" s="101">
        <v>0.00457139303333233</v>
      </c>
      <c r="Q232" s="101">
        <v>0.004954430341485388</v>
      </c>
      <c r="R232" s="101">
        <v>0.0011682169133001013</v>
      </c>
      <c r="S232" s="101">
        <v>0.0005340214218309451</v>
      </c>
      <c r="T232" s="101">
        <v>6.726677506870257E-05</v>
      </c>
      <c r="U232" s="101">
        <v>0.00010836091410867198</v>
      </c>
      <c r="V232" s="101">
        <v>4.335677024811472E-05</v>
      </c>
      <c r="W232" s="101">
        <v>3.330332890457238E-05</v>
      </c>
      <c r="X232" s="101">
        <v>67.5</v>
      </c>
    </row>
    <row r="233" spans="1:24" s="101" customFormat="1" ht="12.75" hidden="1">
      <c r="A233" s="101">
        <v>3347</v>
      </c>
      <c r="B233" s="101">
        <v>156.4600067138672</v>
      </c>
      <c r="C233" s="101">
        <v>151.4600067138672</v>
      </c>
      <c r="D233" s="101">
        <v>9.169327735900879</v>
      </c>
      <c r="E233" s="101">
        <v>9.904260635375977</v>
      </c>
      <c r="F233" s="101">
        <v>36.09570232893868</v>
      </c>
      <c r="G233" s="101" t="s">
        <v>57</v>
      </c>
      <c r="H233" s="101">
        <v>4.86601830701855</v>
      </c>
      <c r="I233" s="101">
        <v>93.82602502088574</v>
      </c>
      <c r="J233" s="101" t="s">
        <v>60</v>
      </c>
      <c r="K233" s="101">
        <v>-0.15362531076278715</v>
      </c>
      <c r="L233" s="101">
        <v>-0.0008666228553946205</v>
      </c>
      <c r="M233" s="101">
        <v>0.03906192922532837</v>
      </c>
      <c r="N233" s="101">
        <v>-0.0007850789194060907</v>
      </c>
      <c r="O233" s="101">
        <v>-0.0057355413902238405</v>
      </c>
      <c r="P233" s="101">
        <v>-9.920818567985818E-05</v>
      </c>
      <c r="Q233" s="101">
        <v>0.000934642025428338</v>
      </c>
      <c r="R233" s="101">
        <v>-6.312118268619842E-05</v>
      </c>
      <c r="S233" s="101">
        <v>-3.936704269784698E-05</v>
      </c>
      <c r="T233" s="101">
        <v>-7.065124137537684E-06</v>
      </c>
      <c r="U233" s="101">
        <v>2.8810496064683553E-05</v>
      </c>
      <c r="V233" s="101">
        <v>-4.980833450843105E-06</v>
      </c>
      <c r="W233" s="101">
        <v>-1.3477091588169715E-06</v>
      </c>
      <c r="X233" s="101">
        <v>67.5</v>
      </c>
    </row>
    <row r="234" spans="1:24" s="101" customFormat="1" ht="12.75" hidden="1">
      <c r="A234" s="101">
        <v>3349</v>
      </c>
      <c r="B234" s="101">
        <v>117.19999694824219</v>
      </c>
      <c r="C234" s="101">
        <v>135.60000610351562</v>
      </c>
      <c r="D234" s="101">
        <v>9.10073471069336</v>
      </c>
      <c r="E234" s="101">
        <v>9.505935668945312</v>
      </c>
      <c r="F234" s="101">
        <v>26.622174944146483</v>
      </c>
      <c r="G234" s="101" t="s">
        <v>58</v>
      </c>
      <c r="H234" s="101">
        <v>19.907567417453606</v>
      </c>
      <c r="I234" s="101">
        <v>69.6075643656958</v>
      </c>
      <c r="J234" s="101" t="s">
        <v>61</v>
      </c>
      <c r="K234" s="101">
        <v>1.00175645873128</v>
      </c>
      <c r="L234" s="101">
        <v>-0.15935479094305424</v>
      </c>
      <c r="M234" s="101">
        <v>0.2367235050111263</v>
      </c>
      <c r="N234" s="101">
        <v>-0.07589307276569988</v>
      </c>
      <c r="O234" s="101">
        <v>0.04029684082515358</v>
      </c>
      <c r="P234" s="101">
        <v>-0.0045703164005453135</v>
      </c>
      <c r="Q234" s="101">
        <v>0.004865472669015235</v>
      </c>
      <c r="R234" s="101">
        <v>-0.0011665103826441973</v>
      </c>
      <c r="S234" s="101">
        <v>0.0005325684133738783</v>
      </c>
      <c r="T234" s="101">
        <v>-6.689471615205949E-05</v>
      </c>
      <c r="U234" s="101">
        <v>0.00010446072478675341</v>
      </c>
      <c r="V234" s="101">
        <v>-4.306972050620678E-05</v>
      </c>
      <c r="W234" s="101">
        <v>3.3276048385428325E-05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3348</v>
      </c>
      <c r="B236" s="101">
        <v>121.36</v>
      </c>
      <c r="C236" s="101">
        <v>136.66</v>
      </c>
      <c r="D236" s="101">
        <v>9.79356730200837</v>
      </c>
      <c r="E236" s="101">
        <v>10.209194489622272</v>
      </c>
      <c r="F236" s="101">
        <v>25.58145338218971</v>
      </c>
      <c r="G236" s="101" t="s">
        <v>59</v>
      </c>
      <c r="H236" s="101">
        <v>8.305521468474431</v>
      </c>
      <c r="I236" s="101">
        <v>62.16552146847443</v>
      </c>
      <c r="J236" s="101" t="s">
        <v>73</v>
      </c>
      <c r="K236" s="101">
        <v>1.1766325900074563</v>
      </c>
      <c r="M236" s="101" t="s">
        <v>68</v>
      </c>
      <c r="N236" s="101">
        <v>0.6245817645124733</v>
      </c>
      <c r="X236" s="101">
        <v>67.5</v>
      </c>
    </row>
    <row r="237" spans="1:24" s="101" customFormat="1" ht="12.75" hidden="1">
      <c r="A237" s="101">
        <v>3346</v>
      </c>
      <c r="B237" s="101">
        <v>158.44000244140625</v>
      </c>
      <c r="C237" s="101">
        <v>137.83999633789062</v>
      </c>
      <c r="D237" s="101">
        <v>9.007354736328125</v>
      </c>
      <c r="E237" s="101">
        <v>9.80247974395752</v>
      </c>
      <c r="F237" s="101">
        <v>32.155060460768055</v>
      </c>
      <c r="G237" s="101" t="s">
        <v>56</v>
      </c>
      <c r="H237" s="101">
        <v>-5.847076506480292</v>
      </c>
      <c r="I237" s="101">
        <v>85.09292593492596</v>
      </c>
      <c r="J237" s="101" t="s">
        <v>62</v>
      </c>
      <c r="K237" s="101">
        <v>1.0399448666976319</v>
      </c>
      <c r="L237" s="101">
        <v>0.17235013989005854</v>
      </c>
      <c r="M237" s="101">
        <v>0.2461932684777689</v>
      </c>
      <c r="N237" s="101">
        <v>0.0550983253094323</v>
      </c>
      <c r="O237" s="101">
        <v>0.04176616810565229</v>
      </c>
      <c r="P237" s="101">
        <v>0.004944142970661634</v>
      </c>
      <c r="Q237" s="101">
        <v>0.005083889238666684</v>
      </c>
      <c r="R237" s="101">
        <v>0.0008480894955265758</v>
      </c>
      <c r="S237" s="101">
        <v>0.0005479736679046139</v>
      </c>
      <c r="T237" s="101">
        <v>7.273071818799965E-05</v>
      </c>
      <c r="U237" s="101">
        <v>0.00011119157703994411</v>
      </c>
      <c r="V237" s="101">
        <v>3.1484011088566275E-05</v>
      </c>
      <c r="W237" s="101">
        <v>3.417121930560403E-05</v>
      </c>
      <c r="X237" s="101">
        <v>67.5</v>
      </c>
    </row>
    <row r="238" spans="1:24" s="101" customFormat="1" ht="12.75" hidden="1">
      <c r="A238" s="101">
        <v>3347</v>
      </c>
      <c r="B238" s="101">
        <v>155.9600067138672</v>
      </c>
      <c r="C238" s="101">
        <v>147.9600067138672</v>
      </c>
      <c r="D238" s="101">
        <v>9.00483226776123</v>
      </c>
      <c r="E238" s="101">
        <v>9.882824897766113</v>
      </c>
      <c r="F238" s="101">
        <v>31.282198490672318</v>
      </c>
      <c r="G238" s="101" t="s">
        <v>57</v>
      </c>
      <c r="H238" s="101">
        <v>-5.662388104349901</v>
      </c>
      <c r="I238" s="101">
        <v>82.79761860951729</v>
      </c>
      <c r="J238" s="101" t="s">
        <v>60</v>
      </c>
      <c r="K238" s="101">
        <v>0.5406953651792474</v>
      </c>
      <c r="L238" s="101">
        <v>-0.0009373748289713621</v>
      </c>
      <c r="M238" s="101">
        <v>-0.1256036789243504</v>
      </c>
      <c r="N238" s="101">
        <v>-0.0005696820356746158</v>
      </c>
      <c r="O238" s="101">
        <v>0.022098819587475824</v>
      </c>
      <c r="P238" s="101">
        <v>-0.00010740298466281748</v>
      </c>
      <c r="Q238" s="101">
        <v>-0.002478059486889278</v>
      </c>
      <c r="R238" s="101">
        <v>-4.5795754019972624E-05</v>
      </c>
      <c r="S238" s="101">
        <v>0.00032067093309034534</v>
      </c>
      <c r="T238" s="101">
        <v>-7.65510600959324E-06</v>
      </c>
      <c r="U238" s="101">
        <v>-4.6328253786436034E-05</v>
      </c>
      <c r="V238" s="101">
        <v>-3.6077540542085865E-06</v>
      </c>
      <c r="W238" s="101">
        <v>2.0904662931728554E-05</v>
      </c>
      <c r="X238" s="101">
        <v>67.5</v>
      </c>
    </row>
    <row r="239" spans="1:24" s="101" customFormat="1" ht="12.75" hidden="1">
      <c r="A239" s="101">
        <v>3349</v>
      </c>
      <c r="B239" s="101">
        <v>118.68000030517578</v>
      </c>
      <c r="C239" s="101">
        <v>140.67999267578125</v>
      </c>
      <c r="D239" s="101">
        <v>9.10283088684082</v>
      </c>
      <c r="E239" s="101">
        <v>9.392237663269043</v>
      </c>
      <c r="F239" s="101">
        <v>26.196747114565127</v>
      </c>
      <c r="G239" s="101" t="s">
        <v>58</v>
      </c>
      <c r="H239" s="101">
        <v>17.30370722315078</v>
      </c>
      <c r="I239" s="101">
        <v>68.48370752832656</v>
      </c>
      <c r="J239" s="101" t="s">
        <v>61</v>
      </c>
      <c r="K239" s="101">
        <v>0.8883320594487378</v>
      </c>
      <c r="L239" s="101">
        <v>-0.17234759078255998</v>
      </c>
      <c r="M239" s="101">
        <v>0.2117423936873188</v>
      </c>
      <c r="N239" s="101">
        <v>-0.05509538015371396</v>
      </c>
      <c r="O239" s="101">
        <v>0.035440865834087655</v>
      </c>
      <c r="P239" s="101">
        <v>-0.004942976260637751</v>
      </c>
      <c r="Q239" s="101">
        <v>0.004439048430741544</v>
      </c>
      <c r="R239" s="101">
        <v>-0.0008468521366426751</v>
      </c>
      <c r="S239" s="101">
        <v>0.000444348166855455</v>
      </c>
      <c r="T239" s="101">
        <v>-7.232673585973663E-05</v>
      </c>
      <c r="U239" s="101">
        <v>0.00010108046154291837</v>
      </c>
      <c r="V239" s="101">
        <v>-3.127662169911107E-05</v>
      </c>
      <c r="W239" s="101">
        <v>2.703085822800489E-05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3348</v>
      </c>
      <c r="B241" s="101">
        <v>113.2</v>
      </c>
      <c r="C241" s="101">
        <v>129</v>
      </c>
      <c r="D241" s="101">
        <v>9.834139278953366</v>
      </c>
      <c r="E241" s="101">
        <v>10.313746386008534</v>
      </c>
      <c r="F241" s="101">
        <v>22.338375666971736</v>
      </c>
      <c r="G241" s="101" t="s">
        <v>59</v>
      </c>
      <c r="H241" s="101">
        <v>8.3420211767247</v>
      </c>
      <c r="I241" s="101">
        <v>54.0420211767247</v>
      </c>
      <c r="J241" s="101" t="s">
        <v>73</v>
      </c>
      <c r="K241" s="101">
        <v>0.6775481339749729</v>
      </c>
      <c r="M241" s="101" t="s">
        <v>68</v>
      </c>
      <c r="N241" s="101">
        <v>0.3924433274823527</v>
      </c>
      <c r="X241" s="101">
        <v>67.5</v>
      </c>
    </row>
    <row r="242" spans="1:24" s="101" customFormat="1" ht="12.75" hidden="1">
      <c r="A242" s="101">
        <v>3346</v>
      </c>
      <c r="B242" s="101">
        <v>129.77999877929688</v>
      </c>
      <c r="C242" s="101">
        <v>120.9800033569336</v>
      </c>
      <c r="D242" s="101">
        <v>9.187829971313477</v>
      </c>
      <c r="E242" s="101">
        <v>9.623311042785645</v>
      </c>
      <c r="F242" s="101">
        <v>25.263758238157845</v>
      </c>
      <c r="G242" s="101" t="s">
        <v>56</v>
      </c>
      <c r="H242" s="101">
        <v>3.1842076714483483</v>
      </c>
      <c r="I242" s="101">
        <v>65.46420645074522</v>
      </c>
      <c r="J242" s="101" t="s">
        <v>62</v>
      </c>
      <c r="K242" s="101">
        <v>0.7430678282766299</v>
      </c>
      <c r="L242" s="101">
        <v>0.30094664053325937</v>
      </c>
      <c r="M242" s="101">
        <v>0.17591140366765531</v>
      </c>
      <c r="N242" s="101">
        <v>0.05390212870879598</v>
      </c>
      <c r="O242" s="101">
        <v>0.02984293436092749</v>
      </c>
      <c r="P242" s="101">
        <v>0.008633240568440264</v>
      </c>
      <c r="Q242" s="101">
        <v>0.0036325481283982224</v>
      </c>
      <c r="R242" s="101">
        <v>0.0008297120057364104</v>
      </c>
      <c r="S242" s="101">
        <v>0.000391530652206037</v>
      </c>
      <c r="T242" s="101">
        <v>0.0001270162341880575</v>
      </c>
      <c r="U242" s="101">
        <v>7.94434663968466E-05</v>
      </c>
      <c r="V242" s="101">
        <v>3.0802734702074895E-05</v>
      </c>
      <c r="W242" s="101">
        <v>2.441224144809385E-05</v>
      </c>
      <c r="X242" s="101">
        <v>67.5</v>
      </c>
    </row>
    <row r="243" spans="1:24" s="101" customFormat="1" ht="12.75" hidden="1">
      <c r="A243" s="101">
        <v>3347</v>
      </c>
      <c r="B243" s="101">
        <v>142.5800018310547</v>
      </c>
      <c r="C243" s="101">
        <v>131.77999877929688</v>
      </c>
      <c r="D243" s="101">
        <v>9.147085189819336</v>
      </c>
      <c r="E243" s="101">
        <v>10.354565620422363</v>
      </c>
      <c r="F243" s="101">
        <v>25.320909867682616</v>
      </c>
      <c r="G243" s="101" t="s">
        <v>57</v>
      </c>
      <c r="H243" s="101">
        <v>-9.140006006636213</v>
      </c>
      <c r="I243" s="101">
        <v>65.93999582441847</v>
      </c>
      <c r="J243" s="101" t="s">
        <v>60</v>
      </c>
      <c r="K243" s="101">
        <v>0.6736211202711345</v>
      </c>
      <c r="L243" s="101">
        <v>-0.0016368533567762652</v>
      </c>
      <c r="M243" s="101">
        <v>-0.15861627431933908</v>
      </c>
      <c r="N243" s="101">
        <v>-0.0005571124294227948</v>
      </c>
      <c r="O243" s="101">
        <v>0.02718813864517803</v>
      </c>
      <c r="P243" s="101">
        <v>-0.00018744520442085126</v>
      </c>
      <c r="Q243" s="101">
        <v>-0.0032330598265456483</v>
      </c>
      <c r="R243" s="101">
        <v>-4.4785765889904176E-05</v>
      </c>
      <c r="S243" s="101">
        <v>0.00036678849995100773</v>
      </c>
      <c r="T243" s="101">
        <v>-1.3358101054962226E-05</v>
      </c>
      <c r="U243" s="101">
        <v>-6.761156247712664E-05</v>
      </c>
      <c r="V243" s="101">
        <v>-3.527800380823309E-06</v>
      </c>
      <c r="W243" s="101">
        <v>2.3139965043426776E-05</v>
      </c>
      <c r="X243" s="101">
        <v>67.5</v>
      </c>
    </row>
    <row r="244" spans="1:24" s="101" customFormat="1" ht="12.75" hidden="1">
      <c r="A244" s="101">
        <v>3349</v>
      </c>
      <c r="B244" s="101">
        <v>114.4800033569336</v>
      </c>
      <c r="C244" s="101">
        <v>130.5800018310547</v>
      </c>
      <c r="D244" s="101">
        <v>9.369741439819336</v>
      </c>
      <c r="E244" s="101">
        <v>9.71619701385498</v>
      </c>
      <c r="F244" s="101">
        <v>22.993607021286092</v>
      </c>
      <c r="G244" s="101" t="s">
        <v>58</v>
      </c>
      <c r="H244" s="101">
        <v>11.407406666362135</v>
      </c>
      <c r="I244" s="101">
        <v>58.38741002329573</v>
      </c>
      <c r="J244" s="101" t="s">
        <v>61</v>
      </c>
      <c r="K244" s="101">
        <v>0.3136628504372311</v>
      </c>
      <c r="L244" s="101">
        <v>-0.30094218906518116</v>
      </c>
      <c r="M244" s="101">
        <v>0.07606378547887915</v>
      </c>
      <c r="N244" s="101">
        <v>-0.05389924957808402</v>
      </c>
      <c r="O244" s="101">
        <v>0.012304708378551838</v>
      </c>
      <c r="P244" s="101">
        <v>-0.008631205420328171</v>
      </c>
      <c r="Q244" s="101">
        <v>0.0016561189761324668</v>
      </c>
      <c r="R244" s="101">
        <v>-0.0008285024125714974</v>
      </c>
      <c r="S244" s="101">
        <v>0.00013697608521407792</v>
      </c>
      <c r="T244" s="101">
        <v>-0.0001263118556728579</v>
      </c>
      <c r="U244" s="101">
        <v>4.171259968580831E-05</v>
      </c>
      <c r="V244" s="101">
        <v>-3.060005048360986E-05</v>
      </c>
      <c r="W244" s="101">
        <v>7.778145685767153E-06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3348</v>
      </c>
      <c r="B246" s="101">
        <v>130.52</v>
      </c>
      <c r="C246" s="101">
        <v>134.72</v>
      </c>
      <c r="D246" s="101">
        <v>9.604285097483514</v>
      </c>
      <c r="E246" s="101">
        <v>9.977002561887856</v>
      </c>
      <c r="F246" s="101">
        <v>23.55808549438539</v>
      </c>
      <c r="G246" s="101" t="s">
        <v>59</v>
      </c>
      <c r="H246" s="101">
        <v>-4.620739257339892</v>
      </c>
      <c r="I246" s="101">
        <v>58.39926074266011</v>
      </c>
      <c r="J246" s="101" t="s">
        <v>73</v>
      </c>
      <c r="K246" s="101">
        <v>1.2278910437430424</v>
      </c>
      <c r="M246" s="101" t="s">
        <v>68</v>
      </c>
      <c r="N246" s="101">
        <v>0.7322156522498879</v>
      </c>
      <c r="X246" s="101">
        <v>67.5</v>
      </c>
    </row>
    <row r="247" spans="1:24" s="101" customFormat="1" ht="12.75" hidden="1">
      <c r="A247" s="101">
        <v>3346</v>
      </c>
      <c r="B247" s="101">
        <v>155.32000732421875</v>
      </c>
      <c r="C247" s="101">
        <v>129.1199951171875</v>
      </c>
      <c r="D247" s="101">
        <v>9.2110013961792</v>
      </c>
      <c r="E247" s="101">
        <v>9.775585174560547</v>
      </c>
      <c r="F247" s="101">
        <v>31.168550189017438</v>
      </c>
      <c r="G247" s="101" t="s">
        <v>56</v>
      </c>
      <c r="H247" s="101">
        <v>-7.171878106983073</v>
      </c>
      <c r="I247" s="101">
        <v>80.64812921723568</v>
      </c>
      <c r="J247" s="101" t="s">
        <v>62</v>
      </c>
      <c r="K247" s="101">
        <v>0.9719027577098783</v>
      </c>
      <c r="L247" s="101">
        <v>0.4779513839902024</v>
      </c>
      <c r="M247" s="101">
        <v>0.23008501400484438</v>
      </c>
      <c r="N247" s="101">
        <v>0.013597996328819669</v>
      </c>
      <c r="O247" s="101">
        <v>0.039033428955600365</v>
      </c>
      <c r="P247" s="101">
        <v>0.013710813605826858</v>
      </c>
      <c r="Q247" s="101">
        <v>0.004751319360288146</v>
      </c>
      <c r="R247" s="101">
        <v>0.00020932222967639272</v>
      </c>
      <c r="S247" s="101">
        <v>0.000512106711989791</v>
      </c>
      <c r="T247" s="101">
        <v>0.0002017315115534783</v>
      </c>
      <c r="U247" s="101">
        <v>0.00010392879777756314</v>
      </c>
      <c r="V247" s="101">
        <v>7.758529580854837E-06</v>
      </c>
      <c r="W247" s="101">
        <v>3.1930486346723684E-05</v>
      </c>
      <c r="X247" s="101">
        <v>67.5</v>
      </c>
    </row>
    <row r="248" spans="1:24" s="101" customFormat="1" ht="12.75" hidden="1">
      <c r="A248" s="101">
        <v>3347</v>
      </c>
      <c r="B248" s="101">
        <v>155.86000061035156</v>
      </c>
      <c r="C248" s="101">
        <v>137.05999755859375</v>
      </c>
      <c r="D248" s="101">
        <v>8.788285255432129</v>
      </c>
      <c r="E248" s="101">
        <v>9.970929145812988</v>
      </c>
      <c r="F248" s="101">
        <v>29.137216614170082</v>
      </c>
      <c r="G248" s="101" t="s">
        <v>57</v>
      </c>
      <c r="H248" s="101">
        <v>-9.339768402897931</v>
      </c>
      <c r="I248" s="101">
        <v>79.02023220745363</v>
      </c>
      <c r="J248" s="101" t="s">
        <v>60</v>
      </c>
      <c r="K248" s="101">
        <v>0.18521710301337613</v>
      </c>
      <c r="L248" s="101">
        <v>-0.002600950638040064</v>
      </c>
      <c r="M248" s="101">
        <v>-0.04127779526367668</v>
      </c>
      <c r="N248" s="101">
        <v>0.0001406977092886863</v>
      </c>
      <c r="O248" s="101">
        <v>0.00785160556813359</v>
      </c>
      <c r="P248" s="101">
        <v>-0.00029762712095217727</v>
      </c>
      <c r="Q248" s="101">
        <v>-0.0007294334745544613</v>
      </c>
      <c r="R248" s="101">
        <v>1.1296969877204043E-05</v>
      </c>
      <c r="S248" s="101">
        <v>0.00013663456409619936</v>
      </c>
      <c r="T248" s="101">
        <v>-2.119360030064475E-05</v>
      </c>
      <c r="U248" s="101">
        <v>-7.748234709984246E-06</v>
      </c>
      <c r="V248" s="101">
        <v>8.93430287041063E-07</v>
      </c>
      <c r="W248" s="101">
        <v>9.534009514010692E-06</v>
      </c>
      <c r="X248" s="101">
        <v>67.5</v>
      </c>
    </row>
    <row r="249" spans="1:24" s="101" customFormat="1" ht="12.75" hidden="1">
      <c r="A249" s="101">
        <v>3349</v>
      </c>
      <c r="B249" s="101">
        <v>105.18000030517578</v>
      </c>
      <c r="C249" s="101">
        <v>121.77999877929688</v>
      </c>
      <c r="D249" s="101">
        <v>9.34118366241455</v>
      </c>
      <c r="E249" s="101">
        <v>9.51901912689209</v>
      </c>
      <c r="F249" s="101">
        <v>21.732672466009728</v>
      </c>
      <c r="G249" s="101" t="s">
        <v>58</v>
      </c>
      <c r="H249" s="101">
        <v>17.65260847613815</v>
      </c>
      <c r="I249" s="101">
        <v>55.33260878131393</v>
      </c>
      <c r="J249" s="101" t="s">
        <v>61</v>
      </c>
      <c r="K249" s="101">
        <v>0.9540909784687196</v>
      </c>
      <c r="L249" s="101">
        <v>-0.47794430691653644</v>
      </c>
      <c r="M249" s="101">
        <v>0.22635206490725776</v>
      </c>
      <c r="N249" s="101">
        <v>0.013597268413662876</v>
      </c>
      <c r="O249" s="101">
        <v>0.03823559684422821</v>
      </c>
      <c r="P249" s="101">
        <v>-0.013707582858790262</v>
      </c>
      <c r="Q249" s="101">
        <v>0.004694993340745902</v>
      </c>
      <c r="R249" s="101">
        <v>0.00020901716271227598</v>
      </c>
      <c r="S249" s="101">
        <v>0.0004935425821134752</v>
      </c>
      <c r="T249" s="101">
        <v>-0.00020061513915940559</v>
      </c>
      <c r="U249" s="101">
        <v>0.00010363956708887108</v>
      </c>
      <c r="V249" s="101">
        <v>7.706916606477409E-06</v>
      </c>
      <c r="W249" s="101">
        <v>3.047390065162419E-05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3348</v>
      </c>
      <c r="B251" s="101">
        <v>132.64</v>
      </c>
      <c r="C251" s="101">
        <v>119.54</v>
      </c>
      <c r="D251" s="101">
        <v>9.2374467924087</v>
      </c>
      <c r="E251" s="101">
        <v>10.124492350704479</v>
      </c>
      <c r="F251" s="101">
        <v>26.827716111078296</v>
      </c>
      <c r="G251" s="101" t="s">
        <v>59</v>
      </c>
      <c r="H251" s="101">
        <v>4.011693611706278</v>
      </c>
      <c r="I251" s="101">
        <v>69.15169361170626</v>
      </c>
      <c r="J251" s="101" t="s">
        <v>73</v>
      </c>
      <c r="K251" s="101">
        <v>1.2413869689640349</v>
      </c>
      <c r="M251" s="101" t="s">
        <v>68</v>
      </c>
      <c r="N251" s="101">
        <v>0.6914653460554927</v>
      </c>
      <c r="X251" s="101">
        <v>67.5</v>
      </c>
    </row>
    <row r="252" spans="1:24" s="101" customFormat="1" ht="12.75" hidden="1">
      <c r="A252" s="101">
        <v>3346</v>
      </c>
      <c r="B252" s="101">
        <v>134.05999755859375</v>
      </c>
      <c r="C252" s="101">
        <v>140.4600067138672</v>
      </c>
      <c r="D252" s="101">
        <v>9.299158096313477</v>
      </c>
      <c r="E252" s="101">
        <v>9.609241485595703</v>
      </c>
      <c r="F252" s="101">
        <v>24.149077718186888</v>
      </c>
      <c r="G252" s="101" t="s">
        <v>56</v>
      </c>
      <c r="H252" s="101">
        <v>-4.722218099920184</v>
      </c>
      <c r="I252" s="101">
        <v>61.83777945867357</v>
      </c>
      <c r="J252" s="101" t="s">
        <v>62</v>
      </c>
      <c r="K252" s="101">
        <v>1.0341875922464077</v>
      </c>
      <c r="L252" s="101">
        <v>0.3263278054601933</v>
      </c>
      <c r="M252" s="101">
        <v>0.2448302097336989</v>
      </c>
      <c r="N252" s="101">
        <v>0.059764523609277566</v>
      </c>
      <c r="O252" s="101">
        <v>0.041534996600577294</v>
      </c>
      <c r="P252" s="101">
        <v>0.009361264904871637</v>
      </c>
      <c r="Q252" s="101">
        <v>0.005055746464389745</v>
      </c>
      <c r="R252" s="101">
        <v>0.0009199142482658422</v>
      </c>
      <c r="S252" s="101">
        <v>0.0005449350720121523</v>
      </c>
      <c r="T252" s="101">
        <v>0.0001377319791193088</v>
      </c>
      <c r="U252" s="101">
        <v>0.00011057868966387332</v>
      </c>
      <c r="V252" s="101">
        <v>3.414895212216263E-05</v>
      </c>
      <c r="W252" s="101">
        <v>3.398179349840802E-05</v>
      </c>
      <c r="X252" s="101">
        <v>67.5</v>
      </c>
    </row>
    <row r="253" spans="1:24" s="101" customFormat="1" ht="12.75" hidden="1">
      <c r="A253" s="101">
        <v>3347</v>
      </c>
      <c r="B253" s="101">
        <v>153.9600067138672</v>
      </c>
      <c r="C253" s="101">
        <v>150.66000366210938</v>
      </c>
      <c r="D253" s="101">
        <v>9.134504318237305</v>
      </c>
      <c r="E253" s="101">
        <v>9.80289363861084</v>
      </c>
      <c r="F253" s="101">
        <v>31.334350334644995</v>
      </c>
      <c r="G253" s="101" t="s">
        <v>57</v>
      </c>
      <c r="H253" s="101">
        <v>-4.708555513532801</v>
      </c>
      <c r="I253" s="101">
        <v>81.75145120033439</v>
      </c>
      <c r="J253" s="101" t="s">
        <v>60</v>
      </c>
      <c r="K253" s="101">
        <v>0.3392027368614871</v>
      </c>
      <c r="L253" s="101">
        <v>-0.0017751769820548568</v>
      </c>
      <c r="M253" s="101">
        <v>-0.07766762049956469</v>
      </c>
      <c r="N253" s="101">
        <v>-0.0006179813044386634</v>
      </c>
      <c r="O253" s="101">
        <v>0.014045436734288746</v>
      </c>
      <c r="P253" s="101">
        <v>-0.00020323145445793047</v>
      </c>
      <c r="Q253" s="101">
        <v>-0.0014774477706678355</v>
      </c>
      <c r="R253" s="101">
        <v>-4.9686094998029013E-05</v>
      </c>
      <c r="S253" s="101">
        <v>0.00021848255065925126</v>
      </c>
      <c r="T253" s="101">
        <v>-1.4477295356699583E-05</v>
      </c>
      <c r="U253" s="101">
        <v>-2.382376342656214E-05</v>
      </c>
      <c r="V253" s="101">
        <v>-3.916658258903282E-06</v>
      </c>
      <c r="W253" s="101">
        <v>1.4649452672743299E-05</v>
      </c>
      <c r="X253" s="101">
        <v>67.5</v>
      </c>
    </row>
    <row r="254" spans="1:24" s="101" customFormat="1" ht="12.75" hidden="1">
      <c r="A254" s="101">
        <v>3349</v>
      </c>
      <c r="B254" s="101">
        <v>113.0999984741211</v>
      </c>
      <c r="C254" s="101">
        <v>138</v>
      </c>
      <c r="D254" s="101">
        <v>9.216869354248047</v>
      </c>
      <c r="E254" s="101">
        <v>9.60964298248291</v>
      </c>
      <c r="F254" s="101">
        <v>25.690168004721304</v>
      </c>
      <c r="G254" s="101" t="s">
        <v>58</v>
      </c>
      <c r="H254" s="101">
        <v>20.712903714974658</v>
      </c>
      <c r="I254" s="101">
        <v>66.31290218909575</v>
      </c>
      <c r="J254" s="101" t="s">
        <v>61</v>
      </c>
      <c r="K254" s="101">
        <v>0.976977727106457</v>
      </c>
      <c r="L254" s="101">
        <v>-0.3263229770689587</v>
      </c>
      <c r="M254" s="101">
        <v>0.23218434986919895</v>
      </c>
      <c r="N254" s="101">
        <v>-0.05976132847712858</v>
      </c>
      <c r="O254" s="101">
        <v>0.039088126708158574</v>
      </c>
      <c r="P254" s="101">
        <v>-0.009359058584873818</v>
      </c>
      <c r="Q254" s="101">
        <v>0.004835051230042764</v>
      </c>
      <c r="R254" s="101">
        <v>-0.0009185714540123466</v>
      </c>
      <c r="S254" s="101">
        <v>0.0004992189978018838</v>
      </c>
      <c r="T254" s="101">
        <v>-0.00013696899646006247</v>
      </c>
      <c r="U254" s="101">
        <v>0.00010798182673012344</v>
      </c>
      <c r="V254" s="101">
        <v>-3.392360121102594E-05</v>
      </c>
      <c r="W254" s="101">
        <v>3.066196056610698E-05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3348</v>
      </c>
      <c r="B256" s="101">
        <v>133.56</v>
      </c>
      <c r="C256" s="101">
        <v>141.26</v>
      </c>
      <c r="D256" s="101">
        <v>9.197341867284619</v>
      </c>
      <c r="E256" s="101">
        <v>10.031196532881687</v>
      </c>
      <c r="F256" s="101">
        <v>25.999628936469747</v>
      </c>
      <c r="G256" s="101" t="s">
        <v>59</v>
      </c>
      <c r="H256" s="101">
        <v>1.2520270325738494</v>
      </c>
      <c r="I256" s="101">
        <v>67.31202703257385</v>
      </c>
      <c r="J256" s="101" t="s">
        <v>73</v>
      </c>
      <c r="K256" s="101">
        <v>1.0645172342149378</v>
      </c>
      <c r="M256" s="101" t="s">
        <v>68</v>
      </c>
      <c r="N256" s="101">
        <v>0.7023817495499989</v>
      </c>
      <c r="X256" s="101">
        <v>67.5</v>
      </c>
    </row>
    <row r="257" spans="1:24" s="101" customFormat="1" ht="12.75" hidden="1">
      <c r="A257" s="101">
        <v>3346</v>
      </c>
      <c r="B257" s="101">
        <v>144.60000610351562</v>
      </c>
      <c r="C257" s="101">
        <v>138.8000030517578</v>
      </c>
      <c r="D257" s="101">
        <v>9.025185585021973</v>
      </c>
      <c r="E257" s="101">
        <v>9.73324203491211</v>
      </c>
      <c r="F257" s="101">
        <v>30.08723154785824</v>
      </c>
      <c r="G257" s="101" t="s">
        <v>56</v>
      </c>
      <c r="H257" s="101">
        <v>2.317317308111541</v>
      </c>
      <c r="I257" s="101">
        <v>79.41732341162717</v>
      </c>
      <c r="J257" s="101" t="s">
        <v>62</v>
      </c>
      <c r="K257" s="101">
        <v>0.8242416842811838</v>
      </c>
      <c r="L257" s="101">
        <v>0.5829947640976745</v>
      </c>
      <c r="M257" s="101">
        <v>0.19512829475831678</v>
      </c>
      <c r="N257" s="101">
        <v>0.07610221279386566</v>
      </c>
      <c r="O257" s="101">
        <v>0.033103143647584723</v>
      </c>
      <c r="P257" s="101">
        <v>0.016724267201318442</v>
      </c>
      <c r="Q257" s="101">
        <v>0.0040293830375653684</v>
      </c>
      <c r="R257" s="101">
        <v>0.00117141598629565</v>
      </c>
      <c r="S257" s="101">
        <v>0.00043429611985289256</v>
      </c>
      <c r="T257" s="101">
        <v>0.0002460800967905388</v>
      </c>
      <c r="U257" s="101">
        <v>8.813015150828266E-05</v>
      </c>
      <c r="V257" s="101">
        <v>4.348361211043786E-05</v>
      </c>
      <c r="W257" s="101">
        <v>2.708152501054674E-05</v>
      </c>
      <c r="X257" s="101">
        <v>67.5</v>
      </c>
    </row>
    <row r="258" spans="1:24" s="101" customFormat="1" ht="12.75" hidden="1">
      <c r="A258" s="101">
        <v>3347</v>
      </c>
      <c r="B258" s="101">
        <v>158.5399932861328</v>
      </c>
      <c r="C258" s="101">
        <v>157.24000549316406</v>
      </c>
      <c r="D258" s="101">
        <v>8.947247505187988</v>
      </c>
      <c r="E258" s="101">
        <v>9.802796363830566</v>
      </c>
      <c r="F258" s="101">
        <v>31.762401679037605</v>
      </c>
      <c r="G258" s="101" t="s">
        <v>57</v>
      </c>
      <c r="H258" s="101">
        <v>-6.421147382272778</v>
      </c>
      <c r="I258" s="101">
        <v>84.61884590386003</v>
      </c>
      <c r="J258" s="101" t="s">
        <v>60</v>
      </c>
      <c r="K258" s="101">
        <v>0.29811860841579413</v>
      </c>
      <c r="L258" s="101">
        <v>-0.003171452108732692</v>
      </c>
      <c r="M258" s="101">
        <v>-0.06850324262257153</v>
      </c>
      <c r="N258" s="101">
        <v>-0.0007868298185305353</v>
      </c>
      <c r="O258" s="101">
        <v>0.012305252208408375</v>
      </c>
      <c r="P258" s="101">
        <v>-0.0003629890760622975</v>
      </c>
      <c r="Q258" s="101">
        <v>-0.0013150811220394825</v>
      </c>
      <c r="R258" s="101">
        <v>-6.326729113960068E-05</v>
      </c>
      <c r="S258" s="101">
        <v>0.0001882968902073519</v>
      </c>
      <c r="T258" s="101">
        <v>-2.585530909334085E-05</v>
      </c>
      <c r="U258" s="101">
        <v>-2.205964904131885E-05</v>
      </c>
      <c r="V258" s="101">
        <v>-4.989302349974287E-06</v>
      </c>
      <c r="W258" s="101">
        <v>1.254314609419501E-05</v>
      </c>
      <c r="X258" s="101">
        <v>67.5</v>
      </c>
    </row>
    <row r="259" spans="1:24" s="101" customFormat="1" ht="12.75" hidden="1">
      <c r="A259" s="101">
        <v>3349</v>
      </c>
      <c r="B259" s="101">
        <v>119.18000030517578</v>
      </c>
      <c r="C259" s="101">
        <v>135.27999877929688</v>
      </c>
      <c r="D259" s="101">
        <v>8.915258407592773</v>
      </c>
      <c r="E259" s="101">
        <v>9.306407928466797</v>
      </c>
      <c r="F259" s="101">
        <v>27.725402331775264</v>
      </c>
      <c r="G259" s="101" t="s">
        <v>58</v>
      </c>
      <c r="H259" s="101">
        <v>22.326423256055236</v>
      </c>
      <c r="I259" s="101">
        <v>74.00642356123102</v>
      </c>
      <c r="J259" s="101" t="s">
        <v>61</v>
      </c>
      <c r="K259" s="101">
        <v>0.7684397500278816</v>
      </c>
      <c r="L259" s="101">
        <v>-0.5829861377913073</v>
      </c>
      <c r="M259" s="101">
        <v>0.18270839380138412</v>
      </c>
      <c r="N259" s="101">
        <v>-0.07609814512167482</v>
      </c>
      <c r="O259" s="101">
        <v>0.030731073646068564</v>
      </c>
      <c r="P259" s="101">
        <v>-0.016720327519272916</v>
      </c>
      <c r="Q259" s="101">
        <v>0.0038087385452239813</v>
      </c>
      <c r="R259" s="101">
        <v>-0.0011697062292818944</v>
      </c>
      <c r="S259" s="101">
        <v>0.00039135329416975463</v>
      </c>
      <c r="T259" s="101">
        <v>-0.00024471803576387406</v>
      </c>
      <c r="U259" s="101">
        <v>8.532464760575748E-05</v>
      </c>
      <c r="V259" s="101">
        <v>-4.31964279105525E-05</v>
      </c>
      <c r="W259" s="101">
        <v>2.4001635005902183E-05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21.732672466009728</v>
      </c>
      <c r="G260" s="102"/>
      <c r="H260" s="102"/>
      <c r="I260" s="115"/>
      <c r="J260" s="115" t="s">
        <v>158</v>
      </c>
      <c r="K260" s="102">
        <f>AVERAGE(K258,K253,K248,K243,K238,K233)</f>
        <v>0.31387160382970863</v>
      </c>
      <c r="L260" s="102">
        <f>AVERAGE(L258,L253,L248,L243,L238,L233)</f>
        <v>-0.00183140512832831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36.09570232893868</v>
      </c>
      <c r="G261" s="102"/>
      <c r="H261" s="102"/>
      <c r="I261" s="115"/>
      <c r="J261" s="115" t="s">
        <v>159</v>
      </c>
      <c r="K261" s="102">
        <f>AVERAGE(K259,K254,K249,K244,K239,K234)</f>
        <v>0.8172099707033845</v>
      </c>
      <c r="L261" s="102">
        <f>AVERAGE(L259,L254,L249,L244,L239,L234)</f>
        <v>-0.33664966542793295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0.19616975239356788</v>
      </c>
      <c r="L262" s="102">
        <f>ABS(L260/$H$33)</f>
        <v>0.005087236467578639</v>
      </c>
      <c r="M262" s="115" t="s">
        <v>111</v>
      </c>
      <c r="N262" s="102">
        <f>K262+L262+L263+K263</f>
        <v>0.875986876744164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0.4643238469905594</v>
      </c>
      <c r="L263" s="102">
        <f>ABS(L261/$H$34)</f>
        <v>0.2104060408924581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2006-02-13T13:07:21Z</dcterms:modified>
  <cp:category/>
  <cp:version/>
  <cp:contentType/>
  <cp:contentStatus/>
</cp:coreProperties>
</file>