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070" windowHeight="8910" tabRatio="918" activeTab="6"/>
  </bookViews>
  <sheets>
    <sheet name="Sommaire" sheetId="1" r:id="rId1"/>
    <sheet name="T43271612res.xls" sheetId="2" r:id="rId2"/>
    <sheet name="T43271625res.xls" sheetId="3" r:id="rId3"/>
    <sheet name="T43271631res.xls" sheetId="4" r:id="rId4"/>
    <sheet name="T43271637res.xls" sheetId="5" r:id="rId5"/>
    <sheet name="T43271644res.xls" sheetId="6" r:id="rId6"/>
    <sheet name="Lmag_A1" sheetId="7" r:id="rId7"/>
  </sheets>
  <definedNames>
    <definedName name="_xlnm.Print_Area" localSheetId="6">'Lmag_A1'!$A$1:$G$54</definedName>
    <definedName name="_xlnm.Print_Area" localSheetId="0">'Sommaire'!$A$1:$N$21</definedName>
    <definedName name="_xlnm.Print_Area" localSheetId="1">'T43271612res.xls'!$A$1:$N$28</definedName>
    <definedName name="_xlnm.Print_Area" localSheetId="2">'T43271625res.xls'!$A$1:$N$28</definedName>
    <definedName name="_xlnm.Print_Area" localSheetId="3">'T43271631res.xls'!$A$1:$N$28</definedName>
    <definedName name="_xlnm.Print_Area" localSheetId="4">'T43271637res.xls'!$A$1:$N$28</definedName>
    <definedName name="_xlnm.Print_Area" localSheetId="5">'T43271644res.xls'!$A$1:$N$28</definedName>
    <definedName name="Z_62D4136F_9AE9_4E19_A9AD_23489FFFB1B6_.wvu.PrintArea" localSheetId="6" hidden="1">'Lmag_A1'!$A$1:$G$54</definedName>
    <definedName name="Z_62D4136F_9AE9_4E19_A9AD_23489FFFB1B6_.wvu.PrintArea" localSheetId="0" hidden="1">'Sommaire'!$A$1:$N$21</definedName>
    <definedName name="Z_62D4136F_9AE9_4E19_A9AD_23489FFFB1B6_.wvu.PrintArea" localSheetId="1" hidden="1">'T43271612res.xls'!$A$1:$N$28</definedName>
    <definedName name="Z_62D4136F_9AE9_4E19_A9AD_23489FFFB1B6_.wvu.PrintArea" localSheetId="2" hidden="1">'T43271625res.xls'!$A$1:$N$28</definedName>
    <definedName name="Z_62D4136F_9AE9_4E19_A9AD_23489FFFB1B6_.wvu.PrintArea" localSheetId="3" hidden="1">'T43271631res.xls'!$A$1:$N$28</definedName>
    <definedName name="Z_62D4136F_9AE9_4E19_A9AD_23489FFFB1B6_.wvu.PrintArea" localSheetId="4" hidden="1">'T43271637res.xls'!$A$1:$N$28</definedName>
    <definedName name="Z_62D4136F_9AE9_4E19_A9AD_23489FFFB1B6_.wvu.PrintArea" localSheetId="5" hidden="1">'T43271644res.xls'!$A$1:$N$28</definedName>
    <definedName name="Z_FD84C81A_C2AD_479B_9A20_D41782B33237_.wvu.PrintArea" localSheetId="6" hidden="1">'Lmag_A1'!$A$1:$G$54</definedName>
    <definedName name="Z_FD84C81A_C2AD_479B_9A20_D41782B33237_.wvu.PrintArea" localSheetId="0" hidden="1">'Sommaire'!$A$1:$N$21</definedName>
    <definedName name="Z_FD84C81A_C2AD_479B_9A20_D41782B33237_.wvu.PrintArea" localSheetId="1" hidden="1">'T43271612res.xls'!$A$1:$N$28</definedName>
    <definedName name="Z_FD84C81A_C2AD_479B_9A20_D41782B33237_.wvu.PrintArea" localSheetId="2" hidden="1">'T43271625res.xls'!$A$1:$N$28</definedName>
    <definedName name="Z_FD84C81A_C2AD_479B_9A20_D41782B33237_.wvu.PrintArea" localSheetId="3" hidden="1">'T43271631res.xls'!$A$1:$N$28</definedName>
    <definedName name="Z_FD84C81A_C2AD_479B_9A20_D41782B33237_.wvu.PrintArea" localSheetId="4" hidden="1">'T43271637res.xls'!$A$1:$N$28</definedName>
    <definedName name="Z_FD84C81A_C2AD_479B_9A20_D41782B33237_.wvu.PrintArea" localSheetId="5" hidden="1">'T43271644res.xls'!$A$1:$N$28</definedName>
  </definedNames>
  <calcPr fullCalcOnLoad="1"/>
</workbook>
</file>

<file path=xl/sharedStrings.xml><?xml version="1.0" encoding="utf-8"?>
<sst xmlns="http://schemas.openxmlformats.org/spreadsheetml/2006/main" count="378" uniqueCount="138">
  <si>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</si>
  <si>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</si>
  <si>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</si>
  <si>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</si>
  <si>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</si>
  <si>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</si>
  <si>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</si>
  <si>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</si>
  <si>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</si>
  <si>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</si>
  <si>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</si>
  <si>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</si>
  <si>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</si>
  <si>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</si>
  <si>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</si>
  <si>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q1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</si>
  <si>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</si>
  <si>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</si>
  <si>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</si>
  <si>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</si>
  <si>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</si>
  <si>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</si>
  <si>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</si>
  <si>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</si>
  <si>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</si>
  <si>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</si>
  <si>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</si>
  <si>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</si>
  <si>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saclay 1</t>
  </si>
  <si>
    <t>Rref</t>
  </si>
  <si>
    <t>Meas Type</t>
  </si>
  <si>
    <t>cmp</t>
  </si>
  <si>
    <t>SHAFT POS (pos_origine= 3)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</si>
  <si>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</si>
  <si>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</si>
  <si>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</si>
  <si>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</si>
  <si>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</si>
  <si>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</si>
  <si>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</si>
  <si>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</si>
  <si>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</si>
  <si>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</si>
  <si>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</si>
  <si>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</si>
  <si>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</si>
  <si>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</si>
  <si>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</si>
  <si>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</si>
  <si>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</si>
  <si>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</si>
  <si>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</si>
  <si>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</si>
  <si>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</si>
  <si>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</si>
  <si>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Mesure d'origine+rotation90°+extremité opposée</t>
  </si>
  <si>
    <t>Commentaire</t>
  </si>
  <si>
    <t>pos 3, rotation clockwise, mesure cote banc, connexion vers le banc et le bas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</si>
  <si>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</si>
  <si>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</si>
  <si>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</si>
  <si>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3.769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</si>
  <si>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</si>
  <si>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</si>
  <si>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</si>
  <si>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</si>
  <si>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</si>
  <si>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(av.+unc.+3*STDV)+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(av.-unc.-3*STDV)-</t>
    </r>
    <r>
      <rPr>
        <sz val="10"/>
        <color indexed="8"/>
        <rFont val="Symbol"/>
        <family val="1"/>
      </rPr>
      <t>s</t>
    </r>
  </si>
  <si>
    <r>
      <t>Multipôle litigieux (vert): (av.+unc.+3*STDV)-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</si>
  <si>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</si>
  <si>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29/04/99</t>
  </si>
  <si>
    <t>±12.5</t>
  </si>
  <si>
    <t>T43271612res.xls</t>
  </si>
  <si>
    <t>SHAFT POS (pos_origine= 2)</t>
  </si>
  <si>
    <t>pos 2, rotation clockwise, mesure cote banc, connexion vers le banc et le bas</t>
  </si>
  <si>
    <t>T43271625res.xls</t>
  </si>
  <si>
    <t>SHAFT POS (pos_origine= 1)</t>
  </si>
  <si>
    <t>pos 1, rotation clockwise, mesure cote banc, connexion vers le banc et le bas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</si>
  <si>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2.18 mT)</t>
    </r>
  </si>
  <si>
    <t>T43271631res.xls</t>
  </si>
  <si>
    <t>SHAFT POS (pos_origine= 4)</t>
  </si>
  <si>
    <t>pos 4, rotation clockwise, mesure cote banc, connexion vers le banc et le bas</t>
  </si>
  <si>
    <t>T43271637res.xls</t>
  </si>
  <si>
    <t>SHAFT POS (pos_origine= 5)</t>
  </si>
  <si>
    <t>pos 5, rotation clockwise, mesure cote banc, connexion vers le banc et le bas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</si>
  <si>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2.175 mT)</t>
    </r>
  </si>
  <si>
    <t>T43271644res.xls</t>
  </si>
  <si>
    <t>LMag_q1_reorienté : Valeurs intégrales calculées avec les fichiers: T43271612res+T43271625res+T43271631res+T43271637res+T43271644res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</si>
  <si>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</si>
  <si>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</si>
  <si>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</si>
  <si>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</si>
  <si>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</si>
  <si>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</si>
  <si>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</si>
  <si>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</si>
  <si>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</si>
  <si>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</si>
  <si>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</si>
  <si>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</si>
  <si>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</si>
  <si>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</si>
  <si>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</si>
  <si>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</si>
  <si>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</si>
  <si>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</si>
  <si>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</si>
  <si>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</si>
  <si>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</si>
  <si>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</si>
  <si>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</si>
  <si>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</si>
  <si>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</si>
  <si>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</si>
  <si>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</si>
  <si>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</si>
  <si>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</si>
  <si>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</si>
  <si>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</si>
  <si>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</si>
  <si>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</si>
  <si>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</si>
  <si>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</si>
  <si>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</si>
  <si>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</si>
  <si>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</si>
  <si>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</si>
  <si>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(C</t>
    </r>
    <r>
      <rPr>
        <vertAlign val="subscript"/>
        <sz val="10"/>
        <rFont val="Times New Roman"/>
        <family val="1"/>
      </rPr>
      <t>n,pos1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n,pos4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n,pos5</t>
    </r>
    <r>
      <rPr>
        <sz val="10"/>
        <rFont val="Times New Roman"/>
        <family val="1"/>
      </rPr>
      <t>)/(5*C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</si>
  <si>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</si>
  <si>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5*Intégrale</t>
    </r>
    <r>
      <rPr>
        <vertAlign val="subscript"/>
        <sz val="10"/>
        <rFont val="Times New Roman"/>
        <family val="1"/>
      </rPr>
      <t>(</t>
    </r>
    <r>
      <rPr>
        <sz val="10"/>
        <rFont val="Times New Roman"/>
        <family val="1"/>
      </rPr>
      <t>C2)*.7499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</si>
  <si>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=3.769</t>
    </r>
  </si>
  <si>
    <t>Gradient (T/m)</t>
  </si>
  <si>
    <t>Sum(C2)</t>
  </si>
  <si>
    <t>Sum(Cn)*10^4</t>
  </si>
  <si>
    <t>I/G=5*.750/Lmag</t>
  </si>
  <si>
    <t>Valeurs integrales</t>
  </si>
  <si>
    <t xml:space="preserve"> selon H2/Hn</t>
  </si>
  <si>
    <t>Ezio + PH check integral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</si>
</sst>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left"/>
    </xf>
    <xf numFmtId="181" fontId="2" fillId="0" borderId="3" xfId="0" applyNumberFormat="1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left" vertical="center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3" fillId="2" borderId="15" xfId="0" applyNumberFormat="1" applyFont="1" applyFill="1" applyBorder="1" applyAlignment="1">
      <alignment horizontal="center"/>
    </xf>
    <xf numFmtId="181" fontId="5" fillId="2" borderId="1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2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2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81" fontId="3" fillId="2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5" fillId="2" borderId="15" xfId="0" applyNumberFormat="1" applyFont="1" applyFill="1" applyBorder="1" applyAlignment="1">
      <alignment horizontal="center"/>
    </xf>
    <xf numFmtId="181" fontId="3" fillId="3" borderId="25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1" fontId="3" fillId="3" borderId="26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left" vertical="top"/>
    </xf>
    <xf numFmtId="14" fontId="3" fillId="0" borderId="3" xfId="0" applyNumberFormat="1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14" fontId="3" fillId="4" borderId="3" xfId="0" applyNumberFormat="1" applyFont="1" applyFill="1" applyBorder="1" applyAlignment="1">
      <alignment horizontal="left"/>
    </xf>
    <xf numFmtId="186" fontId="3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81" fontId="3" fillId="4" borderId="3" xfId="0" applyNumberFormat="1" applyFont="1" applyFill="1" applyBorder="1" applyAlignment="1">
      <alignment horizontal="center"/>
    </xf>
    <xf numFmtId="181" fontId="3" fillId="4" borderId="3" xfId="0" applyNumberFormat="1" applyFont="1" applyFill="1" applyBorder="1" applyAlignment="1">
      <alignment horizontal="left"/>
    </xf>
    <xf numFmtId="0" fontId="0" fillId="4" borderId="0" xfId="0" applyFill="1" applyAlignment="1">
      <alignment horizontal="right"/>
    </xf>
    <xf numFmtId="181" fontId="3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181" fontId="3" fillId="4" borderId="3" xfId="0" applyNumberFormat="1" applyFont="1" applyFill="1" applyBorder="1" applyAlignment="1">
      <alignment horizontal="right"/>
    </xf>
    <xf numFmtId="187" fontId="5" fillId="0" borderId="15" xfId="0" applyNumberFormat="1" applyFont="1" applyFill="1" applyBorder="1" applyAlignment="1">
      <alignment horizontal="center"/>
    </xf>
    <xf numFmtId="187" fontId="5" fillId="2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2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2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5" fillId="2" borderId="14" xfId="0" applyNumberFormat="1" applyFont="1" applyFill="1" applyBorder="1" applyAlignment="1">
      <alignment horizontal="center"/>
    </xf>
    <xf numFmtId="187" fontId="3" fillId="2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3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2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2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2" borderId="61" xfId="0" applyNumberFormat="1" applyFont="1" applyFill="1" applyBorder="1" applyAlignment="1">
      <alignment horizontal="center"/>
    </xf>
    <xf numFmtId="187" fontId="10" fillId="0" borderId="62" xfId="0" applyNumberFormat="1" applyFont="1" applyBorder="1" applyAlignment="1">
      <alignment horizontal="center"/>
    </xf>
    <xf numFmtId="2" fontId="10" fillId="0" borderId="63" xfId="0" applyNumberFormat="1" applyFon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10" fillId="0" borderId="65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87" fontId="0" fillId="0" borderId="56" xfId="0" applyNumberFormat="1" applyBorder="1" applyAlignment="1">
      <alignment horizontal="left"/>
    </xf>
    <xf numFmtId="187" fontId="0" fillId="0" borderId="66" xfId="0" applyNumberFormat="1" applyBorder="1" applyAlignment="1">
      <alignment horizontal="center"/>
    </xf>
    <xf numFmtId="187" fontId="0" fillId="0" borderId="67" xfId="0" applyNumberFormat="1" applyBorder="1" applyAlignment="1">
      <alignment horizontal="center"/>
    </xf>
    <xf numFmtId="187" fontId="0" fillId="0" borderId="68" xfId="0" applyNumberFormat="1" applyBorder="1" applyAlignment="1">
      <alignment horizontal="center"/>
    </xf>
    <xf numFmtId="187" fontId="0" fillId="0" borderId="69" xfId="0" applyNumberFormat="1" applyBorder="1" applyAlignment="1">
      <alignment horizontal="center"/>
    </xf>
    <xf numFmtId="187" fontId="0" fillId="0" borderId="3" xfId="0" applyNumberFormat="1" applyBorder="1" applyAlignment="1">
      <alignment/>
    </xf>
    <xf numFmtId="187" fontId="0" fillId="0" borderId="56" xfId="0" applyNumberForma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87" fontId="13" fillId="0" borderId="3" xfId="0" applyNumberFormat="1" applyFont="1" applyBorder="1" applyAlignment="1">
      <alignment horizontal="center"/>
    </xf>
    <xf numFmtId="187" fontId="13" fillId="0" borderId="5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187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7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Lmag_A1!$A$4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Lmag_A1!$B$3:$F$3</c:f>
              <c:strCache/>
            </c:strRef>
          </c:cat>
          <c:val>
            <c:numRef>
              <c:f>Lmag_A1!$B$4:$F$4</c:f>
              <c:numCache/>
            </c:numRef>
          </c:val>
          <c:smooth val="0"/>
        </c:ser>
        <c:ser>
          <c:idx val="1"/>
          <c:order val="1"/>
          <c:tx>
            <c:strRef>
              <c:f>Lmag_A1!$A$17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Lmag_A1!$B$3:$F$3</c:f>
              <c:strCache/>
            </c:strRef>
          </c:cat>
          <c:val>
            <c:numRef>
              <c:f>Lmag_A1!$B$17:$F$17</c:f>
              <c:numCache/>
            </c:numRef>
          </c:val>
          <c:smooth val="0"/>
        </c:ser>
        <c:ser>
          <c:idx val="2"/>
          <c:order val="2"/>
          <c:tx>
            <c:strRef>
              <c:f>Lmag_A1!$A$7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Lmag_A1!$B$3:$F$3</c:f>
              <c:strCache/>
            </c:strRef>
          </c:cat>
          <c:val>
            <c:numRef>
              <c:f>Lmag_A1!$B$7:$F$7</c:f>
              <c:numCache/>
            </c:numRef>
          </c:val>
          <c:smooth val="0"/>
        </c:ser>
        <c:ser>
          <c:idx val="3"/>
          <c:order val="3"/>
          <c:tx>
            <c:strRef>
              <c:f>Lmag_A1!$A$20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Lmag_A1!$B$3:$F$3</c:f>
              <c:strCache/>
            </c:strRef>
          </c:cat>
          <c:val>
            <c:numRef>
              <c:f>Lmag_A1!$B$20:$F$20</c:f>
              <c:numCache/>
            </c:numRef>
          </c:val>
          <c:smooth val="0"/>
        </c:ser>
        <c:ser>
          <c:idx val="4"/>
          <c:order val="4"/>
          <c:tx>
            <c:strRef>
              <c:f>Lmag_A1!$A$11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Lmag_A1!$B$3:$F$3</c:f>
              <c:strCache/>
            </c:strRef>
          </c:cat>
          <c:val>
            <c:numRef>
              <c:f>Lmag_A1!$B$11:$F$11</c:f>
              <c:numCache/>
            </c:numRef>
          </c:val>
          <c:smooth val="0"/>
        </c:ser>
        <c:ser>
          <c:idx val="5"/>
          <c:order val="5"/>
          <c:tx>
            <c:strRef>
              <c:f>Lmag_A1!$A$24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Lmag_A1!$B$3:$F$3</c:f>
              <c:strCache/>
            </c:strRef>
          </c:cat>
          <c:val>
            <c:numRef>
              <c:f>Lmag_A1!$B$24:$F$24</c:f>
              <c:numCache/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0348181"/>
        <c:crosses val="autoZero"/>
        <c:auto val="1"/>
        <c:lblOffset val="100"/>
        <c:noMultiLvlLbl val="0"/>
      </c:catAx>
      <c:valAx>
        <c:axId val="4034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93962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8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6229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O21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108" customWidth="1"/>
    <col min="2" max="2" width="5.5" style="26" customWidth="1"/>
    <col min="3" max="3" width="5.66015625" style="26" customWidth="1"/>
    <col min="4" max="4" width="8.16015625" style="18" customWidth="1"/>
    <col min="5" max="5" width="4.66015625" style="18" customWidth="1"/>
    <col min="6" max="6" width="8.33203125" style="12" customWidth="1"/>
    <col min="7" max="7" width="8" style="12" customWidth="1"/>
    <col min="8" max="8" width="6.16015625" style="18" customWidth="1"/>
    <col min="9" max="9" width="10.83203125" style="11" customWidth="1"/>
    <col min="10" max="10" width="11" style="13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7" customFormat="1" ht="29.25" customHeight="1" thickBot="1">
      <c r="A1" s="107" t="s">
        <v>0</v>
      </c>
      <c r="B1" s="25" t="s">
        <v>1</v>
      </c>
      <c r="C1" s="25" t="s">
        <v>2</v>
      </c>
      <c r="D1" s="19" t="s">
        <v>3</v>
      </c>
      <c r="E1" s="19" t="s">
        <v>4</v>
      </c>
      <c r="F1" s="28" t="s">
        <v>10</v>
      </c>
      <c r="G1" s="28" t="s">
        <v>11</v>
      </c>
      <c r="H1" s="19" t="s">
        <v>5</v>
      </c>
      <c r="I1" s="10" t="s">
        <v>6</v>
      </c>
      <c r="J1" s="22" t="s">
        <v>7</v>
      </c>
      <c r="K1" s="8" t="s">
        <v>8</v>
      </c>
      <c r="L1" s="8"/>
      <c r="M1" s="17" t="s">
        <v>9</v>
      </c>
      <c r="N1" s="9">
        <v>6</v>
      </c>
    </row>
    <row r="2" spans="1:14" s="119" customFormat="1" ht="15" customHeight="1" thickTop="1">
      <c r="A2" s="112" t="s">
        <v>70</v>
      </c>
      <c r="B2" s="113">
        <v>80</v>
      </c>
      <c r="C2" s="113" t="s">
        <v>71</v>
      </c>
      <c r="D2" s="114">
        <v>5</v>
      </c>
      <c r="E2" s="114">
        <v>3</v>
      </c>
      <c r="F2" s="115"/>
      <c r="G2" s="115"/>
      <c r="H2" s="114">
        <v>4327</v>
      </c>
      <c r="I2" s="116" t="s">
        <v>72</v>
      </c>
      <c r="J2" s="117"/>
      <c r="K2" s="118" t="s">
        <v>57</v>
      </c>
      <c r="L2" s="118"/>
      <c r="M2" s="118"/>
      <c r="N2" s="118"/>
    </row>
    <row r="3" spans="1:14" s="119" customFormat="1" ht="15" customHeight="1">
      <c r="A3" s="112" t="s">
        <v>70</v>
      </c>
      <c r="B3" s="113">
        <v>80</v>
      </c>
      <c r="C3" s="113" t="s">
        <v>71</v>
      </c>
      <c r="D3" s="114">
        <v>5</v>
      </c>
      <c r="E3" s="114">
        <v>4</v>
      </c>
      <c r="F3" s="115"/>
      <c r="G3" s="115"/>
      <c r="H3" s="114">
        <v>4327</v>
      </c>
      <c r="I3" s="116" t="s">
        <v>75</v>
      </c>
      <c r="J3" s="120"/>
      <c r="K3" s="118" t="s">
        <v>74</v>
      </c>
      <c r="L3" s="118"/>
      <c r="M3" s="118"/>
      <c r="N3" s="118"/>
    </row>
    <row r="4" spans="1:14" s="119" customFormat="1" ht="15" customHeight="1">
      <c r="A4" s="112" t="s">
        <v>70</v>
      </c>
      <c r="B4" s="113">
        <v>80</v>
      </c>
      <c r="C4" s="113" t="s">
        <v>71</v>
      </c>
      <c r="D4" s="114">
        <v>5</v>
      </c>
      <c r="E4" s="114">
        <v>5</v>
      </c>
      <c r="F4" s="115"/>
      <c r="G4" s="115"/>
      <c r="H4" s="114">
        <v>4327</v>
      </c>
      <c r="I4" s="116" t="s">
        <v>79</v>
      </c>
      <c r="J4" s="120"/>
      <c r="K4" s="118" t="s">
        <v>77</v>
      </c>
      <c r="L4" s="118"/>
      <c r="M4" s="118"/>
      <c r="N4" s="118"/>
    </row>
    <row r="5" spans="1:14" s="119" customFormat="1" ht="15" customHeight="1">
      <c r="A5" s="112" t="s">
        <v>70</v>
      </c>
      <c r="B5" s="113">
        <v>80</v>
      </c>
      <c r="C5" s="113" t="s">
        <v>71</v>
      </c>
      <c r="D5" s="114">
        <v>5</v>
      </c>
      <c r="E5" s="114">
        <v>2</v>
      </c>
      <c r="F5" s="115"/>
      <c r="G5" s="115"/>
      <c r="H5" s="114">
        <v>4327</v>
      </c>
      <c r="I5" s="116" t="s">
        <v>82</v>
      </c>
      <c r="J5" s="120"/>
      <c r="K5" s="118" t="s">
        <v>81</v>
      </c>
      <c r="L5" s="118"/>
      <c r="M5" s="118"/>
      <c r="N5" s="118"/>
    </row>
    <row r="6" spans="1:14" s="119" customFormat="1" ht="15" customHeight="1">
      <c r="A6" s="112" t="s">
        <v>70</v>
      </c>
      <c r="B6" s="113">
        <v>80</v>
      </c>
      <c r="C6" s="113" t="s">
        <v>71</v>
      </c>
      <c r="D6" s="114">
        <v>5</v>
      </c>
      <c r="E6" s="114">
        <v>1</v>
      </c>
      <c r="F6" s="115"/>
      <c r="G6" s="115"/>
      <c r="H6" s="114">
        <v>4327</v>
      </c>
      <c r="I6" s="116" t="s">
        <v>86</v>
      </c>
      <c r="J6" s="120"/>
      <c r="K6" s="118" t="s">
        <v>84</v>
      </c>
      <c r="L6" s="118"/>
      <c r="M6" s="118"/>
      <c r="N6" s="118"/>
    </row>
    <row r="7" spans="1:14" s="119" customFormat="1" ht="15" customHeight="1">
      <c r="A7" s="112" t="s">
        <v>87</v>
      </c>
      <c r="B7" s="113"/>
      <c r="C7" s="113"/>
      <c r="D7" s="114"/>
      <c r="E7" s="114"/>
      <c r="F7" s="115"/>
      <c r="G7" s="115"/>
      <c r="H7" s="114"/>
      <c r="I7" s="116"/>
      <c r="J7" s="120"/>
      <c r="K7" s="118"/>
      <c r="L7" s="118"/>
      <c r="M7" s="118"/>
      <c r="N7" s="118"/>
    </row>
    <row r="8" spans="12:14" ht="15" customHeight="1">
      <c r="L8" s="4"/>
      <c r="M8" s="4"/>
      <c r="N8" s="4"/>
    </row>
    <row r="9" spans="12:15" ht="15" customHeight="1">
      <c r="L9" s="4"/>
      <c r="M9" s="4"/>
      <c r="N9" s="4"/>
      <c r="O9"/>
    </row>
    <row r="10" spans="12:14" ht="15" customHeight="1">
      <c r="L10" s="4"/>
      <c r="M10" s="4"/>
      <c r="N10" s="4"/>
    </row>
    <row r="11" spans="12:14" ht="15" customHeight="1">
      <c r="L11" s="4"/>
      <c r="M11" s="4"/>
      <c r="N11" s="4"/>
    </row>
    <row r="12" spans="12:14" ht="15" customHeight="1">
      <c r="L12" s="4"/>
      <c r="M12" s="4"/>
      <c r="N12" s="4"/>
    </row>
    <row r="13" spans="11:14" ht="15" customHeight="1">
      <c r="K13" s="30"/>
      <c r="L13" s="4"/>
      <c r="M13" s="4"/>
      <c r="N13" s="4"/>
    </row>
    <row r="17" spans="1:12" ht="18" customHeight="1">
      <c r="A17" s="109"/>
      <c r="E17" s="21"/>
      <c r="F17" s="15"/>
      <c r="G17" s="15"/>
      <c r="H17" s="21"/>
      <c r="I17" s="14"/>
      <c r="J17" s="23"/>
      <c r="K17" s="5"/>
      <c r="L17" s="5"/>
    </row>
    <row r="18" spans="5:12" ht="18" customHeight="1">
      <c r="E18" s="21"/>
      <c r="F18" s="15"/>
      <c r="G18" s="15"/>
      <c r="H18" s="21"/>
      <c r="I18" s="14"/>
      <c r="J18" s="23"/>
      <c r="K18" s="5"/>
      <c r="L18" s="5"/>
    </row>
    <row r="19" spans="5:12" ht="18" customHeight="1">
      <c r="E19" s="21"/>
      <c r="F19" s="15"/>
      <c r="G19" s="15"/>
      <c r="H19" s="21"/>
      <c r="I19" s="14"/>
      <c r="J19" s="23"/>
      <c r="K19" s="5"/>
      <c r="L19" s="5"/>
    </row>
    <row r="21" spans="1:14" s="2" customFormat="1" ht="18" customHeight="1">
      <c r="A21" s="110"/>
      <c r="B21" s="27"/>
      <c r="C21" s="27"/>
      <c r="D21" s="20"/>
      <c r="E21" s="20"/>
      <c r="F21" s="29"/>
      <c r="G21" s="29"/>
      <c r="H21" s="20"/>
      <c r="I21" s="16"/>
      <c r="J21" s="24"/>
      <c r="K21" s="6"/>
      <c r="L21" s="6"/>
      <c r="M21" s="6"/>
      <c r="N21" s="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28"/>
  <sheetViews>
    <sheetView workbookViewId="0" topLeftCell="A1">
      <selection activeCell="B3" sqref="B3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1" t="s">
        <v>12</v>
      </c>
      <c r="B1" s="32">
        <v>0</v>
      </c>
      <c r="D1" s="33" t="s">
        <v>13</v>
      </c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5" customHeight="1">
      <c r="A2" s="36" t="s">
        <v>14</v>
      </c>
      <c r="B2" s="37" t="s">
        <v>15</v>
      </c>
      <c r="D2" s="38" t="s">
        <v>58</v>
      </c>
      <c r="E2" s="39"/>
      <c r="F2" s="39"/>
      <c r="G2" s="39"/>
      <c r="H2" s="39"/>
      <c r="I2" s="39"/>
      <c r="J2" s="40"/>
      <c r="K2" s="41">
        <v>-8.0270664E-05</v>
      </c>
      <c r="L2" s="41">
        <v>4.589297455636234E-07</v>
      </c>
      <c r="M2" s="41">
        <v>0.00011924924</v>
      </c>
      <c r="N2" s="42">
        <v>1.8931035470759577E-07</v>
      </c>
    </row>
    <row r="3" spans="1:14" ht="15" customHeight="1">
      <c r="A3" s="43" t="s">
        <v>16</v>
      </c>
      <c r="B3" s="44">
        <v>1</v>
      </c>
      <c r="D3" s="38" t="s">
        <v>59</v>
      </c>
      <c r="E3" s="39"/>
      <c r="F3" s="39"/>
      <c r="G3" s="39"/>
      <c r="H3" s="39"/>
      <c r="I3" s="39"/>
      <c r="J3" s="40"/>
      <c r="K3" s="41">
        <v>3.1502915999999997E-05</v>
      </c>
      <c r="L3" s="41">
        <v>3.107643560705856E-07</v>
      </c>
      <c r="M3" s="41">
        <v>9.185779999999998E-06</v>
      </c>
      <c r="N3" s="42">
        <v>5.883862336933123E-08</v>
      </c>
    </row>
    <row r="4" spans="1:14" ht="15" customHeight="1">
      <c r="A4" s="43" t="s">
        <v>17</v>
      </c>
      <c r="B4" s="44">
        <v>1</v>
      </c>
      <c r="D4" s="38" t="s">
        <v>60</v>
      </c>
      <c r="E4" s="39"/>
      <c r="F4" s="39"/>
      <c r="G4" s="39"/>
      <c r="H4" s="39"/>
      <c r="I4" s="39"/>
      <c r="J4" s="40"/>
      <c r="K4" s="41">
        <v>0.0029218775326253395</v>
      </c>
      <c r="L4" s="41">
        <v>-0.0023808254104275167</v>
      </c>
      <c r="M4" s="41">
        <v>1.021521411141224E-07</v>
      </c>
      <c r="N4" s="42">
        <v>-341.85839</v>
      </c>
    </row>
    <row r="5" spans="1:14" ht="15" customHeight="1" thickBot="1">
      <c r="A5" s="43" t="s">
        <v>18</v>
      </c>
      <c r="B5" s="45">
        <v>36279.675405092596</v>
      </c>
      <c r="D5" s="46"/>
      <c r="E5" s="47" t="s">
        <v>61</v>
      </c>
      <c r="F5" s="48"/>
      <c r="G5" s="48"/>
      <c r="H5" s="48"/>
      <c r="I5" s="48"/>
      <c r="J5" s="48"/>
      <c r="K5" s="48"/>
      <c r="L5" s="48"/>
      <c r="M5" s="48"/>
      <c r="N5" s="49"/>
    </row>
    <row r="6" spans="1:14" ht="15" customHeight="1" thickTop="1">
      <c r="A6" s="43" t="s">
        <v>19</v>
      </c>
      <c r="B6" s="44">
        <v>4327</v>
      </c>
      <c r="D6" s="50"/>
      <c r="E6" s="51" t="s">
        <v>20</v>
      </c>
      <c r="F6" s="52"/>
      <c r="G6" s="53"/>
      <c r="H6" s="54" t="s">
        <v>21</v>
      </c>
      <c r="I6" s="55"/>
      <c r="J6" s="52"/>
      <c r="K6" s="56" t="s">
        <v>62</v>
      </c>
      <c r="L6" s="39"/>
      <c r="M6" s="39"/>
      <c r="N6" s="57"/>
    </row>
    <row r="7" spans="1:14" ht="15" customHeight="1" thickBot="1">
      <c r="A7" s="43" t="s">
        <v>22</v>
      </c>
      <c r="B7" s="58" t="s">
        <v>23</v>
      </c>
      <c r="D7" s="59" t="s">
        <v>63</v>
      </c>
      <c r="E7" s="60" t="s">
        <v>64</v>
      </c>
      <c r="F7" s="61" t="s">
        <v>65</v>
      </c>
      <c r="G7" s="60" t="s">
        <v>66</v>
      </c>
      <c r="H7" s="62"/>
      <c r="I7" s="187" t="s">
        <v>24</v>
      </c>
      <c r="J7" s="188"/>
      <c r="K7" s="187" t="s">
        <v>25</v>
      </c>
      <c r="L7" s="188"/>
      <c r="M7" s="187" t="s">
        <v>26</v>
      </c>
      <c r="N7" s="189"/>
    </row>
    <row r="8" spans="1:14" ht="15" customHeight="1">
      <c r="A8" s="43" t="s">
        <v>27</v>
      </c>
      <c r="B8" s="58" t="s">
        <v>28</v>
      </c>
      <c r="D8" s="63">
        <v>0.8281132</v>
      </c>
      <c r="E8" s="64">
        <v>0.01814840604078341</v>
      </c>
      <c r="F8">
        <v>2.010666</v>
      </c>
      <c r="G8" s="64">
        <v>0.016456905963720462</v>
      </c>
      <c r="H8" s="65">
        <v>3</v>
      </c>
      <c r="I8" s="66">
        <v>0.017</v>
      </c>
      <c r="J8" s="66">
        <v>0</v>
      </c>
      <c r="K8" s="66">
        <v>0.51</v>
      </c>
      <c r="L8" s="66">
        <v>0.51</v>
      </c>
      <c r="M8" s="66">
        <v>0.85</v>
      </c>
      <c r="N8" s="67">
        <v>0.85</v>
      </c>
    </row>
    <row r="9" spans="1:14" ht="15" customHeight="1">
      <c r="A9" s="43" t="s">
        <v>29</v>
      </c>
      <c r="B9" s="68">
        <v>0.017</v>
      </c>
      <c r="D9" s="69">
        <v>0.045063986</v>
      </c>
      <c r="E9" s="66">
        <v>0.010408598420222796</v>
      </c>
      <c r="F9" s="70">
        <v>-1.4819822999999999</v>
      </c>
      <c r="G9" s="66">
        <v>0.01856995032195665</v>
      </c>
      <c r="H9" s="65">
        <v>4</v>
      </c>
      <c r="I9" s="66">
        <v>0</v>
      </c>
      <c r="J9" s="66">
        <v>0</v>
      </c>
      <c r="K9" s="66">
        <v>0.578</v>
      </c>
      <c r="L9" s="66">
        <v>0.578</v>
      </c>
      <c r="M9" s="66">
        <v>0.289</v>
      </c>
      <c r="N9" s="67">
        <v>0.289</v>
      </c>
    </row>
    <row r="10" spans="1:14" ht="15" customHeight="1">
      <c r="A10" s="43" t="s">
        <v>30</v>
      </c>
      <c r="B10" s="58" t="s">
        <v>31</v>
      </c>
      <c r="D10" s="69">
        <v>0.53606004</v>
      </c>
      <c r="E10" s="66">
        <v>0.013181393478512103</v>
      </c>
      <c r="F10" s="66">
        <v>-0.27928083</v>
      </c>
      <c r="G10" s="66">
        <v>0.01033762400567023</v>
      </c>
      <c r="H10" s="65">
        <v>5</v>
      </c>
      <c r="I10" s="66">
        <v>0</v>
      </c>
      <c r="J10" s="66">
        <v>0</v>
      </c>
      <c r="K10" s="66">
        <v>0.246</v>
      </c>
      <c r="L10" s="66">
        <v>0.246</v>
      </c>
      <c r="M10" s="66">
        <v>0.231</v>
      </c>
      <c r="N10" s="67">
        <v>0.187</v>
      </c>
    </row>
    <row r="11" spans="1:14" ht="15" customHeight="1">
      <c r="A11" s="43" t="s">
        <v>32</v>
      </c>
      <c r="B11" s="44">
        <v>3</v>
      </c>
      <c r="D11" s="71">
        <v>7.173342500000001</v>
      </c>
      <c r="E11" s="64">
        <v>0.0045311583371007835</v>
      </c>
      <c r="F11" s="64">
        <v>-0.09110239099999999</v>
      </c>
      <c r="G11" s="64">
        <v>0.003304402708762065</v>
      </c>
      <c r="H11" s="65">
        <v>6</v>
      </c>
      <c r="I11" s="66">
        <v>3.925</v>
      </c>
      <c r="J11" s="66">
        <v>0</v>
      </c>
      <c r="K11" s="66">
        <v>0.251</v>
      </c>
      <c r="L11" s="66">
        <v>0.251</v>
      </c>
      <c r="M11" s="66">
        <v>0.418</v>
      </c>
      <c r="N11" s="67">
        <v>0.418</v>
      </c>
    </row>
    <row r="12" spans="1:14" ht="15" customHeight="1">
      <c r="A12" s="43" t="s">
        <v>33</v>
      </c>
      <c r="B12" s="72">
        <v>0.7499</v>
      </c>
      <c r="D12" s="69">
        <v>0.17105104999999998</v>
      </c>
      <c r="E12" s="66">
        <v>0.005811017449897008</v>
      </c>
      <c r="F12" s="66">
        <v>0.27555524</v>
      </c>
      <c r="G12" s="66">
        <v>0.005186679103278822</v>
      </c>
      <c r="H12" s="65">
        <v>7</v>
      </c>
      <c r="I12" s="66">
        <v>0</v>
      </c>
      <c r="J12" s="66">
        <v>0</v>
      </c>
      <c r="K12" s="66">
        <v>0</v>
      </c>
      <c r="L12" s="66">
        <v>0</v>
      </c>
      <c r="M12" s="66">
        <v>0.142</v>
      </c>
      <c r="N12" s="67">
        <v>0.142</v>
      </c>
    </row>
    <row r="13" spans="1:14" ht="15" customHeight="1">
      <c r="A13" s="43" t="s">
        <v>34</v>
      </c>
      <c r="B13" s="68">
        <v>21.066285</v>
      </c>
      <c r="D13" s="69">
        <v>0.034875701999999995</v>
      </c>
      <c r="E13" s="66">
        <v>0.005530644682293941</v>
      </c>
      <c r="F13" s="66">
        <v>0.12063057000000002</v>
      </c>
      <c r="G13" s="66">
        <v>0.003243870214049538</v>
      </c>
      <c r="H13" s="65">
        <v>8</v>
      </c>
      <c r="I13" s="66">
        <v>0</v>
      </c>
      <c r="J13" s="66">
        <v>0</v>
      </c>
      <c r="K13" s="66">
        <v>0</v>
      </c>
      <c r="L13" s="66">
        <v>0</v>
      </c>
      <c r="M13" s="66">
        <v>0.241</v>
      </c>
      <c r="N13" s="67">
        <v>0.241</v>
      </c>
    </row>
    <row r="14" spans="1:14" ht="15" customHeight="1">
      <c r="A14" s="36" t="s">
        <v>35</v>
      </c>
      <c r="B14" s="73">
        <v>12.5</v>
      </c>
      <c r="D14" s="69">
        <v>0.0007279749200000001</v>
      </c>
      <c r="E14" s="66">
        <v>0.002462646043225402</v>
      </c>
      <c r="F14" s="66">
        <v>0.05117572299999999</v>
      </c>
      <c r="G14" s="66">
        <v>0.002871575193113785</v>
      </c>
      <c r="H14" s="65">
        <v>9</v>
      </c>
      <c r="I14" s="66">
        <v>0</v>
      </c>
      <c r="J14" s="66">
        <v>0</v>
      </c>
      <c r="K14" s="66">
        <v>0</v>
      </c>
      <c r="L14" s="66">
        <v>0</v>
      </c>
      <c r="M14" s="66">
        <v>0.41</v>
      </c>
      <c r="N14" s="67">
        <v>0.41</v>
      </c>
    </row>
    <row r="15" spans="1:14" ht="15" customHeight="1">
      <c r="A15" s="43" t="s">
        <v>36</v>
      </c>
      <c r="B15" s="68">
        <v>21.5</v>
      </c>
      <c r="D15" s="63">
        <v>-0.054775352</v>
      </c>
      <c r="E15" s="64">
        <v>0.002030228706285634</v>
      </c>
      <c r="F15" s="64">
        <v>-0.0100562418</v>
      </c>
      <c r="G15" s="64">
        <v>0.0014569964952314879</v>
      </c>
      <c r="H15" s="65">
        <v>10</v>
      </c>
      <c r="I15" s="66">
        <v>-0.209</v>
      </c>
      <c r="J15" s="66">
        <v>0</v>
      </c>
      <c r="K15" s="66">
        <v>0.698</v>
      </c>
      <c r="L15" s="66">
        <v>0</v>
      </c>
      <c r="M15" s="66">
        <v>0.349</v>
      </c>
      <c r="N15" s="67">
        <v>0.349</v>
      </c>
    </row>
    <row r="16" spans="1:14" ht="15" customHeight="1">
      <c r="A16" s="43" t="s">
        <v>37</v>
      </c>
      <c r="B16" s="68">
        <v>12.5085</v>
      </c>
      <c r="D16" s="69">
        <v>0.016051825099999997</v>
      </c>
      <c r="E16" s="66">
        <v>0.0010344028372565764</v>
      </c>
      <c r="F16" s="66">
        <v>0.024348574</v>
      </c>
      <c r="G16" s="66">
        <v>0.002061504692855205</v>
      </c>
      <c r="H16" s="65">
        <v>11</v>
      </c>
      <c r="I16" s="66">
        <v>0</v>
      </c>
      <c r="J16" s="66">
        <v>0</v>
      </c>
      <c r="K16" s="66">
        <v>0</v>
      </c>
      <c r="L16" s="66">
        <v>0</v>
      </c>
      <c r="M16" s="66">
        <v>0.237</v>
      </c>
      <c r="N16" s="67">
        <v>0.237</v>
      </c>
    </row>
    <row r="17" spans="1:14" ht="15" customHeight="1">
      <c r="A17" s="43" t="s">
        <v>38</v>
      </c>
      <c r="B17" s="68">
        <v>0.12099999934434891</v>
      </c>
      <c r="D17" s="74">
        <v>0.0027390403999999996</v>
      </c>
      <c r="E17" s="66">
        <v>0.0014029180279598453</v>
      </c>
      <c r="F17" s="70">
        <v>-0.014986558</v>
      </c>
      <c r="G17" s="66">
        <v>0.0013368636498633734</v>
      </c>
      <c r="H17" s="65">
        <v>12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ht="15" customHeight="1">
      <c r="A18" s="43" t="s">
        <v>39</v>
      </c>
      <c r="B18" s="68">
        <v>28.482999801635742</v>
      </c>
      <c r="D18" s="74">
        <v>-0.045253383</v>
      </c>
      <c r="E18" s="66">
        <v>0.0010434709490619656</v>
      </c>
      <c r="F18" s="70">
        <v>0.03803665700000001</v>
      </c>
      <c r="G18" s="66">
        <v>0.0020085552553055137</v>
      </c>
      <c r="H18" s="65">
        <v>13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ht="15" customHeight="1">
      <c r="A19" s="43" t="s">
        <v>40</v>
      </c>
      <c r="B19" s="68">
        <v>0.057999998331069946</v>
      </c>
      <c r="D19" s="74">
        <v>-0.17754827</v>
      </c>
      <c r="E19" s="66">
        <v>0.0006916140712846088</v>
      </c>
      <c r="F19" s="70">
        <v>0.013123853400000001</v>
      </c>
      <c r="G19" s="66">
        <v>0.0016660433286665097</v>
      </c>
      <c r="H19" s="65">
        <v>14</v>
      </c>
      <c r="I19" s="66">
        <v>0.058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14" ht="15" customHeight="1" thickBot="1">
      <c r="A20" s="43" t="s">
        <v>41</v>
      </c>
      <c r="B20" s="75">
        <v>-0.6204202</v>
      </c>
      <c r="D20" s="76">
        <v>-0.0019455148800000001</v>
      </c>
      <c r="E20" s="77">
        <v>0.001317330931879661</v>
      </c>
      <c r="F20" s="78">
        <v>0.0030483796200000005</v>
      </c>
      <c r="G20" s="77">
        <v>0.0022292382897672416</v>
      </c>
      <c r="H20" s="79">
        <v>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80">
        <v>0</v>
      </c>
    </row>
    <row r="21" spans="1:6" ht="15" customHeight="1">
      <c r="A21" s="43" t="s">
        <v>42</v>
      </c>
      <c r="B21" s="75">
        <v>0.18829010000000002</v>
      </c>
      <c r="F21" s="3" t="s">
        <v>67</v>
      </c>
    </row>
    <row r="22" spans="1:6" ht="15" customHeight="1">
      <c r="A22" s="43" t="s">
        <v>43</v>
      </c>
      <c r="B22" s="58" t="s">
        <v>44</v>
      </c>
      <c r="F22" s="3" t="s">
        <v>68</v>
      </c>
    </row>
    <row r="23" spans="1:2" ht="15" customHeight="1" thickBot="1">
      <c r="A23" s="81" t="s">
        <v>45</v>
      </c>
      <c r="B23" s="82">
        <v>15</v>
      </c>
    </row>
    <row r="24" spans="1:12" ht="18" customHeight="1" thickBot="1" thickTop="1">
      <c r="A24" s="83" t="s">
        <v>69</v>
      </c>
      <c r="B24" s="84">
        <v>1.912940517381326</v>
      </c>
      <c r="E24" s="85"/>
      <c r="F24" s="86"/>
      <c r="G24" s="87" t="s">
        <v>46</v>
      </c>
      <c r="H24" s="86"/>
      <c r="I24" s="86"/>
      <c r="J24" s="86"/>
      <c r="K24" s="86"/>
      <c r="L24" s="88"/>
    </row>
    <row r="25" spans="1:12" ht="18" customHeight="1">
      <c r="A25" s="31" t="s">
        <v>47</v>
      </c>
      <c r="B25" s="32">
        <v>10</v>
      </c>
      <c r="E25" s="89" t="s">
        <v>48</v>
      </c>
      <c r="F25" s="90"/>
      <c r="G25" s="91"/>
      <c r="H25" s="92">
        <v>3.7690447000000002</v>
      </c>
      <c r="I25" s="90" t="s">
        <v>49</v>
      </c>
      <c r="J25" s="91"/>
      <c r="K25" s="90"/>
      <c r="L25" s="93">
        <v>7.173920982834435</v>
      </c>
    </row>
    <row r="26" spans="1:12" ht="18" customHeight="1" thickBot="1">
      <c r="A26" s="43" t="s">
        <v>50</v>
      </c>
      <c r="B26" s="44" t="s">
        <v>51</v>
      </c>
      <c r="E26" s="94" t="s">
        <v>52</v>
      </c>
      <c r="F26" s="95"/>
      <c r="G26" s="96"/>
      <c r="H26" s="97">
        <v>2.174522760416694</v>
      </c>
      <c r="I26" s="95" t="s">
        <v>53</v>
      </c>
      <c r="J26" s="96"/>
      <c r="K26" s="95"/>
      <c r="L26" s="98">
        <v>0.05569081778771049</v>
      </c>
    </row>
    <row r="27" spans="1:4" ht="15" customHeight="1" thickBot="1" thickTop="1">
      <c r="A27" s="81" t="s">
        <v>54</v>
      </c>
      <c r="B27" s="82">
        <v>80</v>
      </c>
      <c r="D27" s="3" t="s">
        <v>55</v>
      </c>
    </row>
    <row r="28" spans="1:14" s="2" customFormat="1" ht="18" customHeight="1" thickBot="1">
      <c r="A28" s="99" t="s">
        <v>56</v>
      </c>
      <c r="B28" s="100" t="s">
        <v>57</v>
      </c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T43271612res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1"/>
  <dimension ref="A1:N28"/>
  <sheetViews>
    <sheetView workbookViewId="0" topLeftCell="A1">
      <selection activeCell="A16" sqref="A16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1" t="s">
        <v>12</v>
      </c>
      <c r="B1" s="32">
        <v>0</v>
      </c>
      <c r="D1" s="33" t="s">
        <v>13</v>
      </c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5" customHeight="1">
      <c r="A2" s="36" t="s">
        <v>14</v>
      </c>
      <c r="B2" s="37" t="s">
        <v>15</v>
      </c>
      <c r="D2" s="38" t="s">
        <v>58</v>
      </c>
      <c r="E2" s="39"/>
      <c r="F2" s="39"/>
      <c r="G2" s="39"/>
      <c r="H2" s="39"/>
      <c r="I2" s="39"/>
      <c r="J2" s="40"/>
      <c r="K2" s="41">
        <v>-6.9755715E-05</v>
      </c>
      <c r="L2" s="41">
        <v>1.8427504814411434E-06</v>
      </c>
      <c r="M2" s="41">
        <v>0.00010180914899999999</v>
      </c>
      <c r="N2" s="42">
        <v>2.3308348440861818E-06</v>
      </c>
    </row>
    <row r="3" spans="1:14" ht="15" customHeight="1">
      <c r="A3" s="43" t="s">
        <v>16</v>
      </c>
      <c r="B3" s="44">
        <v>1</v>
      </c>
      <c r="D3" s="38" t="s">
        <v>59</v>
      </c>
      <c r="E3" s="39"/>
      <c r="F3" s="39"/>
      <c r="G3" s="39"/>
      <c r="H3" s="39"/>
      <c r="I3" s="39"/>
      <c r="J3" s="40"/>
      <c r="K3" s="41">
        <v>3.8466705E-05</v>
      </c>
      <c r="L3" s="41">
        <v>5.69779457553369E-07</v>
      </c>
      <c r="M3" s="41">
        <v>1.0825351E-05</v>
      </c>
      <c r="N3" s="42">
        <v>3.402694758628808E-07</v>
      </c>
    </row>
    <row r="4" spans="1:14" ht="15" customHeight="1">
      <c r="A4" s="43" t="s">
        <v>17</v>
      </c>
      <c r="B4" s="44">
        <v>1</v>
      </c>
      <c r="D4" s="38" t="s">
        <v>60</v>
      </c>
      <c r="E4" s="39"/>
      <c r="F4" s="39"/>
      <c r="G4" s="39"/>
      <c r="H4" s="39"/>
      <c r="I4" s="39"/>
      <c r="J4" s="40"/>
      <c r="K4" s="41">
        <v>0.0029191567766363347</v>
      </c>
      <c r="L4" s="41">
        <v>-0.0023848608416151777</v>
      </c>
      <c r="M4" s="41">
        <v>1.4002663324640258E-07</v>
      </c>
      <c r="N4" s="42">
        <v>-342.50132</v>
      </c>
    </row>
    <row r="5" spans="1:14" ht="15" customHeight="1" thickBot="1">
      <c r="A5" s="43" t="s">
        <v>18</v>
      </c>
      <c r="B5" s="45">
        <v>36279.6841087963</v>
      </c>
      <c r="D5" s="46"/>
      <c r="E5" s="47" t="s">
        <v>61</v>
      </c>
      <c r="F5" s="48"/>
      <c r="G5" s="48"/>
      <c r="H5" s="48"/>
      <c r="I5" s="48"/>
      <c r="J5" s="48"/>
      <c r="K5" s="48"/>
      <c r="L5" s="48"/>
      <c r="M5" s="48"/>
      <c r="N5" s="49"/>
    </row>
    <row r="6" spans="1:14" ht="15" customHeight="1" thickTop="1">
      <c r="A6" s="43" t="s">
        <v>19</v>
      </c>
      <c r="B6" s="44">
        <v>4327</v>
      </c>
      <c r="D6" s="50"/>
      <c r="E6" s="51" t="s">
        <v>20</v>
      </c>
      <c r="F6" s="52"/>
      <c r="G6" s="53"/>
      <c r="H6" s="54" t="s">
        <v>21</v>
      </c>
      <c r="I6" s="55"/>
      <c r="J6" s="52"/>
      <c r="K6" s="56" t="s">
        <v>62</v>
      </c>
      <c r="L6" s="39"/>
      <c r="M6" s="39"/>
      <c r="N6" s="57"/>
    </row>
    <row r="7" spans="1:14" ht="15" customHeight="1" thickBot="1">
      <c r="A7" s="43" t="s">
        <v>22</v>
      </c>
      <c r="B7" s="58" t="s">
        <v>23</v>
      </c>
      <c r="D7" s="59" t="s">
        <v>63</v>
      </c>
      <c r="E7" s="60" t="s">
        <v>64</v>
      </c>
      <c r="F7" s="61" t="s">
        <v>65</v>
      </c>
      <c r="G7" s="60" t="s">
        <v>66</v>
      </c>
      <c r="H7" s="62"/>
      <c r="I7" s="187" t="s">
        <v>24</v>
      </c>
      <c r="J7" s="188"/>
      <c r="K7" s="187" t="s">
        <v>25</v>
      </c>
      <c r="L7" s="188"/>
      <c r="M7" s="187" t="s">
        <v>26</v>
      </c>
      <c r="N7" s="189"/>
    </row>
    <row r="8" spans="1:14" ht="15" customHeight="1">
      <c r="A8" s="43" t="s">
        <v>27</v>
      </c>
      <c r="B8" s="58" t="s">
        <v>28</v>
      </c>
      <c r="D8" s="63">
        <v>0.8678484</v>
      </c>
      <c r="E8" s="64">
        <v>0.014673539373412196</v>
      </c>
      <c r="F8" s="64">
        <v>2.2175506</v>
      </c>
      <c r="G8" s="64">
        <v>0.01703407509199531</v>
      </c>
      <c r="H8" s="65">
        <v>3</v>
      </c>
      <c r="I8" s="66">
        <v>0.017</v>
      </c>
      <c r="J8" s="66">
        <v>0</v>
      </c>
      <c r="K8" s="66">
        <v>0.51</v>
      </c>
      <c r="L8" s="66">
        <v>0.51</v>
      </c>
      <c r="M8" s="66">
        <v>0.85</v>
      </c>
      <c r="N8" s="67">
        <v>0.85</v>
      </c>
    </row>
    <row r="9" spans="1:14" ht="15" customHeight="1">
      <c r="A9" s="43" t="s">
        <v>29</v>
      </c>
      <c r="B9" s="68">
        <v>0.017</v>
      </c>
      <c r="D9" s="69">
        <v>0.22154951</v>
      </c>
      <c r="E9" s="66">
        <v>0.02054317441525019</v>
      </c>
      <c r="F9" s="66">
        <v>-1.3718095</v>
      </c>
      <c r="G9" s="66">
        <v>0.016786205947166878</v>
      </c>
      <c r="H9" s="65">
        <v>4</v>
      </c>
      <c r="I9" s="66">
        <v>0</v>
      </c>
      <c r="J9" s="66">
        <v>0</v>
      </c>
      <c r="K9" s="66">
        <v>0.578</v>
      </c>
      <c r="L9" s="66">
        <v>0.578</v>
      </c>
      <c r="M9" s="66">
        <v>0.289</v>
      </c>
      <c r="N9" s="67">
        <v>0.289</v>
      </c>
    </row>
    <row r="10" spans="1:14" ht="15" customHeight="1">
      <c r="A10" s="43" t="s">
        <v>30</v>
      </c>
      <c r="B10" s="58" t="s">
        <v>31</v>
      </c>
      <c r="D10" s="69">
        <v>0.56757203</v>
      </c>
      <c r="E10" s="66">
        <v>0.0031351421314792876</v>
      </c>
      <c r="F10" s="66">
        <v>-0.283061026</v>
      </c>
      <c r="G10" s="66">
        <v>0.00416238680743137</v>
      </c>
      <c r="H10" s="65">
        <v>5</v>
      </c>
      <c r="I10" s="66">
        <v>0</v>
      </c>
      <c r="J10" s="66">
        <v>0</v>
      </c>
      <c r="K10" s="66">
        <v>0.246</v>
      </c>
      <c r="L10" s="66">
        <v>0.246</v>
      </c>
      <c r="M10" s="66">
        <v>0.231</v>
      </c>
      <c r="N10" s="67">
        <v>0.187</v>
      </c>
    </row>
    <row r="11" spans="1:14" ht="15" customHeight="1">
      <c r="A11" s="43" t="s">
        <v>73</v>
      </c>
      <c r="B11" s="44">
        <v>4</v>
      </c>
      <c r="D11" s="71">
        <v>7.154153199999999</v>
      </c>
      <c r="E11" s="64">
        <v>0.009082241555724447</v>
      </c>
      <c r="F11" s="64">
        <v>-0.06684031850000001</v>
      </c>
      <c r="G11" s="64">
        <v>0.009966154324493071</v>
      </c>
      <c r="H11" s="65">
        <v>6</v>
      </c>
      <c r="I11" s="66">
        <v>3.925</v>
      </c>
      <c r="J11" s="66">
        <v>0</v>
      </c>
      <c r="K11" s="66">
        <v>0.251</v>
      </c>
      <c r="L11" s="66">
        <v>0.251</v>
      </c>
      <c r="M11" s="66">
        <v>0.418</v>
      </c>
      <c r="N11" s="67">
        <v>0.418</v>
      </c>
    </row>
    <row r="12" spans="1:14" ht="15" customHeight="1">
      <c r="A12" s="43" t="s">
        <v>33</v>
      </c>
      <c r="B12" s="72">
        <v>0.7499</v>
      </c>
      <c r="D12" s="69">
        <v>0.10518453999999999</v>
      </c>
      <c r="E12" s="66">
        <v>0.0016458613879675287</v>
      </c>
      <c r="F12" s="66">
        <v>0.3077595</v>
      </c>
      <c r="G12" s="66">
        <v>0.004330447746016999</v>
      </c>
      <c r="H12" s="65">
        <v>7</v>
      </c>
      <c r="I12" s="66">
        <v>0</v>
      </c>
      <c r="J12" s="66">
        <v>0</v>
      </c>
      <c r="K12" s="66">
        <v>0</v>
      </c>
      <c r="L12" s="66">
        <v>0</v>
      </c>
      <c r="M12" s="66">
        <v>0.142</v>
      </c>
      <c r="N12" s="67">
        <v>0.142</v>
      </c>
    </row>
    <row r="13" spans="1:14" ht="15" customHeight="1">
      <c r="A13" s="43" t="s">
        <v>34</v>
      </c>
      <c r="B13" s="68">
        <v>21.118165</v>
      </c>
      <c r="D13" s="69">
        <v>0.013860056300000001</v>
      </c>
      <c r="E13" s="66">
        <v>0.0015839391019114742</v>
      </c>
      <c r="F13" s="66">
        <v>0.0127532678</v>
      </c>
      <c r="G13" s="66">
        <v>0.0055830414930586126</v>
      </c>
      <c r="H13" s="65">
        <v>8</v>
      </c>
      <c r="I13" s="66">
        <v>0</v>
      </c>
      <c r="J13" s="66">
        <v>0</v>
      </c>
      <c r="K13" s="66">
        <v>0</v>
      </c>
      <c r="L13" s="66">
        <v>0</v>
      </c>
      <c r="M13" s="66">
        <v>0.241</v>
      </c>
      <c r="N13" s="67">
        <v>0.241</v>
      </c>
    </row>
    <row r="14" spans="1:14" ht="15" customHeight="1">
      <c r="A14" s="36" t="s">
        <v>35</v>
      </c>
      <c r="B14" s="73">
        <v>12.5</v>
      </c>
      <c r="D14" s="69">
        <v>0.029559727</v>
      </c>
      <c r="E14" s="66">
        <v>0.0043961435564362486</v>
      </c>
      <c r="F14" s="66">
        <v>0.058147292</v>
      </c>
      <c r="G14" s="66">
        <v>0.005739327947330204</v>
      </c>
      <c r="H14" s="65">
        <v>9</v>
      </c>
      <c r="I14" s="66">
        <v>0</v>
      </c>
      <c r="J14" s="66">
        <v>0</v>
      </c>
      <c r="K14" s="66">
        <v>0</v>
      </c>
      <c r="L14" s="66">
        <v>0</v>
      </c>
      <c r="M14" s="66">
        <v>0.41</v>
      </c>
      <c r="N14" s="67">
        <v>0.41</v>
      </c>
    </row>
    <row r="15" spans="1:14" ht="15" customHeight="1">
      <c r="A15" s="43" t="s">
        <v>36</v>
      </c>
      <c r="B15" s="68">
        <v>21.5</v>
      </c>
      <c r="D15" s="63">
        <v>-0.063516136</v>
      </c>
      <c r="E15" s="64">
        <v>0.004270466798619804</v>
      </c>
      <c r="F15" s="64">
        <v>0.0068905003</v>
      </c>
      <c r="G15" s="64">
        <v>0.0011150068589909508</v>
      </c>
      <c r="H15" s="65">
        <v>10</v>
      </c>
      <c r="I15" s="66">
        <v>-0.209</v>
      </c>
      <c r="J15" s="66">
        <v>0</v>
      </c>
      <c r="K15" s="66">
        <v>0.698</v>
      </c>
      <c r="L15" s="66">
        <v>0</v>
      </c>
      <c r="M15" s="66">
        <v>0.349</v>
      </c>
      <c r="N15" s="67">
        <v>0.349</v>
      </c>
    </row>
    <row r="16" spans="1:14" ht="15" customHeight="1">
      <c r="A16" t="s">
        <v>37</v>
      </c>
      <c r="B16" s="68">
        <v>12.5096</v>
      </c>
      <c r="D16" s="69">
        <v>1.3004279999999889E-05</v>
      </c>
      <c r="E16" s="66">
        <v>0.0034544994169693867</v>
      </c>
      <c r="F16" s="66">
        <v>0.033698407</v>
      </c>
      <c r="G16" s="66">
        <v>0.0030009829043741746</v>
      </c>
      <c r="H16" s="65">
        <v>11</v>
      </c>
      <c r="I16" s="66">
        <v>0</v>
      </c>
      <c r="J16" s="66">
        <v>0</v>
      </c>
      <c r="K16" s="66">
        <v>0</v>
      </c>
      <c r="L16" s="66">
        <v>0</v>
      </c>
      <c r="M16" s="66">
        <v>0.237</v>
      </c>
      <c r="N16" s="67">
        <v>0.237</v>
      </c>
    </row>
    <row r="17" spans="1:14" ht="15" customHeight="1">
      <c r="A17" s="43" t="s">
        <v>38</v>
      </c>
      <c r="B17" s="68">
        <v>0.24899999797344208</v>
      </c>
      <c r="D17" s="74">
        <v>0.00531724169</v>
      </c>
      <c r="E17" s="66">
        <v>0.0012382710451832265</v>
      </c>
      <c r="F17" s="70">
        <v>-0.016532681</v>
      </c>
      <c r="G17" s="66">
        <v>0.0022069119815624825</v>
      </c>
      <c r="H17" s="65">
        <v>12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ht="15" customHeight="1">
      <c r="A18" s="43" t="s">
        <v>39</v>
      </c>
      <c r="B18" s="68">
        <v>-67.13899993896484</v>
      </c>
      <c r="D18" s="74">
        <v>-0.03480402</v>
      </c>
      <c r="E18" s="66">
        <v>0.0022964309533383158</v>
      </c>
      <c r="F18" s="70">
        <v>0.03366555</v>
      </c>
      <c r="G18" s="66">
        <v>0.0013201374160934328</v>
      </c>
      <c r="H18" s="65">
        <v>13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ht="15" customHeight="1">
      <c r="A19" s="43" t="s">
        <v>40</v>
      </c>
      <c r="B19" s="68">
        <v>-0.039000000804662704</v>
      </c>
      <c r="D19" s="74">
        <v>-0.1770426</v>
      </c>
      <c r="E19" s="66">
        <v>0.0009381416215035211</v>
      </c>
      <c r="F19" s="70">
        <v>0.013970398999999998</v>
      </c>
      <c r="G19" s="66">
        <v>0.0014761853981136868</v>
      </c>
      <c r="H19" s="65">
        <v>14</v>
      </c>
      <c r="I19" s="66">
        <v>0.058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14" ht="15" customHeight="1" thickBot="1">
      <c r="A20" s="43" t="s">
        <v>41</v>
      </c>
      <c r="B20" s="75">
        <v>-0.5341126</v>
      </c>
      <c r="D20" s="76">
        <v>-0.00148400691</v>
      </c>
      <c r="E20" s="77">
        <v>0.0009508516170610187</v>
      </c>
      <c r="F20" s="78">
        <v>0.004961806950000001</v>
      </c>
      <c r="G20" s="77">
        <v>0.0016888118866547717</v>
      </c>
      <c r="H20" s="79">
        <v>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80">
        <v>0</v>
      </c>
    </row>
    <row r="21" spans="1:6" ht="15" customHeight="1">
      <c r="A21" s="43" t="s">
        <v>42</v>
      </c>
      <c r="B21" s="75">
        <v>0.1565576</v>
      </c>
      <c r="F21" s="3" t="s">
        <v>67</v>
      </c>
    </row>
    <row r="22" spans="1:6" ht="15" customHeight="1">
      <c r="A22" s="43" t="s">
        <v>43</v>
      </c>
      <c r="B22" s="58" t="s">
        <v>44</v>
      </c>
      <c r="F22" s="3" t="s">
        <v>68</v>
      </c>
    </row>
    <row r="23" spans="1:2" ht="15" customHeight="1" thickBot="1">
      <c r="A23" s="81" t="s">
        <v>45</v>
      </c>
      <c r="B23" s="82">
        <v>15</v>
      </c>
    </row>
    <row r="24" spans="1:12" ht="18" customHeight="1" thickBot="1" thickTop="1">
      <c r="A24" s="83" t="s">
        <v>69</v>
      </c>
      <c r="B24" s="84">
        <v>1.8761033107439218</v>
      </c>
      <c r="E24" s="85"/>
      <c r="F24" s="86"/>
      <c r="G24" s="87" t="s">
        <v>46</v>
      </c>
      <c r="H24" s="86"/>
      <c r="I24" s="86"/>
      <c r="J24" s="86"/>
      <c r="K24" s="86"/>
      <c r="L24" s="88"/>
    </row>
    <row r="25" spans="1:12" ht="18" customHeight="1">
      <c r="A25" s="31" t="s">
        <v>47</v>
      </c>
      <c r="B25" s="32">
        <v>10</v>
      </c>
      <c r="E25" s="89" t="s">
        <v>48</v>
      </c>
      <c r="F25" s="90"/>
      <c r="G25" s="91"/>
      <c r="H25" s="92">
        <v>3.7694877</v>
      </c>
      <c r="I25" s="90" t="s">
        <v>49</v>
      </c>
      <c r="J25" s="91"/>
      <c r="K25" s="90"/>
      <c r="L25" s="93">
        <v>7.15446543336729</v>
      </c>
    </row>
    <row r="26" spans="1:12" ht="18" customHeight="1" thickBot="1">
      <c r="A26" s="43" t="s">
        <v>50</v>
      </c>
      <c r="B26" s="44" t="s">
        <v>51</v>
      </c>
      <c r="E26" s="94" t="s">
        <v>52</v>
      </c>
      <c r="F26" s="95"/>
      <c r="G26" s="96"/>
      <c r="H26" s="97">
        <v>2.3813213787607332</v>
      </c>
      <c r="I26" s="95" t="s">
        <v>53</v>
      </c>
      <c r="J26" s="96"/>
      <c r="K26" s="95"/>
      <c r="L26" s="98">
        <v>0.06388879813202622</v>
      </c>
    </row>
    <row r="27" spans="1:4" ht="15" customHeight="1" thickBot="1" thickTop="1">
      <c r="A27" s="81" t="s">
        <v>54</v>
      </c>
      <c r="B27" s="82">
        <v>80</v>
      </c>
      <c r="D27" s="3" t="s">
        <v>55</v>
      </c>
    </row>
    <row r="28" spans="1:14" s="2" customFormat="1" ht="18" customHeight="1" thickBot="1">
      <c r="A28" s="99" t="s">
        <v>56</v>
      </c>
      <c r="B28" s="100" t="s">
        <v>74</v>
      </c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T43271625res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/>
  <dimension ref="A1:N28"/>
  <sheetViews>
    <sheetView workbookViewId="0" topLeftCell="A1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1" t="s">
        <v>12</v>
      </c>
      <c r="B1" s="32">
        <v>0</v>
      </c>
      <c r="D1" s="33" t="s">
        <v>13</v>
      </c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5" customHeight="1">
      <c r="A2" s="36" t="s">
        <v>14</v>
      </c>
      <c r="B2" s="37" t="s">
        <v>15</v>
      </c>
      <c r="D2" s="38" t="s">
        <v>58</v>
      </c>
      <c r="E2" s="39"/>
      <c r="F2" s="39"/>
      <c r="G2" s="39"/>
      <c r="H2" s="39"/>
      <c r="I2" s="39"/>
      <c r="J2" s="40"/>
      <c r="K2" s="41">
        <v>-9.1753624E-05</v>
      </c>
      <c r="L2" s="41">
        <v>1.0322221526413275E-07</v>
      </c>
      <c r="M2" s="41">
        <v>9.6120034E-05</v>
      </c>
      <c r="N2" s="42">
        <v>9.946291421924124E-08</v>
      </c>
    </row>
    <row r="3" spans="1:14" ht="15" customHeight="1">
      <c r="A3" s="43" t="s">
        <v>16</v>
      </c>
      <c r="B3" s="44">
        <v>1</v>
      </c>
      <c r="D3" s="38" t="s">
        <v>59</v>
      </c>
      <c r="E3" s="39"/>
      <c r="F3" s="39"/>
      <c r="G3" s="39"/>
      <c r="H3" s="39"/>
      <c r="I3" s="39"/>
      <c r="J3" s="40"/>
      <c r="K3" s="41">
        <v>4.640413600000001E-05</v>
      </c>
      <c r="L3" s="41">
        <v>1.3728606121370275E-07</v>
      </c>
      <c r="M3" s="41">
        <v>1.7894986E-05</v>
      </c>
      <c r="N3" s="42">
        <v>1.98689933474197E-07</v>
      </c>
    </row>
    <row r="4" spans="1:14" ht="15" customHeight="1">
      <c r="A4" s="43" t="s">
        <v>17</v>
      </c>
      <c r="B4" s="44">
        <v>1</v>
      </c>
      <c r="D4" s="38" t="s">
        <v>60</v>
      </c>
      <c r="E4" s="39"/>
      <c r="F4" s="39"/>
      <c r="G4" s="39"/>
      <c r="H4" s="39"/>
      <c r="I4" s="39"/>
      <c r="J4" s="40"/>
      <c r="K4" s="41">
        <v>0.0016851434365741927</v>
      </c>
      <c r="L4" s="41">
        <v>-0.0013827912842724745</v>
      </c>
      <c r="M4" s="41">
        <v>1.3636678319810107E-07</v>
      </c>
      <c r="N4" s="42">
        <v>-343.58152</v>
      </c>
    </row>
    <row r="5" spans="1:14" ht="15" customHeight="1" thickBot="1">
      <c r="A5" t="s">
        <v>18</v>
      </c>
      <c r="B5" s="45">
        <v>36279.688472222224</v>
      </c>
      <c r="D5" s="46"/>
      <c r="E5" s="47" t="s">
        <v>78</v>
      </c>
      <c r="F5" s="48"/>
      <c r="G5" s="48"/>
      <c r="H5" s="48"/>
      <c r="I5" s="48"/>
      <c r="J5" s="48"/>
      <c r="K5" s="48"/>
      <c r="L5" s="48"/>
      <c r="M5" s="48"/>
      <c r="N5" s="49"/>
    </row>
    <row r="6" spans="1:14" ht="15" customHeight="1" thickTop="1">
      <c r="A6" s="43" t="s">
        <v>19</v>
      </c>
      <c r="B6" s="44">
        <v>4327</v>
      </c>
      <c r="D6" s="50"/>
      <c r="E6" s="51" t="s">
        <v>20</v>
      </c>
      <c r="F6" s="52"/>
      <c r="G6" s="53"/>
      <c r="H6" s="54" t="s">
        <v>21</v>
      </c>
      <c r="I6" s="55"/>
      <c r="J6" s="52"/>
      <c r="K6" s="56" t="s">
        <v>62</v>
      </c>
      <c r="L6" s="39"/>
      <c r="M6" s="39"/>
      <c r="N6" s="57"/>
    </row>
    <row r="7" spans="1:14" ht="15" customHeight="1" thickBot="1">
      <c r="A7" s="43" t="s">
        <v>22</v>
      </c>
      <c r="B7" s="58" t="s">
        <v>23</v>
      </c>
      <c r="D7" s="59" t="s">
        <v>63</v>
      </c>
      <c r="E7" s="60" t="s">
        <v>64</v>
      </c>
      <c r="F7" s="61" t="s">
        <v>65</v>
      </c>
      <c r="G7" s="60" t="s">
        <v>66</v>
      </c>
      <c r="H7" s="62"/>
      <c r="I7" s="187" t="s">
        <v>24</v>
      </c>
      <c r="J7" s="188"/>
      <c r="K7" s="187" t="s">
        <v>25</v>
      </c>
      <c r="L7" s="188"/>
      <c r="M7" s="187" t="s">
        <v>26</v>
      </c>
      <c r="N7" s="189"/>
    </row>
    <row r="8" spans="1:14" ht="15" customHeight="1">
      <c r="A8" s="43" t="s">
        <v>27</v>
      </c>
      <c r="B8" s="58" t="s">
        <v>28</v>
      </c>
      <c r="D8" s="63">
        <v>0.251299689</v>
      </c>
      <c r="E8" s="64">
        <v>0.038399144870189396</v>
      </c>
      <c r="F8" s="103">
        <v>6.6313502</v>
      </c>
      <c r="G8" s="64">
        <v>0.026410663075036225</v>
      </c>
      <c r="H8" s="65">
        <v>3</v>
      </c>
      <c r="I8" s="66">
        <v>0.017</v>
      </c>
      <c r="J8" s="66">
        <v>0</v>
      </c>
      <c r="K8" s="66">
        <v>0.51</v>
      </c>
      <c r="L8" s="66">
        <v>0.51</v>
      </c>
      <c r="M8" s="66">
        <v>0.85</v>
      </c>
      <c r="N8" s="67">
        <v>0.85</v>
      </c>
    </row>
    <row r="9" spans="1:14" ht="15" customHeight="1">
      <c r="A9" s="43" t="s">
        <v>29</v>
      </c>
      <c r="B9" s="68">
        <v>0.017</v>
      </c>
      <c r="D9" s="74">
        <v>-1.5572043999999998</v>
      </c>
      <c r="E9" s="66">
        <v>0.026694446153472447</v>
      </c>
      <c r="F9" s="66">
        <v>0.29260338999999996</v>
      </c>
      <c r="G9" s="66">
        <v>0.02816081230357931</v>
      </c>
      <c r="H9" s="65">
        <v>4</v>
      </c>
      <c r="I9" s="66">
        <v>0</v>
      </c>
      <c r="J9" s="66">
        <v>0</v>
      </c>
      <c r="K9" s="66">
        <v>0.578</v>
      </c>
      <c r="L9" s="66">
        <v>0.578</v>
      </c>
      <c r="M9" s="66">
        <v>0.289</v>
      </c>
      <c r="N9" s="67">
        <v>0.289</v>
      </c>
    </row>
    <row r="10" spans="1:14" ht="15" customHeight="1">
      <c r="A10" s="43" t="s">
        <v>30</v>
      </c>
      <c r="B10" s="58" t="s">
        <v>31</v>
      </c>
      <c r="D10" s="69">
        <v>0.17299920000000002</v>
      </c>
      <c r="E10" s="66">
        <v>0.007383771255936805</v>
      </c>
      <c r="F10" s="66">
        <v>-0.53180903</v>
      </c>
      <c r="G10" s="66">
        <v>0.010873765315546095</v>
      </c>
      <c r="H10" s="65">
        <v>5</v>
      </c>
      <c r="I10" s="66">
        <v>0</v>
      </c>
      <c r="J10" s="66">
        <v>0</v>
      </c>
      <c r="K10" s="66">
        <v>0.246</v>
      </c>
      <c r="L10" s="66">
        <v>0.246</v>
      </c>
      <c r="M10" s="66">
        <v>0.231</v>
      </c>
      <c r="N10" s="67">
        <v>0.187</v>
      </c>
    </row>
    <row r="11" spans="1:14" ht="15" customHeight="1">
      <c r="A11" s="43" t="s">
        <v>76</v>
      </c>
      <c r="B11" s="44">
        <v>5</v>
      </c>
      <c r="D11" s="71">
        <v>14.667807999999999</v>
      </c>
      <c r="E11" s="64">
        <v>0.01007256600955615</v>
      </c>
      <c r="F11" s="64">
        <v>0.3686200700000001</v>
      </c>
      <c r="G11" s="64">
        <v>0.013422227928013961</v>
      </c>
      <c r="H11" s="65">
        <v>6</v>
      </c>
      <c r="I11" s="66">
        <v>3.925</v>
      </c>
      <c r="J11" s="66">
        <v>0</v>
      </c>
      <c r="K11" s="66">
        <v>0.251</v>
      </c>
      <c r="L11" s="66">
        <v>0.251</v>
      </c>
      <c r="M11" s="66">
        <v>0.418</v>
      </c>
      <c r="N11" s="67">
        <v>0.418</v>
      </c>
    </row>
    <row r="12" spans="1:14" ht="15" customHeight="1">
      <c r="A12" s="43" t="s">
        <v>33</v>
      </c>
      <c r="B12" s="72">
        <v>0.7499</v>
      </c>
      <c r="D12" s="69">
        <v>-0.28385596</v>
      </c>
      <c r="E12" s="66">
        <v>0.01707072094943244</v>
      </c>
      <c r="F12" s="70">
        <v>0.5633377399999999</v>
      </c>
      <c r="G12" s="66">
        <v>0.007524444081353648</v>
      </c>
      <c r="H12" s="65">
        <v>7</v>
      </c>
      <c r="I12" s="66">
        <v>0</v>
      </c>
      <c r="J12" s="66">
        <v>0</v>
      </c>
      <c r="K12" s="66">
        <v>0</v>
      </c>
      <c r="L12" s="66">
        <v>0</v>
      </c>
      <c r="M12" s="66">
        <v>0.142</v>
      </c>
      <c r="N12" s="67">
        <v>0.142</v>
      </c>
    </row>
    <row r="13" spans="1:14" ht="15" customHeight="1">
      <c r="A13" s="43" t="s">
        <v>34</v>
      </c>
      <c r="B13" s="68">
        <v>21.130372</v>
      </c>
      <c r="D13" s="69">
        <v>-0.15174965</v>
      </c>
      <c r="E13" s="66">
        <v>0.003577210490312186</v>
      </c>
      <c r="F13" s="66">
        <v>0.09739792900000001</v>
      </c>
      <c r="G13" s="66">
        <v>0.009047790149506834</v>
      </c>
      <c r="H13" s="65">
        <v>8</v>
      </c>
      <c r="I13" s="66">
        <v>0</v>
      </c>
      <c r="J13" s="66">
        <v>0</v>
      </c>
      <c r="K13" s="66">
        <v>0</v>
      </c>
      <c r="L13" s="66">
        <v>0</v>
      </c>
      <c r="M13" s="66">
        <v>0.241</v>
      </c>
      <c r="N13" s="67">
        <v>0.241</v>
      </c>
    </row>
    <row r="14" spans="1:14" ht="15" customHeight="1">
      <c r="A14" s="36" t="s">
        <v>35</v>
      </c>
      <c r="B14" s="73">
        <v>12.5</v>
      </c>
      <c r="D14" s="69">
        <v>-0.036058748</v>
      </c>
      <c r="E14" s="66">
        <v>0.0047068551102382086</v>
      </c>
      <c r="F14" s="66">
        <v>-0.082758326</v>
      </c>
      <c r="G14" s="66">
        <v>0.004974697301738685</v>
      </c>
      <c r="H14" s="65">
        <v>9</v>
      </c>
      <c r="I14" s="66">
        <v>0</v>
      </c>
      <c r="J14" s="66">
        <v>0</v>
      </c>
      <c r="K14" s="66">
        <v>0</v>
      </c>
      <c r="L14" s="66">
        <v>0</v>
      </c>
      <c r="M14" s="66">
        <v>0.41</v>
      </c>
      <c r="N14" s="67">
        <v>0.41</v>
      </c>
    </row>
    <row r="15" spans="1:14" ht="15" customHeight="1">
      <c r="A15" s="43" t="s">
        <v>36</v>
      </c>
      <c r="B15" s="68">
        <v>21.5</v>
      </c>
      <c r="D15" s="63">
        <v>-0.35045297</v>
      </c>
      <c r="E15" s="64">
        <v>0.003899440991296332</v>
      </c>
      <c r="F15" s="64">
        <v>0.13889477</v>
      </c>
      <c r="G15" s="64">
        <v>0.00560916665357674</v>
      </c>
      <c r="H15" s="65">
        <v>10</v>
      </c>
      <c r="I15" s="66">
        <v>-0.209</v>
      </c>
      <c r="J15" s="66">
        <v>0</v>
      </c>
      <c r="K15" s="66">
        <v>0.698</v>
      </c>
      <c r="L15" s="66">
        <v>0</v>
      </c>
      <c r="M15" s="66">
        <v>0.349</v>
      </c>
      <c r="N15" s="67">
        <v>0.349</v>
      </c>
    </row>
    <row r="16" spans="1:14" ht="15" customHeight="1">
      <c r="A16" s="43" t="s">
        <v>37</v>
      </c>
      <c r="B16" s="68">
        <v>12.509199999999998</v>
      </c>
      <c r="D16" s="69">
        <v>-0.0233435781</v>
      </c>
      <c r="E16" s="66">
        <v>0.003803896563271568</v>
      </c>
      <c r="F16" s="66">
        <v>0.033961203</v>
      </c>
      <c r="G16" s="66">
        <v>0.0031700198259641756</v>
      </c>
      <c r="H16" s="65">
        <v>11</v>
      </c>
      <c r="I16" s="66">
        <v>0</v>
      </c>
      <c r="J16" s="66">
        <v>0</v>
      </c>
      <c r="K16" s="66">
        <v>0</v>
      </c>
      <c r="L16" s="66">
        <v>0</v>
      </c>
      <c r="M16" s="66">
        <v>0.237</v>
      </c>
      <c r="N16" s="67">
        <v>0.237</v>
      </c>
    </row>
    <row r="17" spans="1:14" ht="15" customHeight="1">
      <c r="A17" s="43" t="s">
        <v>38</v>
      </c>
      <c r="B17" s="68">
        <v>-0.26600000262260437</v>
      </c>
      <c r="D17" s="74">
        <v>0.009602533</v>
      </c>
      <c r="E17" s="66">
        <v>0.002286470022264976</v>
      </c>
      <c r="F17" s="70">
        <v>-0.00400837045</v>
      </c>
      <c r="G17" s="66">
        <v>0.0038539441920662277</v>
      </c>
      <c r="H17" s="65">
        <v>12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ht="15" customHeight="1">
      <c r="A18" s="43" t="s">
        <v>39</v>
      </c>
      <c r="B18" s="68">
        <v>26.448999404907227</v>
      </c>
      <c r="D18" s="74">
        <v>-0.06292616200000001</v>
      </c>
      <c r="E18" s="66">
        <v>0.002541908140040764</v>
      </c>
      <c r="F18" s="70">
        <v>0.0051632221999999995</v>
      </c>
      <c r="G18" s="66">
        <v>0.0023832053093901418</v>
      </c>
      <c r="H18" s="65">
        <v>13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ht="15" customHeight="1">
      <c r="A19" s="43" t="s">
        <v>40</v>
      </c>
      <c r="B19" s="68">
        <v>-0.3490000069141388</v>
      </c>
      <c r="D19" s="74">
        <v>-0.12578297</v>
      </c>
      <c r="E19" s="66">
        <v>0.0036853107522429028</v>
      </c>
      <c r="F19" s="70">
        <v>-0.033248062</v>
      </c>
      <c r="G19" s="66">
        <v>0.0018930401651776891</v>
      </c>
      <c r="H19" s="65">
        <v>14</v>
      </c>
      <c r="I19" s="66">
        <v>0.058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14" ht="15" customHeight="1" thickBot="1">
      <c r="A20" s="43" t="s">
        <v>41</v>
      </c>
      <c r="B20" s="75">
        <v>-1.0287274</v>
      </c>
      <c r="D20" s="104">
        <v>0.00030215113999999994</v>
      </c>
      <c r="E20" s="77">
        <v>0.002106972794186346</v>
      </c>
      <c r="F20" s="78">
        <v>0.002520602651</v>
      </c>
      <c r="G20" s="77">
        <v>0.001632333838231746</v>
      </c>
      <c r="H20" s="79">
        <v>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80">
        <v>0</v>
      </c>
    </row>
    <row r="21" spans="1:6" ht="15" customHeight="1">
      <c r="A21" s="43" t="s">
        <v>42</v>
      </c>
      <c r="B21" s="75">
        <v>0.1257468</v>
      </c>
      <c r="F21" s="3" t="s">
        <v>67</v>
      </c>
    </row>
    <row r="22" spans="1:6" ht="15" customHeight="1">
      <c r="A22" s="43" t="s">
        <v>43</v>
      </c>
      <c r="B22" s="58" t="s">
        <v>44</v>
      </c>
      <c r="F22" s="3" t="s">
        <v>68</v>
      </c>
    </row>
    <row r="23" spans="1:2" ht="15" customHeight="1" thickBot="1">
      <c r="A23" s="81" t="s">
        <v>45</v>
      </c>
      <c r="B23" s="82">
        <v>15</v>
      </c>
    </row>
    <row r="24" spans="1:12" ht="18" customHeight="1" thickBot="1" thickTop="1">
      <c r="A24" s="83" t="s">
        <v>69</v>
      </c>
      <c r="B24" s="84">
        <v>1.814212357436837</v>
      </c>
      <c r="E24" s="85"/>
      <c r="F24" s="86"/>
      <c r="G24" s="87" t="s">
        <v>46</v>
      </c>
      <c r="H24" s="86"/>
      <c r="I24" s="86"/>
      <c r="J24" s="86"/>
      <c r="K24" s="86"/>
      <c r="L24" s="88"/>
    </row>
    <row r="25" spans="1:12" ht="18" customHeight="1">
      <c r="A25" s="31" t="s">
        <v>47</v>
      </c>
      <c r="B25" s="32">
        <v>10</v>
      </c>
      <c r="E25" s="89" t="s">
        <v>48</v>
      </c>
      <c r="F25" s="90"/>
      <c r="G25" s="91"/>
      <c r="H25" s="92">
        <v>2.1798669999999998</v>
      </c>
      <c r="I25" s="90" t="s">
        <v>49</v>
      </c>
      <c r="J25" s="91"/>
      <c r="K25" s="90"/>
      <c r="L25" s="93">
        <v>14.672439206923666</v>
      </c>
    </row>
    <row r="26" spans="1:12" ht="18" customHeight="1" thickBot="1">
      <c r="A26" s="43" t="s">
        <v>50</v>
      </c>
      <c r="B26" s="44" t="s">
        <v>51</v>
      </c>
      <c r="E26" s="94" t="s">
        <v>52</v>
      </c>
      <c r="F26" s="95"/>
      <c r="G26" s="96"/>
      <c r="H26" s="97">
        <v>6.636110081119175</v>
      </c>
      <c r="I26" s="95" t="s">
        <v>53</v>
      </c>
      <c r="J26" s="96"/>
      <c r="K26" s="95"/>
      <c r="L26" s="98">
        <v>0.3769735286663691</v>
      </c>
    </row>
    <row r="27" spans="1:4" ht="15" customHeight="1" thickBot="1" thickTop="1">
      <c r="A27" s="81" t="s">
        <v>54</v>
      </c>
      <c r="B27" s="82">
        <v>80</v>
      </c>
      <c r="D27" s="3" t="s">
        <v>55</v>
      </c>
    </row>
    <row r="28" spans="1:14" s="2" customFormat="1" ht="18" customHeight="1" thickBot="1">
      <c r="A28" s="99" t="s">
        <v>56</v>
      </c>
      <c r="B28" s="100" t="s">
        <v>77</v>
      </c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T43271631res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"/>
  <dimension ref="A1:N28"/>
  <sheetViews>
    <sheetView workbookViewId="0" topLeftCell="A28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1" t="s">
        <v>12</v>
      </c>
      <c r="B1" s="32">
        <v>0</v>
      </c>
      <c r="D1" s="33" t="s">
        <v>13</v>
      </c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5" customHeight="1">
      <c r="A2" s="36" t="s">
        <v>14</v>
      </c>
      <c r="B2" s="37" t="s">
        <v>15</v>
      </c>
      <c r="D2" s="38" t="s">
        <v>58</v>
      </c>
      <c r="E2" s="39"/>
      <c r="F2" s="39"/>
      <c r="G2" s="39"/>
      <c r="H2" s="39"/>
      <c r="I2" s="39"/>
      <c r="J2" s="40"/>
      <c r="K2" s="41">
        <v>-0.0002033138</v>
      </c>
      <c r="L2" s="41">
        <v>1.8347281817499777E-07</v>
      </c>
      <c r="M2" s="41">
        <v>0.00016882865</v>
      </c>
      <c r="N2" s="42">
        <v>1.3577456685354117E-07</v>
      </c>
    </row>
    <row r="3" spans="1:14" ht="15" customHeight="1">
      <c r="A3" s="43" t="s">
        <v>16</v>
      </c>
      <c r="B3" s="44">
        <v>1</v>
      </c>
      <c r="D3" s="38" t="s">
        <v>59</v>
      </c>
      <c r="E3" s="39"/>
      <c r="F3" s="39"/>
      <c r="G3" s="39"/>
      <c r="H3" s="39"/>
      <c r="I3" s="39"/>
      <c r="J3" s="40"/>
      <c r="K3" s="41">
        <v>3.0294960000000004E-05</v>
      </c>
      <c r="L3" s="41">
        <v>3.9273606837146205E-07</v>
      </c>
      <c r="M3" s="41">
        <v>1.3703930000000001E-05</v>
      </c>
      <c r="N3" s="42">
        <v>1.3042052982559945E-07</v>
      </c>
    </row>
    <row r="4" spans="1:14" ht="15" customHeight="1">
      <c r="A4" s="43" t="s">
        <v>17</v>
      </c>
      <c r="B4" s="44">
        <v>1</v>
      </c>
      <c r="D4" s="38" t="s">
        <v>60</v>
      </c>
      <c r="E4" s="39"/>
      <c r="F4" s="39"/>
      <c r="G4" s="39"/>
      <c r="H4" s="39"/>
      <c r="I4" s="39"/>
      <c r="J4" s="40"/>
      <c r="K4" s="41">
        <v>0.002932920168412512</v>
      </c>
      <c r="L4" s="41">
        <v>-0.0023675832087306095</v>
      </c>
      <c r="M4" s="41">
        <v>9.026151901752565E-08</v>
      </c>
      <c r="N4" s="42">
        <v>-339.57132</v>
      </c>
    </row>
    <row r="5" spans="1:14" ht="15" customHeight="1" thickBot="1">
      <c r="A5" t="s">
        <v>18</v>
      </c>
      <c r="B5" s="45">
        <v>36279.69238425926</v>
      </c>
      <c r="D5" s="46"/>
      <c r="E5" s="47" t="s">
        <v>61</v>
      </c>
      <c r="F5" s="48"/>
      <c r="G5" s="48"/>
      <c r="H5" s="48"/>
      <c r="I5" s="48"/>
      <c r="J5" s="48"/>
      <c r="K5" s="48"/>
      <c r="L5" s="48"/>
      <c r="M5" s="48"/>
      <c r="N5" s="49"/>
    </row>
    <row r="6" spans="1:14" ht="15" customHeight="1" thickTop="1">
      <c r="A6" s="43" t="s">
        <v>19</v>
      </c>
      <c r="B6" s="44">
        <v>4327</v>
      </c>
      <c r="D6" s="50"/>
      <c r="E6" s="51" t="s">
        <v>20</v>
      </c>
      <c r="F6" s="52"/>
      <c r="G6" s="53"/>
      <c r="H6" s="54" t="s">
        <v>21</v>
      </c>
      <c r="I6" s="55"/>
      <c r="J6" s="52"/>
      <c r="K6" s="56" t="s">
        <v>62</v>
      </c>
      <c r="L6" s="39"/>
      <c r="M6" s="39"/>
      <c r="N6" s="57"/>
    </row>
    <row r="7" spans="1:14" ht="15" customHeight="1" thickBot="1">
      <c r="A7" s="43" t="s">
        <v>22</v>
      </c>
      <c r="B7" s="58" t="s">
        <v>23</v>
      </c>
      <c r="D7" s="59" t="s">
        <v>63</v>
      </c>
      <c r="E7" s="60" t="s">
        <v>64</v>
      </c>
      <c r="F7" s="61" t="s">
        <v>65</v>
      </c>
      <c r="G7" s="60" t="s">
        <v>66</v>
      </c>
      <c r="H7" s="62"/>
      <c r="I7" s="187" t="s">
        <v>24</v>
      </c>
      <c r="J7" s="188"/>
      <c r="K7" s="187" t="s">
        <v>25</v>
      </c>
      <c r="L7" s="188"/>
      <c r="M7" s="187" t="s">
        <v>26</v>
      </c>
      <c r="N7" s="189"/>
    </row>
    <row r="8" spans="1:14" ht="15" customHeight="1">
      <c r="A8" s="43" t="s">
        <v>27</v>
      </c>
      <c r="B8" s="58" t="s">
        <v>28</v>
      </c>
      <c r="D8" s="63">
        <v>0.45794986</v>
      </c>
      <c r="E8" s="64">
        <v>0.016755928086602288</v>
      </c>
      <c r="F8" s="64">
        <v>0.40106652</v>
      </c>
      <c r="G8" s="64">
        <v>0.008556851083464292</v>
      </c>
      <c r="H8" s="65">
        <v>3</v>
      </c>
      <c r="I8" s="66">
        <v>0.017</v>
      </c>
      <c r="J8" s="66">
        <v>0</v>
      </c>
      <c r="K8" s="66">
        <v>0.51</v>
      </c>
      <c r="L8" s="66">
        <v>0.51</v>
      </c>
      <c r="M8" s="66">
        <v>0.85</v>
      </c>
      <c r="N8" s="67">
        <v>0.85</v>
      </c>
    </row>
    <row r="9" spans="1:14" ht="15" customHeight="1">
      <c r="A9" s="43" t="s">
        <v>29</v>
      </c>
      <c r="B9" s="68">
        <v>0.017</v>
      </c>
      <c r="D9" s="69">
        <v>0.14256576599999998</v>
      </c>
      <c r="E9" s="66">
        <v>0.031128756418704356</v>
      </c>
      <c r="F9" s="70">
        <v>-1.924473</v>
      </c>
      <c r="G9" s="66">
        <v>0.020266552970352444</v>
      </c>
      <c r="H9" s="65">
        <v>4</v>
      </c>
      <c r="I9" s="66">
        <v>0</v>
      </c>
      <c r="J9" s="66">
        <v>0</v>
      </c>
      <c r="K9" s="66">
        <v>0.578</v>
      </c>
      <c r="L9" s="66">
        <v>0.578</v>
      </c>
      <c r="M9" s="66">
        <v>0.289</v>
      </c>
      <c r="N9" s="67">
        <v>0.289</v>
      </c>
    </row>
    <row r="10" spans="1:14" ht="15" customHeight="1">
      <c r="A10" s="43" t="s">
        <v>30</v>
      </c>
      <c r="B10" s="58" t="s">
        <v>31</v>
      </c>
      <c r="D10" s="69">
        <v>0.23526400390000002</v>
      </c>
      <c r="E10" s="66">
        <v>0.006866972895137826</v>
      </c>
      <c r="F10" s="105">
        <v>-0.8067562899999998</v>
      </c>
      <c r="G10" s="66">
        <v>0.008667377641692594</v>
      </c>
      <c r="H10" s="65">
        <v>5</v>
      </c>
      <c r="I10" s="66">
        <v>0</v>
      </c>
      <c r="J10" s="66">
        <v>0</v>
      </c>
      <c r="K10" s="66">
        <v>0.246</v>
      </c>
      <c r="L10" s="66">
        <v>0.246</v>
      </c>
      <c r="M10" s="66">
        <v>0.231</v>
      </c>
      <c r="N10" s="67">
        <v>0.187</v>
      </c>
    </row>
    <row r="11" spans="1:14" ht="15" customHeight="1">
      <c r="A11" s="43" t="s">
        <v>80</v>
      </c>
      <c r="B11" s="44">
        <v>2</v>
      </c>
      <c r="D11" s="71">
        <v>7.297216000000001</v>
      </c>
      <c r="E11" s="64">
        <v>0.012466748678144478</v>
      </c>
      <c r="F11" s="64">
        <v>0.15995283</v>
      </c>
      <c r="G11" s="64">
        <v>0.005627675941060878</v>
      </c>
      <c r="H11" s="65">
        <v>6</v>
      </c>
      <c r="I11" s="66">
        <v>3.925</v>
      </c>
      <c r="J11" s="66">
        <v>0</v>
      </c>
      <c r="K11" s="66">
        <v>0.251</v>
      </c>
      <c r="L11" s="66">
        <v>0.251</v>
      </c>
      <c r="M11" s="66">
        <v>0.418</v>
      </c>
      <c r="N11" s="67">
        <v>0.418</v>
      </c>
    </row>
    <row r="12" spans="1:14" ht="15" customHeight="1">
      <c r="A12" s="43" t="s">
        <v>33</v>
      </c>
      <c r="B12" s="72">
        <v>0.7499</v>
      </c>
      <c r="D12" s="69">
        <v>0.19912954</v>
      </c>
      <c r="E12" s="66">
        <v>0.008468350294561803</v>
      </c>
      <c r="F12" s="66">
        <v>-0.0270154285</v>
      </c>
      <c r="G12" s="66">
        <v>0.005965717134672933</v>
      </c>
      <c r="H12" s="65">
        <v>7</v>
      </c>
      <c r="I12" s="66">
        <v>0</v>
      </c>
      <c r="J12" s="66">
        <v>0</v>
      </c>
      <c r="K12" s="66">
        <v>0</v>
      </c>
      <c r="L12" s="66">
        <v>0</v>
      </c>
      <c r="M12" s="66">
        <v>0.142</v>
      </c>
      <c r="N12" s="67">
        <v>0.142</v>
      </c>
    </row>
    <row r="13" spans="1:14" ht="15" customHeight="1">
      <c r="A13" s="43" t="s">
        <v>34</v>
      </c>
      <c r="B13" s="68">
        <v>21.14563</v>
      </c>
      <c r="D13" s="69">
        <v>0.028611241</v>
      </c>
      <c r="E13" s="66">
        <v>0.0035302513345701154</v>
      </c>
      <c r="F13" s="66">
        <v>0.001195390474</v>
      </c>
      <c r="G13" s="66">
        <v>0.003669162033818642</v>
      </c>
      <c r="H13" s="65">
        <v>8</v>
      </c>
      <c r="I13" s="66">
        <v>0</v>
      </c>
      <c r="J13" s="66">
        <v>0</v>
      </c>
      <c r="K13" s="66">
        <v>0</v>
      </c>
      <c r="L13" s="66">
        <v>0</v>
      </c>
      <c r="M13" s="66">
        <v>0.241</v>
      </c>
      <c r="N13" s="67">
        <v>0.241</v>
      </c>
    </row>
    <row r="14" spans="1:14" ht="15" customHeight="1">
      <c r="A14" s="36" t="s">
        <v>35</v>
      </c>
      <c r="B14" s="73">
        <v>12.5</v>
      </c>
      <c r="D14" s="69">
        <v>-0.0043682556999999995</v>
      </c>
      <c r="E14" s="66">
        <v>0.004578024585988837</v>
      </c>
      <c r="F14" s="66">
        <v>-0.027696975000000002</v>
      </c>
      <c r="G14" s="66">
        <v>0.004153571772212421</v>
      </c>
      <c r="H14" s="65">
        <v>9</v>
      </c>
      <c r="I14" s="66">
        <v>0</v>
      </c>
      <c r="J14" s="66">
        <v>0</v>
      </c>
      <c r="K14" s="66">
        <v>0</v>
      </c>
      <c r="L14" s="66">
        <v>0</v>
      </c>
      <c r="M14" s="66">
        <v>0.41</v>
      </c>
      <c r="N14" s="67">
        <v>0.41</v>
      </c>
    </row>
    <row r="15" spans="1:14" ht="15" customHeight="1">
      <c r="A15" s="43" t="s">
        <v>36</v>
      </c>
      <c r="B15" s="68">
        <v>21.5</v>
      </c>
      <c r="D15" s="63">
        <v>-0.096616415</v>
      </c>
      <c r="E15" s="64">
        <v>0.0019707943375498783</v>
      </c>
      <c r="F15" s="64">
        <v>0.019268331</v>
      </c>
      <c r="G15" s="64">
        <v>0.0022051898208235946</v>
      </c>
      <c r="H15" s="65">
        <v>10</v>
      </c>
      <c r="I15" s="66">
        <v>-0.209</v>
      </c>
      <c r="J15" s="66">
        <v>0</v>
      </c>
      <c r="K15" s="66">
        <v>0.698</v>
      </c>
      <c r="L15" s="66">
        <v>0</v>
      </c>
      <c r="M15" s="66">
        <v>0.349</v>
      </c>
      <c r="N15" s="67">
        <v>0.349</v>
      </c>
    </row>
    <row r="16" spans="1:14" ht="15" customHeight="1">
      <c r="A16" s="43" t="s">
        <v>37</v>
      </c>
      <c r="B16" s="68">
        <v>12.5094</v>
      </c>
      <c r="D16" s="69">
        <v>0.0199738821</v>
      </c>
      <c r="E16" s="66">
        <v>0.002105652445662912</v>
      </c>
      <c r="F16" s="66">
        <v>0.0143614777</v>
      </c>
      <c r="G16" s="66">
        <v>0.0031453683233933034</v>
      </c>
      <c r="H16" s="65">
        <v>11</v>
      </c>
      <c r="I16" s="66">
        <v>0</v>
      </c>
      <c r="J16" s="66">
        <v>0</v>
      </c>
      <c r="K16" s="66">
        <v>0</v>
      </c>
      <c r="L16" s="66">
        <v>0</v>
      </c>
      <c r="M16" s="66">
        <v>0.237</v>
      </c>
      <c r="N16" s="67">
        <v>0.237</v>
      </c>
    </row>
    <row r="17" spans="1:14" ht="15" customHeight="1">
      <c r="A17" s="43" t="s">
        <v>38</v>
      </c>
      <c r="B17" s="68">
        <v>0</v>
      </c>
      <c r="D17" s="74">
        <v>0.030875818</v>
      </c>
      <c r="E17" s="66">
        <v>0.0017951489117217791</v>
      </c>
      <c r="F17" s="70">
        <v>-0.043746195</v>
      </c>
      <c r="G17" s="66">
        <v>0.00284956734516488</v>
      </c>
      <c r="H17" s="65">
        <v>12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ht="15" customHeight="1">
      <c r="A18" s="43" t="s">
        <v>39</v>
      </c>
      <c r="B18" s="68">
        <v>-14.75</v>
      </c>
      <c r="D18" s="74">
        <v>-0.09725576</v>
      </c>
      <c r="E18" s="66">
        <v>0.001568696055190464</v>
      </c>
      <c r="F18" s="70">
        <v>0.042522068999999996</v>
      </c>
      <c r="G18" s="66">
        <v>0.002114456310814766</v>
      </c>
      <c r="H18" s="65">
        <v>13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ht="15" customHeight="1">
      <c r="A19" s="43" t="s">
        <v>40</v>
      </c>
      <c r="B19" s="68">
        <v>-0.02500000037252903</v>
      </c>
      <c r="D19" s="74">
        <v>-0.17728149</v>
      </c>
      <c r="E19" s="66">
        <v>0.0020576340100691964</v>
      </c>
      <c r="F19" s="70">
        <v>0.013118392000000001</v>
      </c>
      <c r="G19" s="66">
        <v>0.0011622599719623614</v>
      </c>
      <c r="H19" s="65">
        <v>14</v>
      </c>
      <c r="I19" s="66">
        <v>0.058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14" ht="15" customHeight="1" thickBot="1">
      <c r="A20" s="43" t="s">
        <v>41</v>
      </c>
      <c r="B20" s="75">
        <v>-1.1917821</v>
      </c>
      <c r="D20" s="76">
        <v>0.0019569917999999998</v>
      </c>
      <c r="E20" s="77">
        <v>0.0010711417301558508</v>
      </c>
      <c r="F20" s="78">
        <v>0.0027129168900000005</v>
      </c>
      <c r="G20" s="77">
        <v>0.001148270205515447</v>
      </c>
      <c r="H20" s="79">
        <v>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80">
        <v>0</v>
      </c>
    </row>
    <row r="21" spans="1:6" ht="15" customHeight="1">
      <c r="A21" s="43" t="s">
        <v>42</v>
      </c>
      <c r="B21" s="75">
        <v>0.0165603</v>
      </c>
      <c r="F21" s="3" t="s">
        <v>67</v>
      </c>
    </row>
    <row r="22" spans="1:6" ht="15" customHeight="1">
      <c r="A22" s="43" t="s">
        <v>43</v>
      </c>
      <c r="B22" s="58" t="s">
        <v>44</v>
      </c>
      <c r="F22" s="3" t="s">
        <v>68</v>
      </c>
    </row>
    <row r="23" spans="1:2" ht="15" customHeight="1" thickBot="1">
      <c r="A23" s="81" t="s">
        <v>45</v>
      </c>
      <c r="B23" s="82">
        <v>15</v>
      </c>
    </row>
    <row r="24" spans="1:12" ht="18" customHeight="1" thickBot="1" thickTop="1">
      <c r="A24" s="83" t="s">
        <v>69</v>
      </c>
      <c r="B24" s="84">
        <v>2.043980086516701</v>
      </c>
      <c r="E24" s="85"/>
      <c r="F24" s="86"/>
      <c r="G24" s="87" t="s">
        <v>46</v>
      </c>
      <c r="H24" s="86"/>
      <c r="I24" s="86"/>
      <c r="J24" s="86"/>
      <c r="K24" s="86"/>
      <c r="L24" s="88"/>
    </row>
    <row r="25" spans="1:12" ht="18" customHeight="1">
      <c r="A25" s="31" t="s">
        <v>47</v>
      </c>
      <c r="B25" s="32">
        <v>10</v>
      </c>
      <c r="E25" s="89" t="s">
        <v>48</v>
      </c>
      <c r="F25" s="90"/>
      <c r="G25" s="91"/>
      <c r="H25" s="92">
        <v>3.7692799</v>
      </c>
      <c r="I25" s="90" t="s">
        <v>49</v>
      </c>
      <c r="J25" s="91"/>
      <c r="K25" s="90"/>
      <c r="L25" s="93">
        <v>7.298968848986891</v>
      </c>
    </row>
    <row r="26" spans="1:12" ht="18" customHeight="1" thickBot="1">
      <c r="A26" s="43" t="s">
        <v>50</v>
      </c>
      <c r="B26" s="44" t="s">
        <v>51</v>
      </c>
      <c r="E26" s="94" t="s">
        <v>52</v>
      </c>
      <c r="F26" s="95"/>
      <c r="G26" s="96"/>
      <c r="H26" s="97">
        <v>0.6087466038828717</v>
      </c>
      <c r="I26" s="95" t="s">
        <v>53</v>
      </c>
      <c r="J26" s="96"/>
      <c r="K26" s="95"/>
      <c r="L26" s="98">
        <v>0.0985190348459514</v>
      </c>
    </row>
    <row r="27" spans="1:4" ht="15" customHeight="1" thickBot="1" thickTop="1">
      <c r="A27" s="81" t="s">
        <v>54</v>
      </c>
      <c r="B27" s="82">
        <v>80</v>
      </c>
      <c r="D27" s="3" t="s">
        <v>55</v>
      </c>
    </row>
    <row r="28" spans="1:14" s="2" customFormat="1" ht="18" customHeight="1" thickBot="1">
      <c r="A28" s="99" t="s">
        <v>56</v>
      </c>
      <c r="B28" s="100" t="s">
        <v>81</v>
      </c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T43271637res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1" t="s">
        <v>12</v>
      </c>
      <c r="B1" s="32">
        <v>0</v>
      </c>
      <c r="D1" s="33" t="s">
        <v>13</v>
      </c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ht="15" customHeight="1">
      <c r="A2" s="36" t="s">
        <v>14</v>
      </c>
      <c r="B2" s="37" t="s">
        <v>15</v>
      </c>
      <c r="D2" s="38" t="s">
        <v>58</v>
      </c>
      <c r="E2" s="39"/>
      <c r="F2" s="39"/>
      <c r="G2" s="39"/>
      <c r="H2" s="39"/>
      <c r="I2" s="39"/>
      <c r="J2" s="40"/>
      <c r="K2" s="41">
        <v>-0.00012235934600000003</v>
      </c>
      <c r="L2" s="41">
        <v>1.59970215826361E-07</v>
      </c>
      <c r="M2" s="41">
        <v>8.576637500000001E-05</v>
      </c>
      <c r="N2" s="42">
        <v>9.560860217076868E-08</v>
      </c>
    </row>
    <row r="3" spans="1:14" ht="15" customHeight="1">
      <c r="A3" s="43" t="s">
        <v>16</v>
      </c>
      <c r="B3" s="44">
        <v>1</v>
      </c>
      <c r="D3" s="38" t="s">
        <v>59</v>
      </c>
      <c r="E3" s="39"/>
      <c r="F3" s="39"/>
      <c r="G3" s="39"/>
      <c r="H3" s="39"/>
      <c r="I3" s="39"/>
      <c r="J3" s="40"/>
      <c r="K3" s="41">
        <v>3.2722354E-05</v>
      </c>
      <c r="L3" s="41">
        <v>8.851447426343011E-08</v>
      </c>
      <c r="M3" s="41">
        <v>2.1636645000000005E-05</v>
      </c>
      <c r="N3" s="42">
        <v>9.887663429713886E-08</v>
      </c>
    </row>
    <row r="4" spans="1:14" ht="15" customHeight="1">
      <c r="A4" s="43" t="s">
        <v>17</v>
      </c>
      <c r="B4" s="44">
        <v>1</v>
      </c>
      <c r="D4" s="38" t="s">
        <v>60</v>
      </c>
      <c r="E4" s="39"/>
      <c r="F4" s="39"/>
      <c r="G4" s="39"/>
      <c r="H4" s="39"/>
      <c r="I4" s="39"/>
      <c r="J4" s="40"/>
      <c r="K4" s="41">
        <v>0.0016881836349908795</v>
      </c>
      <c r="L4" s="41">
        <v>-0.0013705992728786163</v>
      </c>
      <c r="M4" s="41">
        <v>1.0735147612147134E-07</v>
      </c>
      <c r="N4" s="42">
        <v>-340.97091</v>
      </c>
    </row>
    <row r="5" spans="1:14" ht="15" customHeight="1" thickBot="1">
      <c r="A5" t="s">
        <v>18</v>
      </c>
      <c r="B5" s="45">
        <v>36279.69741898148</v>
      </c>
      <c r="D5" s="46"/>
      <c r="E5" s="47" t="s">
        <v>85</v>
      </c>
      <c r="F5" s="48"/>
      <c r="G5" s="48"/>
      <c r="H5" s="48"/>
      <c r="I5" s="48"/>
      <c r="J5" s="48"/>
      <c r="K5" s="48"/>
      <c r="L5" s="48"/>
      <c r="M5" s="48"/>
      <c r="N5" s="49"/>
    </row>
    <row r="6" spans="1:14" ht="15" customHeight="1" thickTop="1">
      <c r="A6" s="43" t="s">
        <v>19</v>
      </c>
      <c r="B6" s="44">
        <v>4327</v>
      </c>
      <c r="D6" s="50"/>
      <c r="E6" s="51" t="s">
        <v>20</v>
      </c>
      <c r="F6" s="52"/>
      <c r="G6" s="53"/>
      <c r="H6" s="54" t="s">
        <v>21</v>
      </c>
      <c r="I6" s="55"/>
      <c r="J6" s="52"/>
      <c r="K6" s="56" t="s">
        <v>62</v>
      </c>
      <c r="L6" s="39"/>
      <c r="M6" s="39"/>
      <c r="N6" s="57"/>
    </row>
    <row r="7" spans="1:14" ht="15" customHeight="1" thickBot="1">
      <c r="A7" s="43" t="s">
        <v>22</v>
      </c>
      <c r="B7" s="58" t="s">
        <v>23</v>
      </c>
      <c r="D7" s="59" t="s">
        <v>63</v>
      </c>
      <c r="E7" s="60" t="s">
        <v>64</v>
      </c>
      <c r="F7" s="61" t="s">
        <v>65</v>
      </c>
      <c r="G7" s="60" t="s">
        <v>66</v>
      </c>
      <c r="H7" s="62"/>
      <c r="I7" s="187" t="s">
        <v>24</v>
      </c>
      <c r="J7" s="188"/>
      <c r="K7" s="187" t="s">
        <v>25</v>
      </c>
      <c r="L7" s="188"/>
      <c r="M7" s="187" t="s">
        <v>26</v>
      </c>
      <c r="N7" s="189"/>
    </row>
    <row r="8" spans="1:14" ht="15" customHeight="1">
      <c r="A8" s="43" t="s">
        <v>27</v>
      </c>
      <c r="B8" s="58" t="s">
        <v>28</v>
      </c>
      <c r="D8" s="63">
        <v>0.63580826</v>
      </c>
      <c r="E8" s="64">
        <v>0.024143234255300478</v>
      </c>
      <c r="F8" s="64">
        <v>1.6909064999999999</v>
      </c>
      <c r="G8" s="64">
        <v>0.015162976821880853</v>
      </c>
      <c r="H8" s="65">
        <v>3</v>
      </c>
      <c r="I8" s="66">
        <v>0.017</v>
      </c>
      <c r="J8" s="66">
        <v>0</v>
      </c>
      <c r="K8" s="66">
        <v>0.51</v>
      </c>
      <c r="L8" s="66">
        <v>0.51</v>
      </c>
      <c r="M8" s="66">
        <v>0.85</v>
      </c>
      <c r="N8" s="67">
        <v>0.85</v>
      </c>
    </row>
    <row r="9" spans="1:14" ht="15" customHeight="1">
      <c r="A9" s="43" t="s">
        <v>29</v>
      </c>
      <c r="B9" s="68">
        <v>0.017</v>
      </c>
      <c r="D9" s="69">
        <v>0.149774713</v>
      </c>
      <c r="E9" s="66">
        <v>0.02932040251396074</v>
      </c>
      <c r="F9" s="66">
        <v>-0.95917204</v>
      </c>
      <c r="G9" s="66">
        <v>0.05420540717088635</v>
      </c>
      <c r="H9" s="65">
        <v>4</v>
      </c>
      <c r="I9" s="66">
        <v>0</v>
      </c>
      <c r="J9" s="66">
        <v>0</v>
      </c>
      <c r="K9" s="66">
        <v>0.578</v>
      </c>
      <c r="L9" s="66">
        <v>0.578</v>
      </c>
      <c r="M9" s="66">
        <v>0.289</v>
      </c>
      <c r="N9" s="67">
        <v>0.289</v>
      </c>
    </row>
    <row r="10" spans="1:14" ht="15" customHeight="1">
      <c r="A10" s="43" t="s">
        <v>30</v>
      </c>
      <c r="B10" s="58" t="s">
        <v>31</v>
      </c>
      <c r="D10" s="69">
        <v>-0.08120285000000001</v>
      </c>
      <c r="E10" s="66">
        <v>0.01241331624417908</v>
      </c>
      <c r="F10" s="70">
        <v>-0.8882377100000001</v>
      </c>
      <c r="G10" s="66">
        <v>0.010288232225524996</v>
      </c>
      <c r="H10" s="65">
        <v>5</v>
      </c>
      <c r="I10" s="66">
        <v>0</v>
      </c>
      <c r="J10" s="66">
        <v>0</v>
      </c>
      <c r="K10" s="66">
        <v>0.246</v>
      </c>
      <c r="L10" s="66">
        <v>0.246</v>
      </c>
      <c r="M10" s="66">
        <v>0.231</v>
      </c>
      <c r="N10" s="67">
        <v>0.187</v>
      </c>
    </row>
    <row r="11" spans="1:14" ht="15" customHeight="1">
      <c r="A11" s="43" t="s">
        <v>83</v>
      </c>
      <c r="B11" s="44">
        <v>1</v>
      </c>
      <c r="D11" s="71">
        <v>5.6128523</v>
      </c>
      <c r="E11" s="64">
        <v>0.007536000428530053</v>
      </c>
      <c r="F11" s="64">
        <v>0.29290383000000003</v>
      </c>
      <c r="G11" s="64">
        <v>0.00434576097071601</v>
      </c>
      <c r="H11" s="65">
        <v>6</v>
      </c>
      <c r="I11" s="66">
        <v>3.925</v>
      </c>
      <c r="J11" s="66">
        <v>0</v>
      </c>
      <c r="K11" s="66">
        <v>0.251</v>
      </c>
      <c r="L11" s="66">
        <v>0.251</v>
      </c>
      <c r="M11" s="66">
        <v>0.418</v>
      </c>
      <c r="N11" s="67">
        <v>0.418</v>
      </c>
    </row>
    <row r="12" spans="1:14" ht="15" customHeight="1">
      <c r="A12" s="43" t="s">
        <v>33</v>
      </c>
      <c r="B12" s="72">
        <v>0.7499</v>
      </c>
      <c r="D12" s="69">
        <v>0.029333638000000002</v>
      </c>
      <c r="E12" s="66">
        <v>0.01296075048672509</v>
      </c>
      <c r="F12" s="66">
        <v>0.05087251608</v>
      </c>
      <c r="G12" s="66">
        <v>0.0056654614309793825</v>
      </c>
      <c r="H12" s="65">
        <v>7</v>
      </c>
      <c r="I12" s="66">
        <v>0</v>
      </c>
      <c r="J12" s="66">
        <v>0</v>
      </c>
      <c r="K12" s="66">
        <v>0</v>
      </c>
      <c r="L12" s="66">
        <v>0</v>
      </c>
      <c r="M12" s="66">
        <v>0.142</v>
      </c>
      <c r="N12" s="67">
        <v>0.142</v>
      </c>
    </row>
    <row r="13" spans="1:14" ht="15" customHeight="1">
      <c r="A13" s="43" t="s">
        <v>34</v>
      </c>
      <c r="B13" s="68">
        <v>21.182252</v>
      </c>
      <c r="D13" s="69">
        <v>0.045592369</v>
      </c>
      <c r="E13" s="66">
        <v>0.003702562010780329</v>
      </c>
      <c r="F13" s="66">
        <v>-0.029306600790000005</v>
      </c>
      <c r="G13" s="66">
        <v>0.0036092209449413003</v>
      </c>
      <c r="H13" s="65">
        <v>8</v>
      </c>
      <c r="I13" s="66">
        <v>0</v>
      </c>
      <c r="J13" s="66">
        <v>0</v>
      </c>
      <c r="K13" s="66">
        <v>0</v>
      </c>
      <c r="L13" s="66">
        <v>0</v>
      </c>
      <c r="M13" s="66">
        <v>0.241</v>
      </c>
      <c r="N13" s="67">
        <v>0.241</v>
      </c>
    </row>
    <row r="14" spans="1:14" ht="15" customHeight="1">
      <c r="A14" s="36" t="s">
        <v>35</v>
      </c>
      <c r="B14" s="73">
        <v>12.5</v>
      </c>
      <c r="D14" s="69">
        <v>-0.076364628</v>
      </c>
      <c r="E14" s="66">
        <v>0.004315755917686338</v>
      </c>
      <c r="F14" s="66">
        <v>-0.090517589</v>
      </c>
      <c r="G14" s="66">
        <v>0.006714117713325814</v>
      </c>
      <c r="H14" s="65">
        <v>9</v>
      </c>
      <c r="I14" s="66">
        <v>0</v>
      </c>
      <c r="J14" s="66">
        <v>0</v>
      </c>
      <c r="K14" s="66">
        <v>0</v>
      </c>
      <c r="L14" s="66">
        <v>0</v>
      </c>
      <c r="M14" s="66">
        <v>0.41</v>
      </c>
      <c r="N14" s="67">
        <v>0.41</v>
      </c>
    </row>
    <row r="15" spans="1:14" ht="15" customHeight="1">
      <c r="A15" s="43" t="s">
        <v>36</v>
      </c>
      <c r="B15" s="68">
        <v>21.5</v>
      </c>
      <c r="D15" s="63">
        <v>-0.33808472</v>
      </c>
      <c r="E15" s="64">
        <v>0.004765894366283439</v>
      </c>
      <c r="F15" s="64">
        <v>0.048158968</v>
      </c>
      <c r="G15" s="64">
        <v>0.003122820744425752</v>
      </c>
      <c r="H15" s="65">
        <v>10</v>
      </c>
      <c r="I15" s="66">
        <v>-0.209</v>
      </c>
      <c r="J15" s="66">
        <v>0</v>
      </c>
      <c r="K15" s="66">
        <v>0.698</v>
      </c>
      <c r="L15" s="66">
        <v>0</v>
      </c>
      <c r="M15" s="66">
        <v>0.349</v>
      </c>
      <c r="N15" s="67">
        <v>0.349</v>
      </c>
    </row>
    <row r="16" spans="1:14" ht="15" customHeight="1">
      <c r="A16" s="43" t="s">
        <v>37</v>
      </c>
      <c r="B16" s="68">
        <v>12.508999999999999</v>
      </c>
      <c r="D16" s="69">
        <v>0.01395903376</v>
      </c>
      <c r="E16" s="66">
        <v>0.002664228460791612</v>
      </c>
      <c r="F16" s="66">
        <v>0.006798889582000001</v>
      </c>
      <c r="G16" s="66">
        <v>0.004024251915686884</v>
      </c>
      <c r="H16" s="65">
        <v>11</v>
      </c>
      <c r="I16" s="66">
        <v>0</v>
      </c>
      <c r="J16" s="66">
        <v>0</v>
      </c>
      <c r="K16" s="66">
        <v>0</v>
      </c>
      <c r="L16" s="66">
        <v>0</v>
      </c>
      <c r="M16" s="66">
        <v>0.237</v>
      </c>
      <c r="N16" s="67">
        <v>0.237</v>
      </c>
    </row>
    <row r="17" spans="1:14" ht="15" customHeight="1">
      <c r="A17" s="43" t="s">
        <v>38</v>
      </c>
      <c r="B17" s="68">
        <v>0.11999999731779099</v>
      </c>
      <c r="D17" s="74">
        <v>0.04267225400000001</v>
      </c>
      <c r="E17" s="66">
        <v>0.002636859847745783</v>
      </c>
      <c r="F17" s="70">
        <v>-0.025107301200000005</v>
      </c>
      <c r="G17" s="66">
        <v>0.004087924797356358</v>
      </c>
      <c r="H17" s="65">
        <v>12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ht="15" customHeight="1">
      <c r="A18" s="43" t="s">
        <v>39</v>
      </c>
      <c r="B18" s="68">
        <v>-47.81100082397461</v>
      </c>
      <c r="D18" s="74">
        <v>-0.10248718000000001</v>
      </c>
      <c r="E18" s="66">
        <v>0.002221062896108163</v>
      </c>
      <c r="F18" s="70">
        <v>0.029520579</v>
      </c>
      <c r="G18" s="66">
        <v>0.002407752530793791</v>
      </c>
      <c r="H18" s="65">
        <v>13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ht="15" customHeight="1">
      <c r="A19" s="43" t="s">
        <v>40</v>
      </c>
      <c r="B19" s="68">
        <v>-0.04699999839067459</v>
      </c>
      <c r="D19" s="74">
        <v>-0.18143417</v>
      </c>
      <c r="E19" s="66">
        <v>0.0026624441014972086</v>
      </c>
      <c r="F19" s="70">
        <v>0.0064854889</v>
      </c>
      <c r="G19" s="66">
        <v>0.002736809548879321</v>
      </c>
      <c r="H19" s="65">
        <v>14</v>
      </c>
      <c r="I19" s="66">
        <v>0.058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14" ht="15" customHeight="1" thickBot="1">
      <c r="A20" s="43" t="s">
        <v>41</v>
      </c>
      <c r="B20" s="75">
        <v>-1.1652557</v>
      </c>
      <c r="D20" s="104">
        <v>0.00015896991999999994</v>
      </c>
      <c r="E20" s="77">
        <v>0.0013820376377629117</v>
      </c>
      <c r="F20" s="106">
        <v>0.00167543149</v>
      </c>
      <c r="G20" s="77">
        <v>0.0021488455103361366</v>
      </c>
      <c r="H20" s="79">
        <v>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80">
        <v>0</v>
      </c>
    </row>
    <row r="21" spans="1:6" ht="15" customHeight="1">
      <c r="A21" s="43" t="s">
        <v>42</v>
      </c>
      <c r="B21" s="75">
        <v>-0.0823268</v>
      </c>
      <c r="F21" s="3" t="s">
        <v>67</v>
      </c>
    </row>
    <row r="22" spans="1:6" ht="15" customHeight="1">
      <c r="A22" s="43" t="s">
        <v>43</v>
      </c>
      <c r="B22" s="58" t="s">
        <v>44</v>
      </c>
      <c r="F22" s="3" t="s">
        <v>68</v>
      </c>
    </row>
    <row r="23" spans="1:2" ht="15" customHeight="1" thickBot="1">
      <c r="A23" s="81" t="s">
        <v>45</v>
      </c>
      <c r="B23" s="82">
        <v>15</v>
      </c>
    </row>
    <row r="24" spans="1:12" ht="18" customHeight="1" thickBot="1" thickTop="1">
      <c r="A24" s="83" t="s">
        <v>69</v>
      </c>
      <c r="B24" s="84">
        <v>1.9637894187338247</v>
      </c>
      <c r="E24" s="85"/>
      <c r="F24" s="86"/>
      <c r="G24" s="87" t="s">
        <v>46</v>
      </c>
      <c r="H24" s="86"/>
      <c r="I24" s="86"/>
      <c r="J24" s="86"/>
      <c r="K24" s="86"/>
      <c r="L24" s="88"/>
    </row>
    <row r="25" spans="1:12" ht="18" customHeight="1">
      <c r="A25" s="31" t="s">
        <v>47</v>
      </c>
      <c r="B25" s="32">
        <v>10</v>
      </c>
      <c r="E25" s="89" t="s">
        <v>48</v>
      </c>
      <c r="F25" s="90"/>
      <c r="G25" s="91"/>
      <c r="H25" s="92">
        <v>2.1745129000000003</v>
      </c>
      <c r="I25" s="90" t="s">
        <v>49</v>
      </c>
      <c r="J25" s="91"/>
      <c r="K25" s="90"/>
      <c r="L25" s="93">
        <v>5.620489622376681</v>
      </c>
    </row>
    <row r="26" spans="1:12" ht="18" customHeight="1" thickBot="1">
      <c r="A26" s="43" t="s">
        <v>50</v>
      </c>
      <c r="B26" s="44" t="s">
        <v>51</v>
      </c>
      <c r="E26" s="94" t="s">
        <v>52</v>
      </c>
      <c r="F26" s="95"/>
      <c r="G26" s="96"/>
      <c r="H26" s="97">
        <v>1.8064929934064171</v>
      </c>
      <c r="I26" s="95" t="s">
        <v>53</v>
      </c>
      <c r="J26" s="96"/>
      <c r="K26" s="95"/>
      <c r="L26" s="98">
        <v>0.3414975316108499</v>
      </c>
    </row>
    <row r="27" spans="1:4" ht="15" customHeight="1" thickBot="1" thickTop="1">
      <c r="A27" s="81" t="s">
        <v>54</v>
      </c>
      <c r="B27" s="82">
        <v>80</v>
      </c>
      <c r="D27" s="3" t="s">
        <v>55</v>
      </c>
    </row>
    <row r="28" spans="1:14" s="2" customFormat="1" ht="18" customHeight="1" thickBot="1">
      <c r="A28" s="99" t="s">
        <v>56</v>
      </c>
      <c r="B28" s="100" t="s">
        <v>84</v>
      </c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T43271644res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O34"/>
  <sheetViews>
    <sheetView tabSelected="1" workbookViewId="0" topLeftCell="G1">
      <selection activeCell="N17" sqref="N17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8" width="14.83203125" style="0" customWidth="1"/>
    <col min="9" max="9" width="15.66015625" style="0" customWidth="1"/>
    <col min="10" max="10" width="24.5" style="183" customWidth="1"/>
    <col min="11" max="16384" width="12" style="0" customWidth="1"/>
  </cols>
  <sheetData>
    <row r="1" spans="1:10" ht="13.5" thickTop="1">
      <c r="A1" s="147" t="s">
        <v>124</v>
      </c>
      <c r="B1" s="137" t="s">
        <v>86</v>
      </c>
      <c r="C1" s="127" t="s">
        <v>82</v>
      </c>
      <c r="D1" s="127" t="s">
        <v>72</v>
      </c>
      <c r="E1" s="127" t="s">
        <v>75</v>
      </c>
      <c r="F1" s="134" t="s">
        <v>79</v>
      </c>
      <c r="G1" s="169" t="s">
        <v>125</v>
      </c>
      <c r="H1" s="184"/>
      <c r="I1" s="171" t="s">
        <v>132</v>
      </c>
      <c r="J1" s="179" t="s">
        <v>135</v>
      </c>
    </row>
    <row r="2" spans="1:10" ht="13.5" thickBot="1">
      <c r="A2" s="148" t="s">
        <v>94</v>
      </c>
      <c r="B2" s="138">
        <v>2.1745129000000003</v>
      </c>
      <c r="C2" s="129">
        <v>3.7692799</v>
      </c>
      <c r="D2" s="129">
        <v>3.7690447000000002</v>
      </c>
      <c r="E2" s="129">
        <v>3.7694877</v>
      </c>
      <c r="F2" s="135">
        <v>2.1798669999999998</v>
      </c>
      <c r="G2" s="170">
        <v>3.1160080179558696</v>
      </c>
      <c r="H2" s="184"/>
      <c r="I2" s="172">
        <f>SUM(B2:F2)</f>
        <v>15.662192200000002</v>
      </c>
      <c r="J2" s="180" t="s">
        <v>136</v>
      </c>
    </row>
    <row r="3" spans="1:14" ht="14.25" thickBot="1" thickTop="1">
      <c r="A3" s="156" t="s">
        <v>93</v>
      </c>
      <c r="B3" s="157" t="s">
        <v>88</v>
      </c>
      <c r="C3" s="158" t="s">
        <v>89</v>
      </c>
      <c r="D3" s="158" t="s">
        <v>90</v>
      </c>
      <c r="E3" s="158" t="s">
        <v>91</v>
      </c>
      <c r="F3" s="159" t="s">
        <v>92</v>
      </c>
      <c r="G3" s="173" t="s">
        <v>126</v>
      </c>
      <c r="H3" s="185"/>
      <c r="I3" s="171" t="s">
        <v>133</v>
      </c>
      <c r="J3" s="180"/>
      <c r="K3" t="s">
        <v>134</v>
      </c>
      <c r="N3" t="s">
        <v>137</v>
      </c>
    </row>
    <row r="4" spans="1:15" ht="12.75">
      <c r="A4" s="153" t="s">
        <v>95</v>
      </c>
      <c r="B4" s="154">
        <v>0.63580826</v>
      </c>
      <c r="C4" s="155">
        <v>0.45794986</v>
      </c>
      <c r="D4" s="155">
        <v>0.8281132</v>
      </c>
      <c r="E4" s="155">
        <v>0.8678484</v>
      </c>
      <c r="F4" s="160">
        <v>0.251299689</v>
      </c>
      <c r="G4" s="174">
        <v>0.5332094468010466</v>
      </c>
      <c r="H4" s="185"/>
      <c r="I4" s="177">
        <f>B4*$B$2+C4*$C$2+D4*$D$2+E4*$E$2+$F$2*F4</f>
        <v>10.04905390168845</v>
      </c>
      <c r="J4" s="181">
        <f>I4/$I$2</f>
        <v>0.6416122196283895</v>
      </c>
      <c r="K4">
        <f>J4/G4</f>
        <v>1.203302423611768</v>
      </c>
      <c r="N4" s="190">
        <f>(B4*$B$2+C4*$C$2+D4*$D$2+E4*$E$2+F4*$F$2)/SUM($B$2:$F$2)</f>
        <v>0.6416122196283895</v>
      </c>
      <c r="O4" s="190">
        <f>N4-J4</f>
        <v>0</v>
      </c>
    </row>
    <row r="5" spans="1:15" ht="12.75">
      <c r="A5" s="148" t="s">
        <v>97</v>
      </c>
      <c r="B5" s="140">
        <v>0.149774713</v>
      </c>
      <c r="C5" s="123">
        <v>0.14256576599999998</v>
      </c>
      <c r="D5" s="123">
        <v>0.045063986</v>
      </c>
      <c r="E5" s="123">
        <v>0.22154951</v>
      </c>
      <c r="F5" s="161">
        <v>-1.5572043999999998</v>
      </c>
      <c r="G5" s="175">
        <v>-0.08099523361970186</v>
      </c>
      <c r="H5" s="185"/>
      <c r="I5" s="177">
        <f>B5*$B$2+C5*$C$2+D5*$D$2+E5*$E$2+$F$2*F5</f>
        <v>-1.526464831610397</v>
      </c>
      <c r="J5" s="181">
        <f aca="true" t="shared" si="0" ref="J5:J29">I5/$I$2</f>
        <v>-0.09746176091558861</v>
      </c>
      <c r="K5">
        <f aca="true" t="shared" si="1" ref="K5:K29">J5/G5</f>
        <v>1.2033024236117682</v>
      </c>
      <c r="N5" s="190">
        <f aca="true" t="shared" si="2" ref="N5:N29">(B5*$B$2+C5*$C$2+D5*$D$2+E5*$E$2+F5*$F$2)/SUM($B$2:$F$2)</f>
        <v>-0.09746176091558861</v>
      </c>
      <c r="O5" s="190">
        <f aca="true" t="shared" si="3" ref="O5:O29">N5-J5</f>
        <v>0</v>
      </c>
    </row>
    <row r="6" spans="1:15" ht="12.75">
      <c r="A6" s="148" t="s">
        <v>99</v>
      </c>
      <c r="B6" s="140">
        <v>-0.08120285000000001</v>
      </c>
      <c r="C6" s="123">
        <v>0.23526400390000002</v>
      </c>
      <c r="D6" s="123">
        <v>0.53606004</v>
      </c>
      <c r="E6" s="123">
        <v>0.56757203</v>
      </c>
      <c r="F6" s="162">
        <v>0.17299920000000002</v>
      </c>
      <c r="G6" s="175">
        <v>0.27842014260979087</v>
      </c>
      <c r="H6" s="185"/>
      <c r="I6" s="177">
        <f aca="true" t="shared" si="4" ref="I6:I29">B6*$B$2+C6*$C$2+D6*$D$2+E6*$E$2+$F$2*F6</f>
        <v>5.247204521951246</v>
      </c>
      <c r="J6" s="181">
        <f t="shared" si="0"/>
        <v>0.3350236323846955</v>
      </c>
      <c r="K6">
        <f t="shared" si="1"/>
        <v>1.2033024236117682</v>
      </c>
      <c r="N6" s="190">
        <f t="shared" si="2"/>
        <v>0.3350236323846955</v>
      </c>
      <c r="O6" s="190">
        <f t="shared" si="3"/>
        <v>0</v>
      </c>
    </row>
    <row r="7" spans="1:15" ht="12.75">
      <c r="A7" s="148" t="s">
        <v>101</v>
      </c>
      <c r="B7" s="141">
        <v>5.6128523</v>
      </c>
      <c r="C7" s="122">
        <v>7.297216000000001</v>
      </c>
      <c r="D7" s="122">
        <v>7.173342500000001</v>
      </c>
      <c r="E7" s="122">
        <v>7.154153199999999</v>
      </c>
      <c r="F7" s="163">
        <v>14.667807999999999</v>
      </c>
      <c r="G7" s="175">
        <v>6.669113934832353</v>
      </c>
      <c r="H7" s="185"/>
      <c r="I7" s="177">
        <f t="shared" si="4"/>
        <v>125.68848097066447</v>
      </c>
      <c r="J7" s="181">
        <f t="shared" si="0"/>
        <v>8.024960961126787</v>
      </c>
      <c r="K7">
        <f t="shared" si="1"/>
        <v>1.2033024236117682</v>
      </c>
      <c r="N7" s="190">
        <f t="shared" si="2"/>
        <v>8.024960961126787</v>
      </c>
      <c r="O7" s="190">
        <f t="shared" si="3"/>
        <v>0</v>
      </c>
    </row>
    <row r="8" spans="1:15" ht="12.75">
      <c r="A8" s="148" t="s">
        <v>103</v>
      </c>
      <c r="B8" s="140">
        <v>0.029333638000000002</v>
      </c>
      <c r="C8" s="123">
        <v>0.19912954</v>
      </c>
      <c r="D8" s="123">
        <v>0.17105104999999998</v>
      </c>
      <c r="E8" s="123">
        <v>0.10518453999999999</v>
      </c>
      <c r="F8" s="162">
        <v>-0.28385596</v>
      </c>
      <c r="G8" s="175">
        <v>0.06562457656400693</v>
      </c>
      <c r="H8" s="185"/>
      <c r="I8" s="177">
        <f t="shared" si="4"/>
        <v>1.236783990087949</v>
      </c>
      <c r="J8" s="181">
        <f t="shared" si="0"/>
        <v>0.07896621202796558</v>
      </c>
      <c r="K8">
        <f t="shared" si="1"/>
        <v>1.2033024236117682</v>
      </c>
      <c r="N8" s="190">
        <f t="shared" si="2"/>
        <v>0.07896621202796558</v>
      </c>
      <c r="O8" s="190">
        <f t="shared" si="3"/>
        <v>0</v>
      </c>
    </row>
    <row r="9" spans="1:15" ht="12.75">
      <c r="A9" s="148" t="s">
        <v>105</v>
      </c>
      <c r="B9" s="140">
        <v>0.045592369</v>
      </c>
      <c r="C9" s="123">
        <v>0.028611241</v>
      </c>
      <c r="D9" s="123">
        <v>0.034875701999999995</v>
      </c>
      <c r="E9" s="123">
        <v>0.013860056300000001</v>
      </c>
      <c r="F9" s="162">
        <v>-0.15174965</v>
      </c>
      <c r="G9" s="175">
        <v>0.0031775009588850137</v>
      </c>
      <c r="H9" s="185"/>
      <c r="I9" s="177">
        <f t="shared" si="4"/>
        <v>0.05988430737690292</v>
      </c>
      <c r="J9" s="181">
        <f t="shared" si="0"/>
        <v>0.0038234946048550547</v>
      </c>
      <c r="K9">
        <f t="shared" si="1"/>
        <v>1.2033024236117682</v>
      </c>
      <c r="N9" s="190">
        <f t="shared" si="2"/>
        <v>0.0038234946048550547</v>
      </c>
      <c r="O9" s="190">
        <f t="shared" si="3"/>
        <v>0</v>
      </c>
    </row>
    <row r="10" spans="1:15" ht="12.75">
      <c r="A10" s="148" t="s">
        <v>107</v>
      </c>
      <c r="B10" s="140">
        <v>-0.076364628</v>
      </c>
      <c r="C10" s="123">
        <v>-0.0043682556999999995</v>
      </c>
      <c r="D10" s="123">
        <v>0.0007279749200000001</v>
      </c>
      <c r="E10" s="123">
        <v>0.029559727</v>
      </c>
      <c r="F10" s="162">
        <v>-0.036058748</v>
      </c>
      <c r="G10" s="175">
        <v>-0.007797557334859768</v>
      </c>
      <c r="H10" s="185"/>
      <c r="I10" s="177">
        <f t="shared" si="4"/>
        <v>-0.14695552456847083</v>
      </c>
      <c r="J10" s="181">
        <f t="shared" si="0"/>
        <v>-0.009382819639288479</v>
      </c>
      <c r="K10">
        <f t="shared" si="1"/>
        <v>1.2033024236117682</v>
      </c>
      <c r="N10" s="190">
        <f t="shared" si="2"/>
        <v>-0.009382819639288479</v>
      </c>
      <c r="O10" s="190">
        <f t="shared" si="3"/>
        <v>0</v>
      </c>
    </row>
    <row r="11" spans="1:15" ht="12.75">
      <c r="A11" s="148" t="s">
        <v>109</v>
      </c>
      <c r="B11" s="139">
        <v>-0.33808472</v>
      </c>
      <c r="C11" s="121">
        <v>-0.096616415</v>
      </c>
      <c r="D11" s="121">
        <v>-0.054775352</v>
      </c>
      <c r="E11" s="121">
        <v>-0.063516136</v>
      </c>
      <c r="F11" s="164">
        <v>-0.35045297</v>
      </c>
      <c r="G11" s="175">
        <v>-0.122525493489516</v>
      </c>
      <c r="H11" s="185"/>
      <c r="I11" s="177">
        <f t="shared" si="4"/>
        <v>-2.309158803907198</v>
      </c>
      <c r="J11" s="181">
        <f t="shared" si="0"/>
        <v>-0.14743522327016254</v>
      </c>
      <c r="K11">
        <f t="shared" si="1"/>
        <v>1.2033024236117682</v>
      </c>
      <c r="N11" s="190">
        <f t="shared" si="2"/>
        <v>-0.14743522327016254</v>
      </c>
      <c r="O11" s="190">
        <f t="shared" si="3"/>
        <v>0</v>
      </c>
    </row>
    <row r="12" spans="1:15" ht="12.75">
      <c r="A12" s="148" t="s">
        <v>111</v>
      </c>
      <c r="B12" s="140">
        <v>0.01395903376</v>
      </c>
      <c r="C12" s="123">
        <v>0.0199738821</v>
      </c>
      <c r="D12" s="123">
        <v>0.016051825099999997</v>
      </c>
      <c r="E12" s="123">
        <v>1.3004279999999889E-05</v>
      </c>
      <c r="F12" s="162">
        <v>-0.0233435781</v>
      </c>
      <c r="G12" s="175">
        <v>0.006118128872922585</v>
      </c>
      <c r="H12" s="185"/>
      <c r="I12" s="177">
        <f t="shared" si="4"/>
        <v>0.11530442153703191</v>
      </c>
      <c r="J12" s="181">
        <f t="shared" si="0"/>
        <v>0.0073619593007568825</v>
      </c>
      <c r="K12">
        <f t="shared" si="1"/>
        <v>1.2033024236117682</v>
      </c>
      <c r="N12" s="190">
        <f t="shared" si="2"/>
        <v>0.0073619593007568825</v>
      </c>
      <c r="O12" s="190">
        <f t="shared" si="3"/>
        <v>0</v>
      </c>
    </row>
    <row r="13" spans="1:15" ht="12.75">
      <c r="A13" s="148" t="s">
        <v>113</v>
      </c>
      <c r="B13" s="142">
        <v>0.04267225400000001</v>
      </c>
      <c r="C13" s="124">
        <v>0.030875818</v>
      </c>
      <c r="D13" s="124">
        <v>0.0027390403999999996</v>
      </c>
      <c r="E13" s="124">
        <v>0.00531724169</v>
      </c>
      <c r="F13" s="161">
        <v>0.009602533</v>
      </c>
      <c r="G13" s="175">
        <v>0.01382071338234367</v>
      </c>
      <c r="H13" s="185"/>
      <c r="I13" s="177">
        <f t="shared" si="4"/>
        <v>0.2604700546327339</v>
      </c>
      <c r="J13" s="181">
        <f t="shared" si="0"/>
        <v>0.016630497909017737</v>
      </c>
      <c r="K13">
        <f t="shared" si="1"/>
        <v>1.2033024236117682</v>
      </c>
      <c r="N13" s="190">
        <f t="shared" si="2"/>
        <v>0.016630497909017737</v>
      </c>
      <c r="O13" s="190">
        <f t="shared" si="3"/>
        <v>0</v>
      </c>
    </row>
    <row r="14" spans="1:15" ht="12.75">
      <c r="A14" s="148" t="s">
        <v>115</v>
      </c>
      <c r="B14" s="142">
        <v>-0.10248718000000001</v>
      </c>
      <c r="C14" s="124">
        <v>-0.09725576</v>
      </c>
      <c r="D14" s="124">
        <v>-0.045253383</v>
      </c>
      <c r="E14" s="124">
        <v>-0.03480402</v>
      </c>
      <c r="F14" s="161">
        <v>-0.06292616200000001</v>
      </c>
      <c r="G14" s="175">
        <v>-0.05456598650595257</v>
      </c>
      <c r="H14" s="185"/>
      <c r="I14" s="177">
        <f t="shared" si="4"/>
        <v>-1.0283698889560742</v>
      </c>
      <c r="J14" s="181">
        <f t="shared" si="0"/>
        <v>-0.06565938380937977</v>
      </c>
      <c r="K14">
        <f t="shared" si="1"/>
        <v>1.2033024236117684</v>
      </c>
      <c r="N14" s="190">
        <f t="shared" si="2"/>
        <v>-0.06565938380937977</v>
      </c>
      <c r="O14" s="190">
        <f t="shared" si="3"/>
        <v>0</v>
      </c>
    </row>
    <row r="15" spans="1:15" ht="12.75">
      <c r="A15" s="148" t="s">
        <v>117</v>
      </c>
      <c r="B15" s="142">
        <v>-0.18143417</v>
      </c>
      <c r="C15" s="124">
        <v>-0.17728149</v>
      </c>
      <c r="D15" s="124">
        <v>-0.17754827</v>
      </c>
      <c r="E15" s="124">
        <v>-0.1770426</v>
      </c>
      <c r="F15" s="161">
        <v>-0.12578297</v>
      </c>
      <c r="G15" s="175">
        <v>-0.1418572493271854</v>
      </c>
      <c r="H15" s="185"/>
      <c r="I15" s="177">
        <f t="shared" si="4"/>
        <v>-2.673491914643523</v>
      </c>
      <c r="J15" s="181">
        <f t="shared" si="0"/>
        <v>-0.17069717192230105</v>
      </c>
      <c r="K15">
        <f t="shared" si="1"/>
        <v>1.203302423611768</v>
      </c>
      <c r="N15" s="190">
        <f t="shared" si="2"/>
        <v>-0.17069717192230105</v>
      </c>
      <c r="O15" s="190">
        <f t="shared" si="3"/>
        <v>0</v>
      </c>
    </row>
    <row r="16" spans="1:15" ht="12.75">
      <c r="A16" s="148" t="s">
        <v>119</v>
      </c>
      <c r="B16" s="143">
        <v>0.00015896991999999994</v>
      </c>
      <c r="C16" s="124">
        <v>0.0019569917999999998</v>
      </c>
      <c r="D16" s="124">
        <v>-0.0019455148800000001</v>
      </c>
      <c r="E16" s="124">
        <v>-0.00148400691</v>
      </c>
      <c r="F16" s="165">
        <v>0.00030215113999999994</v>
      </c>
      <c r="G16" s="175">
        <v>-0.00024120830396910517</v>
      </c>
      <c r="H16" s="185"/>
      <c r="I16" s="177">
        <f t="shared" si="4"/>
        <v>-0.004545897044139977</v>
      </c>
      <c r="J16" s="181">
        <f t="shared" si="0"/>
        <v>-0.00029024653676130833</v>
      </c>
      <c r="K16">
        <f t="shared" si="1"/>
        <v>1.2033024236117682</v>
      </c>
      <c r="N16" s="190">
        <f t="shared" si="2"/>
        <v>-0.00029024653676130833</v>
      </c>
      <c r="O16" s="190">
        <f t="shared" si="3"/>
        <v>0</v>
      </c>
    </row>
    <row r="17" spans="1:15" ht="12.75">
      <c r="A17" s="148" t="s">
        <v>96</v>
      </c>
      <c r="B17" s="139">
        <v>1.6909064999999999</v>
      </c>
      <c r="C17" s="121">
        <v>0.40106652</v>
      </c>
      <c r="D17" s="129">
        <v>2.010666</v>
      </c>
      <c r="E17" s="121">
        <v>2.2175506</v>
      </c>
      <c r="F17" s="163">
        <v>6.6313502</v>
      </c>
      <c r="G17" s="175">
        <v>1.887973211796097</v>
      </c>
      <c r="H17" s="185"/>
      <c r="I17" s="177">
        <f t="shared" si="4"/>
        <v>35.58141117736402</v>
      </c>
      <c r="J17" s="181">
        <f t="shared" si="0"/>
        <v>2.2718027414683375</v>
      </c>
      <c r="K17">
        <f t="shared" si="1"/>
        <v>1.2033024236117682</v>
      </c>
      <c r="N17" s="190">
        <f t="shared" si="2"/>
        <v>2.2718027414683375</v>
      </c>
      <c r="O17" s="190">
        <f t="shared" si="3"/>
        <v>0</v>
      </c>
    </row>
    <row r="18" spans="1:15" ht="12.75">
      <c r="A18" s="148" t="s">
        <v>98</v>
      </c>
      <c r="B18" s="140">
        <v>-0.95917204</v>
      </c>
      <c r="C18" s="124">
        <v>-1.924473</v>
      </c>
      <c r="D18" s="124">
        <v>-1.4819822999999999</v>
      </c>
      <c r="E18" s="123">
        <v>-1.3718095</v>
      </c>
      <c r="F18" s="162">
        <v>0.29260338999999996</v>
      </c>
      <c r="G18" s="175">
        <v>-1.0324781992169174</v>
      </c>
      <c r="H18" s="185"/>
      <c r="I18" s="177">
        <f t="shared" si="4"/>
        <v>-19.458449467644847</v>
      </c>
      <c r="J18" s="181">
        <f t="shared" si="0"/>
        <v>-1.2423835194440307</v>
      </c>
      <c r="K18">
        <f t="shared" si="1"/>
        <v>1.2033024236117682</v>
      </c>
      <c r="N18" s="190">
        <f t="shared" si="2"/>
        <v>-1.2423835194440307</v>
      </c>
      <c r="O18" s="190">
        <f t="shared" si="3"/>
        <v>0</v>
      </c>
    </row>
    <row r="19" spans="1:15" ht="12.75">
      <c r="A19" s="148" t="s">
        <v>100</v>
      </c>
      <c r="B19" s="142">
        <v>-0.8882377100000001</v>
      </c>
      <c r="C19" s="125">
        <v>-0.8067562899999998</v>
      </c>
      <c r="D19" s="123">
        <v>-0.27928083</v>
      </c>
      <c r="E19" s="123">
        <v>-0.283061026</v>
      </c>
      <c r="F19" s="162">
        <v>-0.53180903</v>
      </c>
      <c r="G19" s="175">
        <v>-0.4378175557195367</v>
      </c>
      <c r="H19" s="185"/>
      <c r="I19" s="177">
        <f t="shared" si="4"/>
        <v>-8.25126456953552</v>
      </c>
      <c r="J19" s="181">
        <f t="shared" si="0"/>
        <v>-0.5268269258970988</v>
      </c>
      <c r="K19">
        <f t="shared" si="1"/>
        <v>1.203302423611768</v>
      </c>
      <c r="N19" s="190">
        <f t="shared" si="2"/>
        <v>-0.5268269258970988</v>
      </c>
      <c r="O19" s="190">
        <f t="shared" si="3"/>
        <v>0</v>
      </c>
    </row>
    <row r="20" spans="1:15" ht="12.75">
      <c r="A20" s="148" t="s">
        <v>102</v>
      </c>
      <c r="B20" s="139">
        <v>0.29290383000000003</v>
      </c>
      <c r="C20" s="121">
        <v>0.15995283</v>
      </c>
      <c r="D20" s="121">
        <v>-0.09110239099999999</v>
      </c>
      <c r="E20" s="121">
        <v>-0.06684031850000001</v>
      </c>
      <c r="F20" s="164">
        <v>0.3686200700000001</v>
      </c>
      <c r="G20" s="175">
        <v>0.07683449755810877</v>
      </c>
      <c r="H20" s="185"/>
      <c r="I20" s="177">
        <f t="shared" si="4"/>
        <v>1.4480501275865039</v>
      </c>
      <c r="J20" s="181">
        <f t="shared" si="0"/>
        <v>0.09245513712866477</v>
      </c>
      <c r="K20">
        <f t="shared" si="1"/>
        <v>1.2033024236117682</v>
      </c>
      <c r="N20" s="190">
        <f t="shared" si="2"/>
        <v>0.09245513712866477</v>
      </c>
      <c r="O20" s="190">
        <f t="shared" si="3"/>
        <v>0</v>
      </c>
    </row>
    <row r="21" spans="1:15" ht="12.75">
      <c r="A21" s="148" t="s">
        <v>104</v>
      </c>
      <c r="B21" s="140">
        <v>0.05087251608</v>
      </c>
      <c r="C21" s="123">
        <v>-0.0270154285</v>
      </c>
      <c r="D21" s="123">
        <v>0.27555524</v>
      </c>
      <c r="E21" s="123">
        <v>0.3077595</v>
      </c>
      <c r="F21" s="161">
        <v>0.5633377399999999</v>
      </c>
      <c r="G21" s="175">
        <v>0.18228837669003958</v>
      </c>
      <c r="H21" s="185"/>
      <c r="I21" s="177">
        <f t="shared" si="4"/>
        <v>3.435471246804438</v>
      </c>
      <c r="J21" s="181">
        <f t="shared" si="0"/>
        <v>0.21934804546737957</v>
      </c>
      <c r="K21">
        <f t="shared" si="1"/>
        <v>1.2033024236117682</v>
      </c>
      <c r="N21" s="190">
        <f t="shared" si="2"/>
        <v>0.21934804546737957</v>
      </c>
      <c r="O21" s="190">
        <f t="shared" si="3"/>
        <v>0</v>
      </c>
    </row>
    <row r="22" spans="1:15" ht="12.75">
      <c r="A22" s="148" t="s">
        <v>106</v>
      </c>
      <c r="B22" s="140">
        <v>-0.029306600790000005</v>
      </c>
      <c r="C22" s="123">
        <v>0.001195390474</v>
      </c>
      <c r="D22" s="123">
        <v>0.12063057000000002</v>
      </c>
      <c r="E22" s="123">
        <v>0.0127532678</v>
      </c>
      <c r="F22" s="162">
        <v>0.09739792900000001</v>
      </c>
      <c r="G22" s="175">
        <v>0.034798667876656704</v>
      </c>
      <c r="H22" s="185"/>
      <c r="I22" s="177">
        <f t="shared" si="4"/>
        <v>0.6558280077321226</v>
      </c>
      <c r="J22" s="181">
        <f t="shared" si="0"/>
        <v>0.04187332139444199</v>
      </c>
      <c r="K22">
        <f t="shared" si="1"/>
        <v>1.203302423611768</v>
      </c>
      <c r="N22" s="190">
        <f t="shared" si="2"/>
        <v>0.04187332139444199</v>
      </c>
      <c r="O22" s="190">
        <f t="shared" si="3"/>
        <v>0</v>
      </c>
    </row>
    <row r="23" spans="1:15" ht="12.75">
      <c r="A23" s="148" t="s">
        <v>108</v>
      </c>
      <c r="B23" s="140">
        <v>-0.090517589</v>
      </c>
      <c r="C23" s="123">
        <v>-0.027696975000000002</v>
      </c>
      <c r="D23" s="123">
        <v>0.05117572299999999</v>
      </c>
      <c r="E23" s="123">
        <v>0.058147292</v>
      </c>
      <c r="F23" s="162">
        <v>-0.082758326</v>
      </c>
      <c r="G23" s="175">
        <v>-0.0036910253850366503</v>
      </c>
      <c r="H23" s="185"/>
      <c r="I23" s="177">
        <f t="shared" si="4"/>
        <v>-0.06956237041421612</v>
      </c>
      <c r="J23" s="181">
        <f t="shared" si="0"/>
        <v>-0.004441419791427161</v>
      </c>
      <c r="K23">
        <f t="shared" si="1"/>
        <v>1.2033024236117682</v>
      </c>
      <c r="N23" s="190">
        <f t="shared" si="2"/>
        <v>-0.004441419791427161</v>
      </c>
      <c r="O23" s="190">
        <f t="shared" si="3"/>
        <v>0</v>
      </c>
    </row>
    <row r="24" spans="1:15" ht="12.75">
      <c r="A24" s="148" t="s">
        <v>110</v>
      </c>
      <c r="B24" s="139">
        <v>0.048158968</v>
      </c>
      <c r="C24" s="121">
        <v>0.019268331</v>
      </c>
      <c r="D24" s="121">
        <v>-0.0100562418</v>
      </c>
      <c r="E24" s="121">
        <v>0.0068905003</v>
      </c>
      <c r="F24" s="164">
        <v>0.13889477</v>
      </c>
      <c r="G24" s="175">
        <v>0.024842650780997413</v>
      </c>
      <c r="H24" s="185"/>
      <c r="I24" s="177">
        <f t="shared" si="4"/>
        <v>0.46819338677661193</v>
      </c>
      <c r="J24" s="181">
        <f t="shared" si="0"/>
        <v>0.029893221893714975</v>
      </c>
      <c r="K24">
        <f t="shared" si="1"/>
        <v>1.2033024236117682</v>
      </c>
      <c r="N24" s="190">
        <f t="shared" si="2"/>
        <v>0.029893221893714975</v>
      </c>
      <c r="O24" s="190">
        <f t="shared" si="3"/>
        <v>0</v>
      </c>
    </row>
    <row r="25" spans="1:15" ht="12.75">
      <c r="A25" s="148" t="s">
        <v>112</v>
      </c>
      <c r="B25" s="140">
        <v>0.006798889582000001</v>
      </c>
      <c r="C25" s="123">
        <v>0.0143614777</v>
      </c>
      <c r="D25" s="123">
        <v>0.024348574</v>
      </c>
      <c r="E25" s="123">
        <v>0.033698407</v>
      </c>
      <c r="F25" s="162">
        <v>0.033961203</v>
      </c>
      <c r="G25" s="175">
        <v>0.01919438665500287</v>
      </c>
      <c r="H25" s="185"/>
      <c r="I25" s="177">
        <f t="shared" si="4"/>
        <v>0.3617442025139955</v>
      </c>
      <c r="J25" s="181">
        <f t="shared" si="0"/>
        <v>0.023096651981706334</v>
      </c>
      <c r="K25">
        <f t="shared" si="1"/>
        <v>1.2033024236117682</v>
      </c>
      <c r="N25" s="190">
        <f t="shared" si="2"/>
        <v>0.023096651981706334</v>
      </c>
      <c r="O25" s="190">
        <f t="shared" si="3"/>
        <v>0</v>
      </c>
    </row>
    <row r="26" spans="1:15" ht="12.75">
      <c r="A26" s="148" t="s">
        <v>114</v>
      </c>
      <c r="B26" s="142">
        <v>-0.025107301200000005</v>
      </c>
      <c r="C26" s="124">
        <v>-0.043746195</v>
      </c>
      <c r="D26" s="124">
        <v>-0.014986558</v>
      </c>
      <c r="E26" s="124">
        <v>-0.016532681</v>
      </c>
      <c r="F26" s="161">
        <v>-0.00400837045</v>
      </c>
      <c r="G26" s="175">
        <v>-0.018413655292366098</v>
      </c>
      <c r="H26" s="185"/>
      <c r="I26" s="177">
        <f t="shared" si="4"/>
        <v>-0.3470302630049624</v>
      </c>
      <c r="J26" s="181">
        <f t="shared" si="0"/>
        <v>-0.022157196040855788</v>
      </c>
      <c r="K26">
        <f t="shared" si="1"/>
        <v>1.2033024236117682</v>
      </c>
      <c r="N26" s="190">
        <f t="shared" si="2"/>
        <v>-0.022157196040855788</v>
      </c>
      <c r="O26" s="190">
        <f t="shared" si="3"/>
        <v>0</v>
      </c>
    </row>
    <row r="27" spans="1:15" ht="12.75">
      <c r="A27" s="148" t="s">
        <v>116</v>
      </c>
      <c r="B27" s="142">
        <v>0.029520579</v>
      </c>
      <c r="C27" s="124">
        <v>0.042522068999999996</v>
      </c>
      <c r="D27" s="124">
        <v>0.03803665700000001</v>
      </c>
      <c r="E27" s="124">
        <v>0.03366555</v>
      </c>
      <c r="F27" s="161">
        <v>0.0051632221999999995</v>
      </c>
      <c r="G27" s="175">
        <v>0.02684812877395387</v>
      </c>
      <c r="H27" s="185"/>
      <c r="I27" s="177">
        <f t="shared" si="4"/>
        <v>0.5059893346368325</v>
      </c>
      <c r="J27" s="181">
        <f t="shared" si="0"/>
        <v>0.03230641842313954</v>
      </c>
      <c r="K27">
        <f t="shared" si="1"/>
        <v>1.2033024236117682</v>
      </c>
      <c r="N27" s="190">
        <f t="shared" si="2"/>
        <v>0.03230641842313954</v>
      </c>
      <c r="O27" s="190">
        <f t="shared" si="3"/>
        <v>0</v>
      </c>
    </row>
    <row r="28" spans="1:15" ht="12.75">
      <c r="A28" s="148" t="s">
        <v>118</v>
      </c>
      <c r="B28" s="142">
        <v>0.0064854889</v>
      </c>
      <c r="C28" s="124">
        <v>0.013118392000000001</v>
      </c>
      <c r="D28" s="124">
        <v>0.013123853400000001</v>
      </c>
      <c r="E28" s="124">
        <v>0.013970398999999998</v>
      </c>
      <c r="F28" s="161">
        <v>-0.033248062</v>
      </c>
      <c r="G28" s="175">
        <v>0.004945198180701827</v>
      </c>
      <c r="H28" s="185"/>
      <c r="I28" s="177">
        <f t="shared" si="4"/>
        <v>0.0931989546894629</v>
      </c>
      <c r="J28" s="181">
        <f t="shared" si="0"/>
        <v>0.005950568956079015</v>
      </c>
      <c r="K28">
        <f t="shared" si="1"/>
        <v>1.2033024236117682</v>
      </c>
      <c r="N28" s="190">
        <f t="shared" si="2"/>
        <v>0.005950568956079015</v>
      </c>
      <c r="O28" s="190">
        <f t="shared" si="3"/>
        <v>0</v>
      </c>
    </row>
    <row r="29" spans="1:15" ht="13.5" thickBot="1">
      <c r="A29" s="149" t="s">
        <v>120</v>
      </c>
      <c r="B29" s="144">
        <v>0.00167543149</v>
      </c>
      <c r="C29" s="126">
        <v>0.0027129168900000005</v>
      </c>
      <c r="D29" s="126">
        <v>0.0030483796200000005</v>
      </c>
      <c r="E29" s="126">
        <v>0.004961806950000001</v>
      </c>
      <c r="F29" s="166">
        <v>0.002520602651</v>
      </c>
      <c r="G29" s="176">
        <v>0.002629501641927397</v>
      </c>
      <c r="H29" s="185"/>
      <c r="I29" s="178">
        <f t="shared" si="4"/>
        <v>0.04955651834909469</v>
      </c>
      <c r="J29" s="182">
        <f t="shared" si="0"/>
        <v>0.0031640856986223606</v>
      </c>
      <c r="K29">
        <f t="shared" si="1"/>
        <v>1.2033024236117682</v>
      </c>
      <c r="N29" s="190">
        <f t="shared" si="2"/>
        <v>0.0031640856986223606</v>
      </c>
      <c r="O29" s="190">
        <f t="shared" si="3"/>
        <v>0</v>
      </c>
    </row>
    <row r="30" spans="1:8" ht="13.5" thickTop="1">
      <c r="A30" s="150" t="s">
        <v>121</v>
      </c>
      <c r="B30" s="145">
        <v>1.9637894187338247</v>
      </c>
      <c r="C30" s="132">
        <v>2.043980086516701</v>
      </c>
      <c r="D30" s="132">
        <v>1.912940517381326</v>
      </c>
      <c r="E30" s="132">
        <v>1.8761033107439218</v>
      </c>
      <c r="F30" s="128">
        <v>1.814212357436837</v>
      </c>
      <c r="G30" s="167" t="s">
        <v>131</v>
      </c>
      <c r="H30" s="184"/>
    </row>
    <row r="31" spans="1:8" ht="13.5" thickBot="1">
      <c r="A31" s="151" t="s">
        <v>122</v>
      </c>
      <c r="B31" s="138">
        <v>21.182252</v>
      </c>
      <c r="C31" s="129">
        <v>21.14563</v>
      </c>
      <c r="D31" s="129">
        <v>21.066285</v>
      </c>
      <c r="E31" s="129">
        <v>21.118165</v>
      </c>
      <c r="F31" s="130">
        <v>21.130372</v>
      </c>
      <c r="G31" s="168">
        <v>210.55</v>
      </c>
      <c r="H31" s="186"/>
    </row>
    <row r="32" spans="1:8" ht="15.75" thickBot="1" thickTop="1">
      <c r="A32" s="152" t="s">
        <v>123</v>
      </c>
      <c r="B32" s="146">
        <v>0.0364999994635582</v>
      </c>
      <c r="C32" s="133">
        <v>-0.012500000186264515</v>
      </c>
      <c r="D32" s="133">
        <v>0.08949999883770943</v>
      </c>
      <c r="E32" s="133">
        <v>0.10499999858438969</v>
      </c>
      <c r="F32" s="131">
        <v>-0.3075000047683716</v>
      </c>
      <c r="G32" s="136" t="s">
        <v>130</v>
      </c>
      <c r="H32" s="185"/>
    </row>
    <row r="33" spans="1:8" ht="15" thickTop="1">
      <c r="A33" t="s">
        <v>127</v>
      </c>
      <c r="G33" s="111" t="s">
        <v>128</v>
      </c>
      <c r="H33" s="111"/>
    </row>
    <row r="34" ht="14.25">
      <c r="A34" t="s">
        <v>129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2000-08-21T15:49:52Z</cp:lastPrinted>
  <dcterms:created xsi:type="dcterms:W3CDTF">1999-06-17T15:15:05Z</dcterms:created>
  <dcterms:modified xsi:type="dcterms:W3CDTF">2003-12-12T15:58:00Z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2143999649</vt:i4>
  </property>
  <property fmtid="{D5CDD505-2E9C-101B-9397-08002B2CF9AE}" pid="3" name="_EmailSubject">
    <vt:lpwstr>RE : RE : RE : Data for quadrupole database etc.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