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65416" windowWidth="14070" windowHeight="8910" tabRatio="889" firstSheet="1" activeTab="6"/>
  </bookViews>
  <sheets>
    <sheet name="Sommaire" sheetId="1" r:id="rId1"/>
    <sheet name="T44720851res.xls" sheetId="2" r:id="rId2"/>
    <sheet name="T44720904res.xls" sheetId="3" r:id="rId3"/>
    <sheet name="T44720917res.xls" sheetId="4" r:id="rId4"/>
    <sheet name="T44721622res.xls" sheetId="5" r:id="rId5"/>
    <sheet name="T44721632res.xls" sheetId="6" r:id="rId6"/>
    <sheet name="Lmag_A2" sheetId="7" r:id="rId7"/>
  </sheets>
  <definedNames>
    <definedName name="_xlnm.Print_Area" localSheetId="6">'Lmag_A2'!$A$1:$G$54</definedName>
    <definedName name="_xlnm.Print_Area" localSheetId="0">'Sommaire'!$A$1:$N$28</definedName>
    <definedName name="_xlnm.Print_Area" localSheetId="1">'T44720851res.xls'!$A$1:$N$28</definedName>
    <definedName name="_xlnm.Print_Area" localSheetId="2">'T44720904res.xls'!$A$1:$N$28</definedName>
    <definedName name="_xlnm.Print_Area" localSheetId="3">'T44720917res.xls'!$A$1:$N$28</definedName>
    <definedName name="_xlnm.Print_Area" localSheetId="4">'T44721622res.xls'!$A$1:$N$28</definedName>
    <definedName name="_xlnm.Print_Area" localSheetId="5">'T44721632res.xls'!$A$1:$N$28</definedName>
    <definedName name="Z_7193EF59_6436_4950_9344_3373D4158493_.wvu.PrintArea" localSheetId="6" hidden="1">'Lmag_A2'!$A$1:$G$54</definedName>
    <definedName name="Z_7193EF59_6436_4950_9344_3373D4158493_.wvu.PrintArea" localSheetId="0" hidden="1">'Sommaire'!$A$1:$N$28</definedName>
    <definedName name="Z_7193EF59_6436_4950_9344_3373D4158493_.wvu.PrintArea" localSheetId="1" hidden="1">'T44720851res.xls'!$A$1:$N$28</definedName>
    <definedName name="Z_7193EF59_6436_4950_9344_3373D4158493_.wvu.PrintArea" localSheetId="2" hidden="1">'T44720904res.xls'!$A$1:$N$28</definedName>
    <definedName name="Z_7193EF59_6436_4950_9344_3373D4158493_.wvu.PrintArea" localSheetId="3" hidden="1">'T44720917res.xls'!$A$1:$N$28</definedName>
    <definedName name="Z_7193EF59_6436_4950_9344_3373D4158493_.wvu.PrintArea" localSheetId="4" hidden="1">'T44721622res.xls'!$A$1:$N$28</definedName>
    <definedName name="Z_7193EF59_6436_4950_9344_3373D4158493_.wvu.PrintArea" localSheetId="5" hidden="1">'T44721632res.xls'!$A$1:$N$28</definedName>
    <definedName name="Z_EDF88314_C440_4D0E_A440_7DCF5DE5F5F7_.wvu.PrintArea" localSheetId="6" hidden="1">'Lmag_A2'!$A$1:$G$54</definedName>
    <definedName name="Z_EDF88314_C440_4D0E_A440_7DCF5DE5F5F7_.wvu.PrintArea" localSheetId="0" hidden="1">'Sommaire'!$A$1:$N$28</definedName>
    <definedName name="Z_EDF88314_C440_4D0E_A440_7DCF5DE5F5F7_.wvu.PrintArea" localSheetId="1" hidden="1">'T44720851res.xls'!$A$1:$N$28</definedName>
    <definedName name="Z_EDF88314_C440_4D0E_A440_7DCF5DE5F5F7_.wvu.PrintArea" localSheetId="2" hidden="1">'T44720904res.xls'!$A$1:$N$28</definedName>
    <definedName name="Z_EDF88314_C440_4D0E_A440_7DCF5DE5F5F7_.wvu.PrintArea" localSheetId="3" hidden="1">'T44720917res.xls'!$A$1:$N$28</definedName>
    <definedName name="Z_EDF88314_C440_4D0E_A440_7DCF5DE5F5F7_.wvu.PrintArea" localSheetId="4" hidden="1">'T44721622res.xls'!$A$1:$N$28</definedName>
    <definedName name="Z_EDF88314_C440_4D0E_A440_7DCF5DE5F5F7_.wvu.PrintArea" localSheetId="5" hidden="1">'T44721632res.xls'!$A$1:$N$28</definedName>
  </definedNames>
  <calcPr fullCalcOnLoad="1"/>
</workbook>
</file>

<file path=xl/sharedStrings.xml><?xml version="1.0" encoding="utf-8"?>
<sst xmlns="http://schemas.openxmlformats.org/spreadsheetml/2006/main" count="378" uniqueCount="140">
  <si>
    <t>Jour</t>
  </si>
  <si>
    <t>vit-esse</t>
  </si>
  <si>
    <t>I(A)</t>
  </si>
  <si>
    <t>NB mesures</t>
  </si>
  <si>
    <t>Posi-tion</t>
  </si>
  <si>
    <t>N° run</t>
  </si>
  <si>
    <t>NOM Fich.res</t>
  </si>
  <si>
    <t>NOM Fich.raw</t>
  </si>
  <si>
    <t>Observation</t>
  </si>
  <si>
    <t>Nombre de fichiers</t>
  </si>
  <si>
    <t>N° fich. Originel</t>
  </si>
  <si>
    <t>N° fich.  Epuré</t>
  </si>
  <si>
    <t>Bench Number</t>
  </si>
  <si>
    <t>Valeurs dipôlaires en Teslas (signal absolu mesuré par la bobine externe corrigé de la dérive de l'électronique)</t>
  </si>
  <si>
    <t>Magnet Name</t>
  </si>
  <si>
    <t>q2</t>
  </si>
  <si>
    <t>Magnet Type</t>
  </si>
  <si>
    <t>Aperture Number</t>
  </si>
  <si>
    <t>GMT Time</t>
  </si>
  <si>
    <t>Run Number</t>
  </si>
  <si>
    <t>Valeurs mesurées (unité)</t>
  </si>
  <si>
    <t>Multipôle</t>
  </si>
  <si>
    <t>Run Type</t>
  </si>
  <si>
    <t>manual</t>
  </si>
  <si>
    <t>Average</t>
  </si>
  <si>
    <t>Uncertainty</t>
  </si>
  <si>
    <t>Standard Deviation</t>
  </si>
  <si>
    <t>Coil Name</t>
  </si>
  <si>
    <t>saclay 1</t>
  </si>
  <si>
    <t>Rref</t>
  </si>
  <si>
    <t>Meas Type</t>
  </si>
  <si>
    <t>cmp</t>
  </si>
  <si>
    <t>SHAFT POS (pos_origine= 3)</t>
  </si>
  <si>
    <t>Coil length</t>
  </si>
  <si>
    <t>Température (bobine)</t>
  </si>
  <si>
    <t>Spec Curv (I spécifié)</t>
  </si>
  <si>
    <t>Angle(horizontal/top codeur)</t>
  </si>
  <si>
    <t>Mid Current (I réel moyen)</t>
  </si>
  <si>
    <t>Inclinaison RefMag (niv max)</t>
  </si>
  <si>
    <t>Incli. Cryostat(ecart niv max)</t>
  </si>
  <si>
    <t>Incli. carriage (niv min)</t>
  </si>
  <si>
    <t>Dx moyen(mm)</t>
  </si>
  <si>
    <t>Dy moyen(mm)</t>
  </si>
  <si>
    <t>Analysis Tool</t>
  </si>
  <si>
    <t xml:space="preserve">DRI ROT NOR CEL FDW </t>
  </si>
  <si>
    <t>Number of point</t>
  </si>
  <si>
    <t>VALEURS PRINCIPALES</t>
  </si>
  <si>
    <t>Nombre Mesure</t>
  </si>
  <si>
    <r>
      <t>Module de C</t>
    </r>
    <r>
      <rPr>
        <vertAlign val="sub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 xml:space="preserve"> (mT)</t>
    </r>
  </si>
  <si>
    <r>
      <t>Module de C</t>
    </r>
    <r>
      <rPr>
        <vertAlign val="subscript"/>
        <sz val="12"/>
        <color indexed="8"/>
        <rFont val="Times New Roman"/>
        <family val="1"/>
      </rPr>
      <t>6</t>
    </r>
    <r>
      <rPr>
        <sz val="12"/>
        <color indexed="8"/>
        <rFont val="Times New Roman"/>
        <family val="1"/>
      </rPr>
      <t xml:space="preserve"> (unité)</t>
    </r>
  </si>
  <si>
    <t>Sens du courant</t>
  </si>
  <si>
    <t>+I / -I</t>
  </si>
  <si>
    <r>
      <t>Module de C</t>
    </r>
    <r>
      <rPr>
        <vertAlign val="subscript"/>
        <sz val="12"/>
        <color indexed="8"/>
        <rFont val="Times New Roman"/>
        <family val="1"/>
      </rPr>
      <t>3</t>
    </r>
    <r>
      <rPr>
        <sz val="12"/>
        <color indexed="8"/>
        <rFont val="Times New Roman"/>
        <family val="1"/>
      </rPr>
      <t xml:space="preserve"> (unité)</t>
    </r>
  </si>
  <si>
    <r>
      <t>Module de C</t>
    </r>
    <r>
      <rPr>
        <vertAlign val="subscript"/>
        <sz val="12"/>
        <color indexed="8"/>
        <rFont val="Times New Roman"/>
        <family val="1"/>
      </rPr>
      <t>10</t>
    </r>
    <r>
      <rPr>
        <sz val="12"/>
        <color indexed="8"/>
        <rFont val="Times New Roman"/>
        <family val="1"/>
      </rPr>
      <t xml:space="preserve"> (unité)</t>
    </r>
  </si>
  <si>
    <t>Vitesse (%)</t>
  </si>
  <si>
    <t>Mesure d'origine+rotation inversée+extremité opposée+rotation90°+rotation180°</t>
  </si>
  <si>
    <t>Commentaire</t>
  </si>
  <si>
    <t>pos 3 rotation trigo connexions vers le bas +i sur le h</t>
  </si>
  <si>
    <r>
      <t xml:space="preserve">    (b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 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) créé par le décentrement de la taupe (=[B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(+I)-B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(-I)]/2)</t>
    </r>
  </si>
  <si>
    <r>
      <t xml:space="preserve">    (b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 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) issu des champs constants/externes (=[B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(+I)+B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(-I)]/2)</t>
    </r>
  </si>
  <si>
    <r>
      <t>Valeurs quadripolaires: b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(T), a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(T), 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(T), </t>
    </r>
    <r>
      <rPr>
        <sz val="10"/>
        <color indexed="8"/>
        <rFont val="Symbol"/>
        <family val="1"/>
      </rPr>
      <t>q</t>
    </r>
    <r>
      <rPr>
        <sz val="10"/>
        <color indexed="8"/>
        <rFont val="Times New Roman"/>
        <family val="1"/>
      </rPr>
      <t xml:space="preserve"> </t>
    </r>
    <r>
      <rPr>
        <vertAlign val="subscript"/>
        <sz val="10"/>
        <color indexed="8"/>
        <rFont val="Times New Roman"/>
        <family val="1"/>
      </rPr>
      <t>Y_top codeur</t>
    </r>
    <r>
      <rPr>
        <sz val="10"/>
        <color indexed="8"/>
        <rFont val="Times New Roman"/>
        <family val="1"/>
      </rPr>
      <t xml:space="preserve"> (mrad)</t>
    </r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</si>
  <si>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3.77 mT)</t>
    </r>
  </si>
  <si>
    <r>
      <t>Valeurs spécifiées (b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>, a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>)</t>
    </r>
  </si>
  <si>
    <r>
      <t>b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 xml:space="preserve"> (normal)</t>
    </r>
  </si>
  <si>
    <r>
      <t>s</t>
    </r>
    <r>
      <rPr>
        <sz val="10"/>
        <color indexed="8"/>
        <rFont val="Times New Roman"/>
        <family val="1"/>
      </rPr>
      <t>b</t>
    </r>
    <r>
      <rPr>
        <vertAlign val="subscript"/>
        <sz val="10"/>
        <color indexed="8"/>
        <rFont val="Times New Roman"/>
        <family val="1"/>
      </rPr>
      <t>n</t>
    </r>
  </si>
  <si>
    <r>
      <t>a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 xml:space="preserve"> (skew)</t>
    </r>
  </si>
  <si>
    <r>
      <t>s</t>
    </r>
    <r>
      <rPr>
        <sz val="10"/>
        <color indexed="8"/>
        <rFont val="Times New Roman"/>
        <family val="1"/>
      </rPr>
      <t>a</t>
    </r>
    <r>
      <rPr>
        <vertAlign val="subscript"/>
        <sz val="10"/>
        <color indexed="8"/>
        <rFont val="Times New Roman"/>
        <family val="1"/>
      </rPr>
      <t>n</t>
    </r>
  </si>
  <si>
    <r>
      <t>Multipôle refusé (orange) : (av.+unc.+3*STDV)+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 xml:space="preserve"> &lt; multipôle &lt; (av.-unc.-3*STDV)-</t>
    </r>
    <r>
      <rPr>
        <sz val="10"/>
        <color indexed="8"/>
        <rFont val="Symbol"/>
        <family val="1"/>
      </rPr>
      <t>s</t>
    </r>
  </si>
  <si>
    <r>
      <t>Multipôle litigieux (vert): (av.+unc.+3*STDV)-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 xml:space="preserve"> &lt; multipôle &lt; (av.-unc.-3*STDV)+</t>
    </r>
    <r>
      <rPr>
        <sz val="10"/>
        <color indexed="8"/>
        <rFont val="Symbol"/>
        <family val="1"/>
      </rPr>
      <t>s</t>
    </r>
  </si>
  <si>
    <r>
      <t>q</t>
    </r>
    <r>
      <rPr>
        <sz val="10"/>
        <color indexed="8"/>
        <rFont val="Times New Roman"/>
        <family val="1"/>
      </rPr>
      <t>(°) = Angle(horizontale,C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)</t>
    </r>
  </si>
  <si>
    <t>18/06/99</t>
  </si>
  <si>
    <t>±12.5</t>
  </si>
  <si>
    <t>T44720851res.xls</t>
  </si>
  <si>
    <t>SHAFT POS (pos_origine= 4)</t>
  </si>
  <si>
    <t>Mesure d'origine+extremité opposée+rotation inversée+rotation90°+rotation180°</t>
  </si>
  <si>
    <t>pos 4 rotation trigo connexions vers le bas +i sur le h</t>
  </si>
  <si>
    <t>T44720904res.xls</t>
  </si>
  <si>
    <t>SHAFT POS (pos_origine= 5)</t>
  </si>
  <si>
    <t>pos 5 rotation trigo connexions vers le bas +i sur le h</t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</si>
  <si>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2.17 mT)</t>
    </r>
  </si>
  <si>
    <t>T44720917res.xls</t>
  </si>
  <si>
    <t>SHAFT POS (pos_origine= 2)</t>
  </si>
  <si>
    <t>pos 2 rotation trigo connexions vers le bas +i sur le h</t>
  </si>
  <si>
    <t>17/06/99</t>
  </si>
  <si>
    <t>T44721622res.xls</t>
  </si>
  <si>
    <t>SHAFT POS (pos_origine= 1)</t>
  </si>
  <si>
    <t>pos 1 rotation trigo connexions vers le bas +i sur le h</t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</si>
  <si>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2.19 mT)</t>
    </r>
  </si>
  <si>
    <t>T44721632res.xls</t>
  </si>
  <si>
    <t>Lmag_q2_reorienté : Valeurs intégrales calculées avec les fichiers: T44720851res+T44720904res+T44720917res+T44721622res+T44721632res</t>
  </si>
  <si>
    <t>Position 1</t>
  </si>
  <si>
    <t>Position 2</t>
  </si>
  <si>
    <t>Position 3</t>
  </si>
  <si>
    <t>Position 4</t>
  </si>
  <si>
    <t>Position 5</t>
  </si>
  <si>
    <t>Mutipôles</t>
  </si>
  <si>
    <t>C2 (mT)</t>
  </si>
  <si>
    <t>b3</t>
  </si>
  <si>
    <t>a3</t>
  </si>
  <si>
    <t>b4</t>
  </si>
  <si>
    <t>a4</t>
  </si>
  <si>
    <t>b5</t>
  </si>
  <si>
    <t>a5</t>
  </si>
  <si>
    <t>b6</t>
  </si>
  <si>
    <t>a6</t>
  </si>
  <si>
    <t>b7</t>
  </si>
  <si>
    <t>a7</t>
  </si>
  <si>
    <t>b8</t>
  </si>
  <si>
    <t>a8</t>
  </si>
  <si>
    <t>b9</t>
  </si>
  <si>
    <t>a9</t>
  </si>
  <si>
    <t>b10</t>
  </si>
  <si>
    <t>a10</t>
  </si>
  <si>
    <t>b11</t>
  </si>
  <si>
    <t>a11</t>
  </si>
  <si>
    <t>b12</t>
  </si>
  <si>
    <t>a12</t>
  </si>
  <si>
    <t>b13</t>
  </si>
  <si>
    <t>a13</t>
  </si>
  <si>
    <t>b14</t>
  </si>
  <si>
    <t>a14</t>
  </si>
  <si>
    <t>b15</t>
  </si>
  <si>
    <t>a15</t>
  </si>
  <si>
    <t>Angle[Horiz,C2](°)</t>
  </si>
  <si>
    <t>Temp. taupe (°C)</t>
  </si>
  <si>
    <t>Niv. moyen (mrad)</t>
  </si>
  <si>
    <t>Fichiers</t>
  </si>
  <si>
    <t>Long. mag (m)</t>
  </si>
  <si>
    <t>Intégrales</t>
  </si>
  <si>
    <r>
      <t>Intégrale(C</t>
    </r>
    <r>
      <rPr>
        <vertAlign val="subscript"/>
        <sz val="10"/>
        <rFont val="Times New Roman"/>
        <family val="1"/>
      </rPr>
      <t>n</t>
    </r>
    <r>
      <rPr>
        <sz val="10"/>
        <rFont val="Times New Roman"/>
        <family val="1"/>
      </rPr>
      <t>) = (C</t>
    </r>
    <r>
      <rPr>
        <vertAlign val="subscript"/>
        <sz val="10"/>
        <rFont val="Times New Roman"/>
        <family val="1"/>
      </rPr>
      <t>n,pos1</t>
    </r>
    <r>
      <rPr>
        <sz val="10"/>
        <rFont val="Times New Roman"/>
        <family val="1"/>
      </rPr>
      <t>+C</t>
    </r>
    <r>
      <rPr>
        <vertAlign val="subscript"/>
        <sz val="10"/>
        <rFont val="Times New Roman"/>
        <family val="1"/>
      </rPr>
      <t>n,pos2</t>
    </r>
    <r>
      <rPr>
        <sz val="10"/>
        <rFont val="Times New Roman"/>
        <family val="1"/>
      </rPr>
      <t>+C</t>
    </r>
    <r>
      <rPr>
        <vertAlign val="subscript"/>
        <sz val="10"/>
        <rFont val="Times New Roman"/>
        <family val="1"/>
      </rPr>
      <t>n,pos3</t>
    </r>
    <r>
      <rPr>
        <sz val="10"/>
        <rFont val="Times New Roman"/>
        <family val="1"/>
      </rPr>
      <t>+C</t>
    </r>
    <r>
      <rPr>
        <vertAlign val="subscript"/>
        <sz val="10"/>
        <rFont val="Times New Roman"/>
        <family val="1"/>
      </rPr>
      <t>n,pos4</t>
    </r>
    <r>
      <rPr>
        <sz val="10"/>
        <rFont val="Times New Roman"/>
        <family val="1"/>
      </rPr>
      <t>+C</t>
    </r>
    <r>
      <rPr>
        <vertAlign val="subscript"/>
        <sz val="10"/>
        <rFont val="Times New Roman"/>
        <family val="1"/>
      </rPr>
      <t>n,pos5</t>
    </r>
    <r>
      <rPr>
        <sz val="10"/>
        <rFont val="Times New Roman"/>
        <family val="1"/>
      </rPr>
      <t>)/(5*C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)</t>
    </r>
  </si>
  <si>
    <r>
      <t>Gradient = 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/R</t>
    </r>
    <r>
      <rPr>
        <vertAlign val="subscript"/>
        <sz val="10"/>
        <rFont val="Times New Roman"/>
        <family val="1"/>
      </rPr>
      <t>ref</t>
    </r>
    <r>
      <rPr>
        <sz val="10"/>
        <rFont val="Times New Roman"/>
        <family val="1"/>
      </rPr>
      <t>*(11870/Spec_curv)</t>
    </r>
  </si>
  <si>
    <r>
      <t>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(mT) = (C</t>
    </r>
    <r>
      <rPr>
        <vertAlign val="subscript"/>
        <sz val="10"/>
        <rFont val="Times New Roman"/>
        <family val="1"/>
      </rPr>
      <t>2,pos2</t>
    </r>
    <r>
      <rPr>
        <sz val="10"/>
        <rFont val="Times New Roman"/>
        <family val="1"/>
      </rPr>
      <t>+C</t>
    </r>
    <r>
      <rPr>
        <vertAlign val="subscript"/>
        <sz val="10"/>
        <rFont val="Times New Roman"/>
        <family val="1"/>
      </rPr>
      <t>2,pos3</t>
    </r>
    <r>
      <rPr>
        <sz val="10"/>
        <rFont val="Times New Roman"/>
        <family val="1"/>
      </rPr>
      <t>+C</t>
    </r>
    <r>
      <rPr>
        <vertAlign val="subscript"/>
        <sz val="10"/>
        <rFont val="Times New Roman"/>
        <family val="1"/>
      </rPr>
      <t>2,pos4</t>
    </r>
    <r>
      <rPr>
        <sz val="10"/>
        <rFont val="Times New Roman"/>
        <family val="1"/>
      </rPr>
      <t>)/3         Long_mag = 5*Intégrale</t>
    </r>
    <r>
      <rPr>
        <vertAlign val="subscript"/>
        <sz val="10"/>
        <rFont val="Times New Roman"/>
        <family val="1"/>
      </rPr>
      <t>(</t>
    </r>
    <r>
      <rPr>
        <sz val="10"/>
        <rFont val="Times New Roman"/>
        <family val="1"/>
      </rPr>
      <t>C2)*.7499     [C</t>
    </r>
    <r>
      <rPr>
        <vertAlign val="subscript"/>
        <sz val="10"/>
        <rFont val="Times New Roman"/>
        <family val="1"/>
      </rPr>
      <t>n,x</t>
    </r>
    <r>
      <rPr>
        <sz val="10"/>
        <rFont val="Times New Roman"/>
        <family val="1"/>
      </rPr>
      <t>(T) = c</t>
    </r>
    <r>
      <rPr>
        <vertAlign val="subscript"/>
        <sz val="10"/>
        <rFont val="Times New Roman"/>
        <family val="1"/>
      </rPr>
      <t>n,x</t>
    </r>
    <r>
      <rPr>
        <sz val="10"/>
        <rFont val="Times New Roman"/>
        <family val="1"/>
      </rPr>
      <t>(unit)*C</t>
    </r>
    <r>
      <rPr>
        <vertAlign val="subscript"/>
        <sz val="10"/>
        <rFont val="Times New Roman"/>
        <family val="1"/>
      </rPr>
      <t>2,x</t>
    </r>
    <r>
      <rPr>
        <sz val="10"/>
        <rFont val="Times New Roman"/>
        <family val="1"/>
      </rPr>
      <t>(T)]</t>
    </r>
  </si>
  <si>
    <r>
      <t>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=3.77</t>
    </r>
  </si>
  <si>
    <t>Gradient (T/m)</t>
  </si>
  <si>
    <t>Sum(C2)</t>
  </si>
  <si>
    <t>Valeurs integrales</t>
  </si>
  <si>
    <t xml:space="preserve"> selon H2/Hn</t>
  </si>
  <si>
    <t>Sum(Cn)*10^4</t>
  </si>
  <si>
    <t>I/G=5*.750/Lmag</t>
  </si>
  <si>
    <t>Ezio + PH check integral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</si>
</sst>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dd/mm/yy\ h:mm:ss"/>
    <numFmt numFmtId="181" formatCode="0.0##"/>
    <numFmt numFmtId="182" formatCode="0.00E+0"/>
    <numFmt numFmtId="183" formatCode="0.0###"/>
    <numFmt numFmtId="184" formatCode="dd/mm/yy\ h:mm"/>
    <numFmt numFmtId="185" formatCode="0.0#"/>
    <numFmt numFmtId="186" formatCode="0.#"/>
    <numFmt numFmtId="187" formatCode="0.000"/>
  </numFmts>
  <fonts count="14">
    <font>
      <sz val="10"/>
      <name val="Times New Roman"/>
      <family val="1"/>
    </font>
    <font>
      <sz val="10"/>
      <name val="Arial"/>
      <family val="0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Symbol"/>
      <family val="1"/>
    </font>
    <font>
      <b/>
      <sz val="10"/>
      <color indexed="8"/>
      <name val="Times New Roman"/>
      <family val="1"/>
    </font>
    <font>
      <vertAlign val="subscript"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vertAlign val="subscript"/>
      <sz val="12"/>
      <color indexed="8"/>
      <name val="Times New Roman"/>
      <family val="1"/>
    </font>
    <font>
      <vertAlign val="subscript"/>
      <sz val="10"/>
      <name val="Times New Roman"/>
      <family val="1"/>
    </font>
    <font>
      <b/>
      <sz val="10"/>
      <name val="Times New Roman"/>
      <family val="1"/>
    </font>
    <font>
      <b/>
      <sz val="11.5"/>
      <name val="Arial"/>
      <family val="0"/>
    </font>
    <font>
      <sz val="11.5"/>
      <name val="Arial"/>
      <family val="0"/>
    </font>
    <font>
      <i/>
      <sz val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5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>
        <color indexed="8"/>
      </left>
      <right style="thin"/>
      <top style="medium">
        <color indexed="8"/>
      </top>
      <bottom style="thin"/>
    </border>
    <border>
      <left style="thin"/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 style="thin"/>
      <top style="thin"/>
      <bottom style="thin"/>
    </border>
    <border>
      <left style="thin"/>
      <right style="medium">
        <color indexed="8"/>
      </right>
      <top style="thin"/>
      <bottom style="thin"/>
    </border>
    <border>
      <left style="medium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>
        <color indexed="8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 style="medium">
        <color indexed="8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>
        <color indexed="8"/>
      </left>
      <right style="thin"/>
      <top style="thin"/>
      <bottom style="medium">
        <color indexed="8"/>
      </bottom>
    </border>
    <border>
      <left style="thin"/>
      <right style="thin"/>
      <top style="thin"/>
      <bottom style="medium">
        <color indexed="8"/>
      </bottom>
    </border>
    <border>
      <left style="thin"/>
      <right style="medium">
        <color indexed="8"/>
      </right>
      <top style="thin"/>
      <bottom style="medium">
        <color indexed="8"/>
      </bottom>
    </border>
    <border>
      <left style="double">
        <color indexed="10"/>
      </left>
      <right>
        <color indexed="63"/>
      </right>
      <top style="double">
        <color indexed="10"/>
      </top>
      <bottom style="medium"/>
    </border>
    <border>
      <left>
        <color indexed="63"/>
      </left>
      <right>
        <color indexed="63"/>
      </right>
      <top style="double">
        <color indexed="10"/>
      </top>
      <bottom style="medium"/>
    </border>
    <border>
      <left>
        <color indexed="63"/>
      </left>
      <right style="double">
        <color indexed="10"/>
      </right>
      <top style="double">
        <color indexed="10"/>
      </top>
      <bottom style="medium"/>
    </border>
    <border>
      <left style="double">
        <color indexed="1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double">
        <color indexed="10"/>
      </right>
      <top>
        <color indexed="63"/>
      </top>
      <bottom style="thin"/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medium"/>
      <top>
        <color indexed="63"/>
      </top>
      <bottom style="double">
        <color indexed="10"/>
      </bottom>
    </border>
    <border>
      <left style="thin"/>
      <right style="double">
        <color indexed="10"/>
      </right>
      <top>
        <color indexed="63"/>
      </top>
      <bottom style="double">
        <color indexed="10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>
        <color indexed="63"/>
      </right>
      <top style="double"/>
      <bottom style="thin"/>
    </border>
    <border>
      <left style="double"/>
      <right style="double"/>
      <top style="double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thin"/>
    </border>
    <border>
      <left style="double"/>
      <right style="medium"/>
      <top style="thin"/>
      <bottom style="double"/>
    </border>
    <border>
      <left style="double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medium"/>
      <right style="double"/>
      <top style="double"/>
      <bottom style="medium"/>
    </border>
    <border>
      <left style="medium"/>
      <right style="double"/>
      <top>
        <color indexed="63"/>
      </top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medium">
        <color indexed="8"/>
      </right>
      <top style="thin"/>
      <bottom style="medium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</cellStyleXfs>
  <cellXfs count="518">
    <xf numFmtId="0" fontId="0" fillId="0" borderId="0" xfId="0" applyAlignment="1">
      <alignment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181" fontId="3" fillId="0" borderId="0" xfId="0" applyNumberFormat="1" applyFont="1" applyFill="1" applyBorder="1" applyAlignment="1">
      <alignment horizontal="left"/>
    </xf>
    <xf numFmtId="181" fontId="3" fillId="0" borderId="0" xfId="0" applyNumberFormat="1" applyFont="1" applyFill="1" applyBorder="1" applyAlignment="1">
      <alignment horizontal="center"/>
    </xf>
    <xf numFmtId="181" fontId="2" fillId="0" borderId="0" xfId="0" applyNumberFormat="1" applyFont="1" applyFill="1" applyBorder="1" applyAlignment="1">
      <alignment horizontal="left"/>
    </xf>
    <xf numFmtId="181" fontId="2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top"/>
    </xf>
    <xf numFmtId="181" fontId="3" fillId="0" borderId="1" xfId="0" applyNumberFormat="1" applyFont="1" applyFill="1" applyBorder="1" applyAlignment="1">
      <alignment horizontal="center" vertical="top" wrapText="1"/>
    </xf>
    <xf numFmtId="1" fontId="3" fillId="0" borderId="1" xfId="0" applyNumberFormat="1" applyFont="1" applyFill="1" applyBorder="1" applyAlignment="1">
      <alignment horizontal="right" vertical="top" wrapText="1"/>
    </xf>
    <xf numFmtId="181" fontId="3" fillId="0" borderId="2" xfId="0" applyNumberFormat="1" applyFont="1" applyFill="1" applyBorder="1" applyAlignment="1">
      <alignment horizontal="left" vertical="top" wrapText="1"/>
    </xf>
    <xf numFmtId="181" fontId="3" fillId="0" borderId="3" xfId="0" applyNumberFormat="1" applyFont="1" applyFill="1" applyBorder="1" applyAlignment="1">
      <alignment horizontal="left"/>
    </xf>
    <xf numFmtId="181" fontId="3" fillId="0" borderId="3" xfId="0" applyNumberFormat="1" applyFont="1" applyFill="1" applyBorder="1" applyAlignment="1">
      <alignment horizontal="center"/>
    </xf>
    <xf numFmtId="181" fontId="3" fillId="0" borderId="3" xfId="0" applyNumberFormat="1" applyFont="1" applyFill="1" applyBorder="1" applyAlignment="1">
      <alignment horizontal="right"/>
    </xf>
    <xf numFmtId="181" fontId="2" fillId="0" borderId="3" xfId="0" applyNumberFormat="1" applyFont="1" applyFill="1" applyBorder="1" applyAlignment="1">
      <alignment horizontal="left"/>
    </xf>
    <xf numFmtId="181" fontId="2" fillId="0" borderId="3" xfId="0" applyNumberFormat="1" applyFont="1" applyFill="1" applyBorder="1" applyAlignment="1">
      <alignment horizontal="center"/>
    </xf>
    <xf numFmtId="181" fontId="2" fillId="0" borderId="3" xfId="0" applyNumberFormat="1" applyFont="1" applyFill="1" applyBorder="1" applyAlignment="1">
      <alignment horizontal="left" vertical="center"/>
    </xf>
    <xf numFmtId="181" fontId="3" fillId="0" borderId="4" xfId="0" applyNumberFormat="1" applyFont="1" applyFill="1" applyBorder="1" applyAlignment="1">
      <alignment horizontal="left" vertical="top" wrapText="1"/>
    </xf>
    <xf numFmtId="1" fontId="3" fillId="0" borderId="3" xfId="0" applyNumberFormat="1" applyFont="1" applyFill="1" applyBorder="1" applyAlignment="1">
      <alignment horizontal="center"/>
    </xf>
    <xf numFmtId="1" fontId="3" fillId="0" borderId="2" xfId="0" applyNumberFormat="1" applyFont="1" applyFill="1" applyBorder="1" applyAlignment="1">
      <alignment horizontal="center" vertical="top" wrapText="1"/>
    </xf>
    <xf numFmtId="1" fontId="2" fillId="0" borderId="3" xfId="0" applyNumberFormat="1" applyFont="1" applyFill="1" applyBorder="1" applyAlignment="1">
      <alignment horizontal="center" vertical="center"/>
    </xf>
    <xf numFmtId="1" fontId="2" fillId="0" borderId="3" xfId="0" applyNumberFormat="1" applyFont="1" applyFill="1" applyBorder="1" applyAlignment="1">
      <alignment horizontal="center"/>
    </xf>
    <xf numFmtId="181" fontId="3" fillId="0" borderId="2" xfId="0" applyNumberFormat="1" applyFont="1" applyFill="1" applyBorder="1" applyAlignment="1">
      <alignment horizontal="right" vertical="top" wrapText="1"/>
    </xf>
    <xf numFmtId="181" fontId="2" fillId="0" borderId="3" xfId="0" applyNumberFormat="1" applyFont="1" applyFill="1" applyBorder="1" applyAlignment="1">
      <alignment horizontal="right"/>
    </xf>
    <xf numFmtId="181" fontId="2" fillId="0" borderId="3" xfId="0" applyNumberFormat="1" applyFont="1" applyFill="1" applyBorder="1" applyAlignment="1">
      <alignment horizontal="right" vertical="center"/>
    </xf>
    <xf numFmtId="0" fontId="3" fillId="0" borderId="5" xfId="19" applyFont="1" applyFill="1" applyBorder="1" applyAlignment="1">
      <alignment horizontal="left"/>
      <protection/>
    </xf>
    <xf numFmtId="1" fontId="3" fillId="0" borderId="6" xfId="19" applyNumberFormat="1" applyFont="1" applyFill="1" applyBorder="1" applyAlignment="1">
      <alignment horizontal="left"/>
      <protection/>
    </xf>
    <xf numFmtId="0" fontId="3" fillId="0" borderId="0" xfId="19" applyFont="1" applyFill="1" applyBorder="1" applyAlignment="1">
      <alignment horizontal="left"/>
      <protection/>
    </xf>
    <xf numFmtId="181" fontId="3" fillId="0" borderId="7" xfId="19" applyNumberFormat="1" applyFont="1" applyFill="1" applyBorder="1" applyAlignment="1">
      <alignment horizontal="left"/>
      <protection/>
    </xf>
    <xf numFmtId="181" fontId="3" fillId="0" borderId="8" xfId="19" applyNumberFormat="1" applyFont="1" applyFill="1" applyBorder="1" applyAlignment="1">
      <alignment horizontal="center"/>
      <protection/>
    </xf>
    <xf numFmtId="181" fontId="3" fillId="0" borderId="9" xfId="19" applyNumberFormat="1" applyFont="1" applyFill="1" applyBorder="1" applyAlignment="1">
      <alignment horizontal="center"/>
      <protection/>
    </xf>
    <xf numFmtId="0" fontId="5" fillId="0" borderId="10" xfId="19" applyFont="1" applyFill="1" applyBorder="1" applyAlignment="1">
      <alignment horizontal="left"/>
      <protection/>
    </xf>
    <xf numFmtId="0" fontId="5" fillId="0" borderId="11" xfId="19" applyFont="1" applyFill="1" applyBorder="1" applyAlignment="1">
      <alignment horizontal="left"/>
      <protection/>
    </xf>
    <xf numFmtId="181" fontId="3" fillId="0" borderId="12" xfId="19" applyNumberFormat="1" applyFont="1" applyFill="1" applyBorder="1" applyAlignment="1">
      <alignment horizontal="left"/>
      <protection/>
    </xf>
    <xf numFmtId="181" fontId="3" fillId="0" borderId="13" xfId="19" applyNumberFormat="1" applyFont="1" applyFill="1" applyBorder="1" applyAlignment="1">
      <alignment horizontal="center"/>
      <protection/>
    </xf>
    <xf numFmtId="181" fontId="3" fillId="0" borderId="14" xfId="19" applyNumberFormat="1" applyFont="1" applyFill="1" applyBorder="1" applyAlignment="1">
      <alignment horizontal="center"/>
      <protection/>
    </xf>
    <xf numFmtId="182" fontId="3" fillId="0" borderId="15" xfId="19" applyNumberFormat="1" applyFont="1" applyFill="1" applyBorder="1" applyAlignment="1">
      <alignment horizontal="center"/>
      <protection/>
    </xf>
    <xf numFmtId="182" fontId="3" fillId="0" borderId="11" xfId="19" applyNumberFormat="1" applyFont="1" applyFill="1" applyBorder="1" applyAlignment="1">
      <alignment horizontal="center"/>
      <protection/>
    </xf>
    <xf numFmtId="0" fontId="3" fillId="0" borderId="10" xfId="19" applyFont="1" applyFill="1" applyBorder="1" applyAlignment="1">
      <alignment horizontal="left"/>
      <protection/>
    </xf>
    <xf numFmtId="1" fontId="3" fillId="0" borderId="11" xfId="19" applyNumberFormat="1" applyFont="1" applyFill="1" applyBorder="1" applyAlignment="1">
      <alignment horizontal="left"/>
      <protection/>
    </xf>
    <xf numFmtId="184" fontId="3" fillId="0" borderId="11" xfId="19" applyNumberFormat="1" applyFont="1" applyFill="1" applyBorder="1" applyAlignment="1">
      <alignment horizontal="left"/>
      <protection/>
    </xf>
    <xf numFmtId="181" fontId="3" fillId="0" borderId="16" xfId="19" applyNumberFormat="1" applyFont="1" applyFill="1" applyBorder="1" applyAlignment="1">
      <alignment horizontal="left"/>
      <protection/>
    </xf>
    <xf numFmtId="181" fontId="3" fillId="0" borderId="17" xfId="19" applyNumberFormat="1" applyFont="1" applyFill="1" applyBorder="1" applyAlignment="1">
      <alignment horizontal="left"/>
      <protection/>
    </xf>
    <xf numFmtId="181" fontId="3" fillId="0" borderId="17" xfId="19" applyNumberFormat="1" applyFont="1" applyFill="1" applyBorder="1" applyAlignment="1">
      <alignment horizontal="center"/>
      <protection/>
    </xf>
    <xf numFmtId="181" fontId="3" fillId="0" borderId="18" xfId="19" applyNumberFormat="1" applyFont="1" applyFill="1" applyBorder="1" applyAlignment="1">
      <alignment horizontal="center"/>
      <protection/>
    </xf>
    <xf numFmtId="181" fontId="3" fillId="0" borderId="12" xfId="19" applyNumberFormat="1" applyFont="1" applyFill="1" applyBorder="1" applyAlignment="1">
      <alignment horizontal="center"/>
      <protection/>
    </xf>
    <xf numFmtId="181" fontId="5" fillId="0" borderId="13" xfId="19" applyNumberFormat="1" applyFont="1" applyFill="1" applyBorder="1" applyAlignment="1">
      <alignment horizontal="left"/>
      <protection/>
    </xf>
    <xf numFmtId="181" fontId="5" fillId="0" borderId="13" xfId="19" applyNumberFormat="1" applyFont="1" applyFill="1" applyBorder="1" applyAlignment="1">
      <alignment horizontal="center"/>
      <protection/>
    </xf>
    <xf numFmtId="181" fontId="5" fillId="0" borderId="14" xfId="19" applyNumberFormat="1" applyFont="1" applyFill="1" applyBorder="1" applyAlignment="1">
      <alignment horizontal="center"/>
      <protection/>
    </xf>
    <xf numFmtId="181" fontId="5" fillId="0" borderId="19" xfId="19" applyNumberFormat="1" applyFont="1" applyFill="1" applyBorder="1" applyAlignment="1">
      <alignment horizontal="center"/>
      <protection/>
    </xf>
    <xf numFmtId="181" fontId="5" fillId="0" borderId="20" xfId="19" applyNumberFormat="1" applyFont="1" applyFill="1" applyBorder="1" applyAlignment="1">
      <alignment horizontal="center"/>
      <protection/>
    </xf>
    <xf numFmtId="181" fontId="3" fillId="0" borderId="13" xfId="19" applyNumberFormat="1" applyFont="1" applyFill="1" applyBorder="1" applyAlignment="1">
      <alignment horizontal="left"/>
      <protection/>
    </xf>
    <xf numFmtId="181" fontId="3" fillId="0" borderId="21" xfId="19" applyNumberFormat="1" applyFont="1" applyFill="1" applyBorder="1" applyAlignment="1">
      <alignment horizontal="center"/>
      <protection/>
    </xf>
    <xf numFmtId="0" fontId="3" fillId="0" borderId="11" xfId="19" applyFont="1" applyFill="1" applyBorder="1" applyAlignment="1">
      <alignment horizontal="left"/>
      <protection/>
    </xf>
    <xf numFmtId="181" fontId="3" fillId="0" borderId="22" xfId="19" applyNumberFormat="1" applyFont="1" applyFill="1" applyBorder="1" applyAlignment="1">
      <alignment horizontal="center"/>
      <protection/>
    </xf>
    <xf numFmtId="181" fontId="4" fillId="0" borderId="23" xfId="19" applyNumberFormat="1" applyFont="1" applyFill="1" applyBorder="1" applyAlignment="1">
      <alignment horizontal="center"/>
      <protection/>
    </xf>
    <xf numFmtId="181" fontId="3" fillId="0" borderId="23" xfId="19" applyNumberFormat="1" applyFont="1" applyFill="1" applyBorder="1" applyAlignment="1">
      <alignment horizontal="center"/>
      <protection/>
    </xf>
    <xf numFmtId="181" fontId="3" fillId="0" borderId="24" xfId="19" applyNumberFormat="1" applyFont="1" applyFill="1" applyBorder="1" applyAlignment="1">
      <alignment horizontal="center"/>
      <protection/>
    </xf>
    <xf numFmtId="181" fontId="5" fillId="2" borderId="10" xfId="19" applyNumberFormat="1" applyFont="1" applyFill="1" applyBorder="1" applyAlignment="1">
      <alignment horizontal="center"/>
      <protection/>
    </xf>
    <xf numFmtId="181" fontId="5" fillId="0" borderId="15" xfId="19" applyNumberFormat="1" applyFont="1" applyFill="1" applyBorder="1" applyAlignment="1">
      <alignment horizontal="center"/>
      <protection/>
    </xf>
    <xf numFmtId="181" fontId="5" fillId="2" borderId="15" xfId="19" applyNumberFormat="1" applyFont="1" applyFill="1" applyBorder="1" applyAlignment="1">
      <alignment horizontal="center"/>
      <protection/>
    </xf>
    <xf numFmtId="1" fontId="5" fillId="0" borderId="15" xfId="19" applyNumberFormat="1" applyFont="1" applyFill="1" applyBorder="1" applyAlignment="1">
      <alignment horizontal="center"/>
      <protection/>
    </xf>
    <xf numFmtId="181" fontId="3" fillId="0" borderId="15" xfId="19" applyNumberFormat="1" applyFont="1" applyFill="1" applyBorder="1" applyAlignment="1">
      <alignment horizontal="center"/>
      <protection/>
    </xf>
    <xf numFmtId="181" fontId="3" fillId="0" borderId="11" xfId="19" applyNumberFormat="1" applyFont="1" applyFill="1" applyBorder="1" applyAlignment="1">
      <alignment horizontal="center"/>
      <protection/>
    </xf>
    <xf numFmtId="181" fontId="3" fillId="0" borderId="11" xfId="19" applyNumberFormat="1" applyFont="1" applyFill="1" applyBorder="1" applyAlignment="1">
      <alignment horizontal="left"/>
      <protection/>
    </xf>
    <xf numFmtId="181" fontId="3" fillId="0" borderId="10" xfId="19" applyNumberFormat="1" applyFont="1" applyFill="1" applyBorder="1" applyAlignment="1">
      <alignment horizontal="center"/>
      <protection/>
    </xf>
    <xf numFmtId="181" fontId="3" fillId="2" borderId="15" xfId="19" applyNumberFormat="1" applyFont="1" applyFill="1" applyBorder="1" applyAlignment="1">
      <alignment horizontal="center"/>
      <protection/>
    </xf>
    <xf numFmtId="183" fontId="3" fillId="0" borderId="11" xfId="19" applyNumberFormat="1" applyFont="1" applyFill="1" applyBorder="1" applyAlignment="1">
      <alignment horizontal="left"/>
      <protection/>
    </xf>
    <xf numFmtId="181" fontId="5" fillId="0" borderId="11" xfId="19" applyNumberFormat="1" applyFont="1" applyFill="1" applyBorder="1" applyAlignment="1">
      <alignment horizontal="left"/>
      <protection/>
    </xf>
    <xf numFmtId="181" fontId="5" fillId="0" borderId="10" xfId="19" applyNumberFormat="1" applyFont="1" applyFill="1" applyBorder="1" applyAlignment="1">
      <alignment horizontal="center"/>
      <protection/>
    </xf>
    <xf numFmtId="181" fontId="3" fillId="2" borderId="10" xfId="19" applyNumberFormat="1" applyFont="1" applyFill="1" applyBorder="1" applyAlignment="1">
      <alignment horizontal="center"/>
      <protection/>
    </xf>
    <xf numFmtId="185" fontId="3" fillId="0" borderId="11" xfId="19" applyNumberFormat="1" applyFont="1" applyFill="1" applyBorder="1" applyAlignment="1">
      <alignment horizontal="left"/>
      <protection/>
    </xf>
    <xf numFmtId="181" fontId="3" fillId="3" borderId="25" xfId="19" applyNumberFormat="1" applyFont="1" applyFill="1" applyBorder="1" applyAlignment="1">
      <alignment horizontal="center"/>
      <protection/>
    </xf>
    <xf numFmtId="181" fontId="3" fillId="0" borderId="26" xfId="19" applyNumberFormat="1" applyFont="1" applyFill="1" applyBorder="1" applyAlignment="1">
      <alignment horizontal="center"/>
      <protection/>
    </xf>
    <xf numFmtId="181" fontId="3" fillId="2" borderId="26" xfId="19" applyNumberFormat="1" applyFont="1" applyFill="1" applyBorder="1" applyAlignment="1">
      <alignment horizontal="center"/>
      <protection/>
    </xf>
    <xf numFmtId="1" fontId="5" fillId="0" borderId="26" xfId="19" applyNumberFormat="1" applyFont="1" applyFill="1" applyBorder="1" applyAlignment="1">
      <alignment horizontal="center"/>
      <protection/>
    </xf>
    <xf numFmtId="181" fontId="3" fillId="0" borderId="27" xfId="19" applyNumberFormat="1" applyFont="1" applyFill="1" applyBorder="1" applyAlignment="1">
      <alignment horizontal="center"/>
      <protection/>
    </xf>
    <xf numFmtId="181" fontId="3" fillId="0" borderId="0" xfId="19" applyNumberFormat="1" applyFont="1" applyFill="1" applyBorder="1" applyAlignment="1">
      <alignment horizontal="left"/>
      <protection/>
    </xf>
    <xf numFmtId="0" fontId="3" fillId="0" borderId="25" xfId="19" applyFont="1" applyFill="1" applyBorder="1" applyAlignment="1">
      <alignment horizontal="left"/>
      <protection/>
    </xf>
    <xf numFmtId="1" fontId="3" fillId="0" borderId="27" xfId="19" applyNumberFormat="1" applyFont="1" applyFill="1" applyBorder="1" applyAlignment="1">
      <alignment horizontal="left"/>
      <protection/>
    </xf>
    <xf numFmtId="0" fontId="4" fillId="0" borderId="0" xfId="19" applyFont="1" applyFill="1" applyBorder="1" applyAlignment="1">
      <alignment horizontal="left"/>
      <protection/>
    </xf>
    <xf numFmtId="185" fontId="3" fillId="0" borderId="0" xfId="19" applyNumberFormat="1" applyFont="1" applyFill="1" applyBorder="1" applyAlignment="1">
      <alignment horizontal="left"/>
      <protection/>
    </xf>
    <xf numFmtId="181" fontId="2" fillId="0" borderId="28" xfId="19" applyNumberFormat="1" applyFont="1" applyFill="1" applyBorder="1" applyAlignment="1">
      <alignment horizontal="left"/>
      <protection/>
    </xf>
    <xf numFmtId="181" fontId="2" fillId="0" borderId="29" xfId="19" applyNumberFormat="1" applyFont="1" applyFill="1" applyBorder="1" applyAlignment="1">
      <alignment horizontal="left"/>
      <protection/>
    </xf>
    <xf numFmtId="181" fontId="7" fillId="0" borderId="29" xfId="19" applyNumberFormat="1" applyFont="1" applyFill="1" applyBorder="1" applyAlignment="1">
      <alignment horizontal="left"/>
      <protection/>
    </xf>
    <xf numFmtId="181" fontId="2" fillId="0" borderId="30" xfId="19" applyNumberFormat="1" applyFont="1" applyFill="1" applyBorder="1" applyAlignment="1">
      <alignment horizontal="left"/>
      <protection/>
    </xf>
    <xf numFmtId="181" fontId="2" fillId="0" borderId="31" xfId="19" applyNumberFormat="1" applyFont="1" applyFill="1" applyBorder="1" applyAlignment="1">
      <alignment horizontal="left"/>
      <protection/>
    </xf>
    <xf numFmtId="181" fontId="2" fillId="0" borderId="32" xfId="19" applyNumberFormat="1" applyFont="1" applyFill="1" applyBorder="1" applyAlignment="1">
      <alignment horizontal="left"/>
      <protection/>
    </xf>
    <xf numFmtId="181" fontId="2" fillId="0" borderId="32" xfId="19" applyNumberFormat="1" applyFont="1" applyFill="1" applyBorder="1" applyAlignment="1">
      <alignment horizontal="center"/>
      <protection/>
    </xf>
    <xf numFmtId="181" fontId="2" fillId="0" borderId="33" xfId="19" applyNumberFormat="1" applyFont="1" applyFill="1" applyBorder="1" applyAlignment="1">
      <alignment horizontal="left"/>
      <protection/>
    </xf>
    <xf numFmtId="181" fontId="2" fillId="0" borderId="34" xfId="19" applyNumberFormat="1" applyFont="1" applyFill="1" applyBorder="1" applyAlignment="1">
      <alignment horizontal="left"/>
      <protection/>
    </xf>
    <xf numFmtId="181" fontId="2" fillId="0" borderId="35" xfId="19" applyNumberFormat="1" applyFont="1" applyFill="1" applyBorder="1" applyAlignment="1">
      <alignment horizontal="left"/>
      <protection/>
    </xf>
    <xf numFmtId="181" fontId="2" fillId="0" borderId="36" xfId="19" applyNumberFormat="1" applyFont="1" applyFill="1" applyBorder="1" applyAlignment="1">
      <alignment horizontal="left"/>
      <protection/>
    </xf>
    <xf numFmtId="181" fontId="2" fillId="0" borderId="36" xfId="19" applyNumberFormat="1" applyFont="1" applyFill="1" applyBorder="1" applyAlignment="1">
      <alignment horizontal="center"/>
      <protection/>
    </xf>
    <xf numFmtId="181" fontId="2" fillId="0" borderId="37" xfId="19" applyNumberFormat="1" applyFont="1" applyFill="1" applyBorder="1" applyAlignment="1">
      <alignment horizontal="left"/>
      <protection/>
    </xf>
    <xf numFmtId="181" fontId="2" fillId="0" borderId="38" xfId="19" applyNumberFormat="1" applyFont="1" applyFill="1" applyBorder="1" applyAlignment="1">
      <alignment horizontal="left"/>
      <protection/>
    </xf>
    <xf numFmtId="0" fontId="2" fillId="0" borderId="39" xfId="19" applyFont="1" applyFill="1" applyBorder="1" applyAlignment="1">
      <alignment horizontal="left" vertical="center"/>
      <protection/>
    </xf>
    <xf numFmtId="0" fontId="2" fillId="0" borderId="40" xfId="19" applyFont="1" applyFill="1" applyBorder="1" applyAlignment="1">
      <alignment horizontal="left" vertical="center"/>
      <protection/>
    </xf>
    <xf numFmtId="181" fontId="2" fillId="0" borderId="40" xfId="19" applyNumberFormat="1" applyFont="1" applyFill="1" applyBorder="1" applyAlignment="1">
      <alignment horizontal="left" vertical="center"/>
      <protection/>
    </xf>
    <xf numFmtId="181" fontId="2" fillId="0" borderId="41" xfId="19" applyNumberFormat="1" applyFont="1" applyFill="1" applyBorder="1" applyAlignment="1">
      <alignment horizontal="left" vertical="center"/>
      <protection/>
    </xf>
    <xf numFmtId="0" fontId="2" fillId="0" borderId="0" xfId="19" applyFont="1" applyFill="1" applyBorder="1" applyAlignment="1">
      <alignment horizontal="left" vertical="center"/>
      <protection/>
    </xf>
    <xf numFmtId="0" fontId="3" fillId="0" borderId="5" xfId="20" applyFont="1" applyFill="1" applyBorder="1" applyAlignment="1">
      <alignment horizontal="left"/>
      <protection/>
    </xf>
    <xf numFmtId="1" fontId="3" fillId="0" borderId="6" xfId="20" applyNumberFormat="1" applyFont="1" applyFill="1" applyBorder="1" applyAlignment="1">
      <alignment horizontal="left"/>
      <protection/>
    </xf>
    <xf numFmtId="0" fontId="3" fillId="0" borderId="0" xfId="20" applyFont="1" applyFill="1" applyBorder="1" applyAlignment="1">
      <alignment horizontal="left"/>
      <protection/>
    </xf>
    <xf numFmtId="181" fontId="3" fillId="0" borderId="7" xfId="20" applyNumberFormat="1" applyFont="1" applyFill="1" applyBorder="1" applyAlignment="1">
      <alignment horizontal="left"/>
      <protection/>
    </xf>
    <xf numFmtId="181" fontId="3" fillId="0" borderId="8" xfId="20" applyNumberFormat="1" applyFont="1" applyFill="1" applyBorder="1" applyAlignment="1">
      <alignment horizontal="center"/>
      <protection/>
    </xf>
    <xf numFmtId="181" fontId="3" fillId="0" borderId="9" xfId="20" applyNumberFormat="1" applyFont="1" applyFill="1" applyBorder="1" applyAlignment="1">
      <alignment horizontal="center"/>
      <protection/>
    </xf>
    <xf numFmtId="0" fontId="5" fillId="0" borderId="10" xfId="20" applyFont="1" applyFill="1" applyBorder="1" applyAlignment="1">
      <alignment horizontal="left"/>
      <protection/>
    </xf>
    <xf numFmtId="0" fontId="5" fillId="0" borderId="11" xfId="20" applyFont="1" applyFill="1" applyBorder="1" applyAlignment="1">
      <alignment horizontal="left"/>
      <protection/>
    </xf>
    <xf numFmtId="181" fontId="3" fillId="0" borderId="12" xfId="20" applyNumberFormat="1" applyFont="1" applyFill="1" applyBorder="1" applyAlignment="1">
      <alignment horizontal="left"/>
      <protection/>
    </xf>
    <xf numFmtId="181" fontId="3" fillId="0" borderId="13" xfId="20" applyNumberFormat="1" applyFont="1" applyFill="1" applyBorder="1" applyAlignment="1">
      <alignment horizontal="center"/>
      <protection/>
    </xf>
    <xf numFmtId="181" fontId="3" fillId="0" borderId="14" xfId="20" applyNumberFormat="1" applyFont="1" applyFill="1" applyBorder="1" applyAlignment="1">
      <alignment horizontal="center"/>
      <protection/>
    </xf>
    <xf numFmtId="182" fontId="3" fillId="0" borderId="15" xfId="20" applyNumberFormat="1" applyFont="1" applyFill="1" applyBorder="1" applyAlignment="1">
      <alignment horizontal="center"/>
      <protection/>
    </xf>
    <xf numFmtId="182" fontId="3" fillId="0" borderId="11" xfId="20" applyNumberFormat="1" applyFont="1" applyFill="1" applyBorder="1" applyAlignment="1">
      <alignment horizontal="center"/>
      <protection/>
    </xf>
    <xf numFmtId="0" fontId="3" fillId="0" borderId="10" xfId="20" applyFont="1" applyFill="1" applyBorder="1" applyAlignment="1">
      <alignment horizontal="left"/>
      <protection/>
    </xf>
    <xf numFmtId="1" fontId="3" fillId="0" borderId="11" xfId="20" applyNumberFormat="1" applyFont="1" applyFill="1" applyBorder="1" applyAlignment="1">
      <alignment horizontal="left"/>
      <protection/>
    </xf>
    <xf numFmtId="184" fontId="3" fillId="0" borderId="11" xfId="20" applyNumberFormat="1" applyFont="1" applyFill="1" applyBorder="1" applyAlignment="1">
      <alignment horizontal="left"/>
      <protection/>
    </xf>
    <xf numFmtId="181" fontId="3" fillId="0" borderId="16" xfId="20" applyNumberFormat="1" applyFont="1" applyFill="1" applyBorder="1" applyAlignment="1">
      <alignment horizontal="left"/>
      <protection/>
    </xf>
    <xf numFmtId="181" fontId="3" fillId="0" borderId="17" xfId="20" applyNumberFormat="1" applyFont="1" applyFill="1" applyBorder="1" applyAlignment="1">
      <alignment horizontal="left"/>
      <protection/>
    </xf>
    <xf numFmtId="181" fontId="3" fillId="0" borderId="17" xfId="20" applyNumberFormat="1" applyFont="1" applyFill="1" applyBorder="1" applyAlignment="1">
      <alignment horizontal="center"/>
      <protection/>
    </xf>
    <xf numFmtId="181" fontId="3" fillId="0" borderId="18" xfId="20" applyNumberFormat="1" applyFont="1" applyFill="1" applyBorder="1" applyAlignment="1">
      <alignment horizontal="center"/>
      <protection/>
    </xf>
    <xf numFmtId="181" fontId="3" fillId="0" borderId="12" xfId="20" applyNumberFormat="1" applyFont="1" applyFill="1" applyBorder="1" applyAlignment="1">
      <alignment horizontal="center"/>
      <protection/>
    </xf>
    <xf numFmtId="181" fontId="5" fillId="0" borderId="13" xfId="20" applyNumberFormat="1" applyFont="1" applyFill="1" applyBorder="1" applyAlignment="1">
      <alignment horizontal="left"/>
      <protection/>
    </xf>
    <xf numFmtId="181" fontId="5" fillId="0" borderId="13" xfId="20" applyNumberFormat="1" applyFont="1" applyFill="1" applyBorder="1" applyAlignment="1">
      <alignment horizontal="center"/>
      <protection/>
    </xf>
    <xf numFmtId="181" fontId="5" fillId="0" borderId="14" xfId="20" applyNumberFormat="1" applyFont="1" applyFill="1" applyBorder="1" applyAlignment="1">
      <alignment horizontal="center"/>
      <protection/>
    </xf>
    <xf numFmtId="181" fontId="5" fillId="0" borderId="19" xfId="20" applyNumberFormat="1" applyFont="1" applyFill="1" applyBorder="1" applyAlignment="1">
      <alignment horizontal="center"/>
      <protection/>
    </xf>
    <xf numFmtId="181" fontId="5" fillId="0" borderId="20" xfId="20" applyNumberFormat="1" applyFont="1" applyFill="1" applyBorder="1" applyAlignment="1">
      <alignment horizontal="center"/>
      <protection/>
    </xf>
    <xf numFmtId="181" fontId="3" fillId="0" borderId="13" xfId="20" applyNumberFormat="1" applyFont="1" applyFill="1" applyBorder="1" applyAlignment="1">
      <alignment horizontal="left"/>
      <protection/>
    </xf>
    <xf numFmtId="181" fontId="3" fillId="0" borderId="21" xfId="20" applyNumberFormat="1" applyFont="1" applyFill="1" applyBorder="1" applyAlignment="1">
      <alignment horizontal="center"/>
      <protection/>
    </xf>
    <xf numFmtId="0" fontId="3" fillId="0" borderId="11" xfId="20" applyFont="1" applyFill="1" applyBorder="1" applyAlignment="1">
      <alignment horizontal="left"/>
      <protection/>
    </xf>
    <xf numFmtId="181" fontId="3" fillId="0" borderId="22" xfId="20" applyNumberFormat="1" applyFont="1" applyFill="1" applyBorder="1" applyAlignment="1">
      <alignment horizontal="center"/>
      <protection/>
    </xf>
    <xf numFmtId="181" fontId="4" fillId="0" borderId="23" xfId="20" applyNumberFormat="1" applyFont="1" applyFill="1" applyBorder="1" applyAlignment="1">
      <alignment horizontal="center"/>
      <protection/>
    </xf>
    <xf numFmtId="181" fontId="3" fillId="0" borderId="23" xfId="20" applyNumberFormat="1" applyFont="1" applyFill="1" applyBorder="1" applyAlignment="1">
      <alignment horizontal="center"/>
      <protection/>
    </xf>
    <xf numFmtId="181" fontId="3" fillId="0" borderId="24" xfId="20" applyNumberFormat="1" applyFont="1" applyFill="1" applyBorder="1" applyAlignment="1">
      <alignment horizontal="center"/>
      <protection/>
    </xf>
    <xf numFmtId="181" fontId="5" fillId="2" borderId="10" xfId="20" applyNumberFormat="1" applyFont="1" applyFill="1" applyBorder="1" applyAlignment="1">
      <alignment horizontal="center"/>
      <protection/>
    </xf>
    <xf numFmtId="181" fontId="5" fillId="0" borderId="15" xfId="20" applyNumberFormat="1" applyFont="1" applyFill="1" applyBorder="1" applyAlignment="1">
      <alignment horizontal="center"/>
      <protection/>
    </xf>
    <xf numFmtId="1" fontId="5" fillId="0" borderId="15" xfId="20" applyNumberFormat="1" applyFont="1" applyFill="1" applyBorder="1" applyAlignment="1">
      <alignment horizontal="center"/>
      <protection/>
    </xf>
    <xf numFmtId="181" fontId="3" fillId="0" borderId="15" xfId="20" applyNumberFormat="1" applyFont="1" applyFill="1" applyBorder="1" applyAlignment="1">
      <alignment horizontal="center"/>
      <protection/>
    </xf>
    <xf numFmtId="181" fontId="3" fillId="0" borderId="11" xfId="20" applyNumberFormat="1" applyFont="1" applyFill="1" applyBorder="1" applyAlignment="1">
      <alignment horizontal="center"/>
      <protection/>
    </xf>
    <xf numFmtId="181" fontId="3" fillId="0" borderId="11" xfId="20" applyNumberFormat="1" applyFont="1" applyFill="1" applyBorder="1" applyAlignment="1">
      <alignment horizontal="left"/>
      <protection/>
    </xf>
    <xf numFmtId="181" fontId="3" fillId="0" borderId="10" xfId="20" applyNumberFormat="1" applyFont="1" applyFill="1" applyBorder="1" applyAlignment="1">
      <alignment horizontal="center"/>
      <protection/>
    </xf>
    <xf numFmtId="181" fontId="3" fillId="2" borderId="15" xfId="20" applyNumberFormat="1" applyFont="1" applyFill="1" applyBorder="1" applyAlignment="1">
      <alignment horizontal="center"/>
      <protection/>
    </xf>
    <xf numFmtId="183" fontId="3" fillId="0" borderId="11" xfId="20" applyNumberFormat="1" applyFont="1" applyFill="1" applyBorder="1" applyAlignment="1">
      <alignment horizontal="left"/>
      <protection/>
    </xf>
    <xf numFmtId="181" fontId="5" fillId="0" borderId="11" xfId="20" applyNumberFormat="1" applyFont="1" applyFill="1" applyBorder="1" applyAlignment="1">
      <alignment horizontal="left"/>
      <protection/>
    </xf>
    <xf numFmtId="181" fontId="5" fillId="0" borderId="10" xfId="20" applyNumberFormat="1" applyFont="1" applyFill="1" applyBorder="1" applyAlignment="1">
      <alignment horizontal="center"/>
      <protection/>
    </xf>
    <xf numFmtId="181" fontId="3" fillId="2" borderId="10" xfId="20" applyNumberFormat="1" applyFont="1" applyFill="1" applyBorder="1" applyAlignment="1">
      <alignment horizontal="center"/>
      <protection/>
    </xf>
    <xf numFmtId="185" fontId="3" fillId="0" borderId="11" xfId="20" applyNumberFormat="1" applyFont="1" applyFill="1" applyBorder="1" applyAlignment="1">
      <alignment horizontal="left"/>
      <protection/>
    </xf>
    <xf numFmtId="181" fontId="3" fillId="3" borderId="25" xfId="20" applyNumberFormat="1" applyFont="1" applyFill="1" applyBorder="1" applyAlignment="1">
      <alignment horizontal="center"/>
      <protection/>
    </xf>
    <xf numFmtId="181" fontId="3" fillId="0" borderId="26" xfId="20" applyNumberFormat="1" applyFont="1" applyFill="1" applyBorder="1" applyAlignment="1">
      <alignment horizontal="center"/>
      <protection/>
    </xf>
    <xf numFmtId="181" fontId="3" fillId="2" borderId="26" xfId="20" applyNumberFormat="1" applyFont="1" applyFill="1" applyBorder="1" applyAlignment="1">
      <alignment horizontal="center"/>
      <protection/>
    </xf>
    <xf numFmtId="1" fontId="5" fillId="0" borderId="26" xfId="20" applyNumberFormat="1" applyFont="1" applyFill="1" applyBorder="1" applyAlignment="1">
      <alignment horizontal="center"/>
      <protection/>
    </xf>
    <xf numFmtId="181" fontId="3" fillId="0" borderId="27" xfId="20" applyNumberFormat="1" applyFont="1" applyFill="1" applyBorder="1" applyAlignment="1">
      <alignment horizontal="center"/>
      <protection/>
    </xf>
    <xf numFmtId="181" fontId="3" fillId="0" borderId="0" xfId="20" applyNumberFormat="1" applyFont="1" applyFill="1" applyBorder="1" applyAlignment="1">
      <alignment horizontal="left"/>
      <protection/>
    </xf>
    <xf numFmtId="0" fontId="3" fillId="0" borderId="25" xfId="20" applyFont="1" applyFill="1" applyBorder="1" applyAlignment="1">
      <alignment horizontal="left"/>
      <protection/>
    </xf>
    <xf numFmtId="1" fontId="3" fillId="0" borderId="27" xfId="20" applyNumberFormat="1" applyFont="1" applyFill="1" applyBorder="1" applyAlignment="1">
      <alignment horizontal="left"/>
      <protection/>
    </xf>
    <xf numFmtId="0" fontId="4" fillId="0" borderId="0" xfId="20" applyFont="1" applyFill="1" applyBorder="1" applyAlignment="1">
      <alignment horizontal="left"/>
      <protection/>
    </xf>
    <xf numFmtId="185" fontId="3" fillId="0" borderId="0" xfId="20" applyNumberFormat="1" applyFont="1" applyFill="1" applyBorder="1" applyAlignment="1">
      <alignment horizontal="left"/>
      <protection/>
    </xf>
    <xf numFmtId="181" fontId="2" fillId="0" borderId="28" xfId="20" applyNumberFormat="1" applyFont="1" applyFill="1" applyBorder="1" applyAlignment="1">
      <alignment horizontal="left"/>
      <protection/>
    </xf>
    <xf numFmtId="181" fontId="2" fillId="0" borderId="29" xfId="20" applyNumberFormat="1" applyFont="1" applyFill="1" applyBorder="1" applyAlignment="1">
      <alignment horizontal="left"/>
      <protection/>
    </xf>
    <xf numFmtId="181" fontId="7" fillId="0" borderId="29" xfId="20" applyNumberFormat="1" applyFont="1" applyFill="1" applyBorder="1" applyAlignment="1">
      <alignment horizontal="left"/>
      <protection/>
    </xf>
    <xf numFmtId="181" fontId="2" fillId="0" borderId="30" xfId="20" applyNumberFormat="1" applyFont="1" applyFill="1" applyBorder="1" applyAlignment="1">
      <alignment horizontal="left"/>
      <protection/>
    </xf>
    <xf numFmtId="181" fontId="2" fillId="0" borderId="31" xfId="20" applyNumberFormat="1" applyFont="1" applyFill="1" applyBorder="1" applyAlignment="1">
      <alignment horizontal="left"/>
      <protection/>
    </xf>
    <xf numFmtId="181" fontId="2" fillId="0" borderId="32" xfId="20" applyNumberFormat="1" applyFont="1" applyFill="1" applyBorder="1" applyAlignment="1">
      <alignment horizontal="left"/>
      <protection/>
    </xf>
    <xf numFmtId="181" fontId="2" fillId="0" borderId="32" xfId="20" applyNumberFormat="1" applyFont="1" applyFill="1" applyBorder="1" applyAlignment="1">
      <alignment horizontal="center"/>
      <protection/>
    </xf>
    <xf numFmtId="181" fontId="2" fillId="0" borderId="33" xfId="20" applyNumberFormat="1" applyFont="1" applyFill="1" applyBorder="1" applyAlignment="1">
      <alignment horizontal="left"/>
      <protection/>
    </xf>
    <xf numFmtId="181" fontId="2" fillId="0" borderId="34" xfId="20" applyNumberFormat="1" applyFont="1" applyFill="1" applyBorder="1" applyAlignment="1">
      <alignment horizontal="left"/>
      <protection/>
    </xf>
    <xf numFmtId="181" fontId="2" fillId="0" borderId="35" xfId="20" applyNumberFormat="1" applyFont="1" applyFill="1" applyBorder="1" applyAlignment="1">
      <alignment horizontal="left"/>
      <protection/>
    </xf>
    <xf numFmtId="181" fontId="2" fillId="0" borderId="36" xfId="20" applyNumberFormat="1" applyFont="1" applyFill="1" applyBorder="1" applyAlignment="1">
      <alignment horizontal="left"/>
      <protection/>
    </xf>
    <xf numFmtId="181" fontId="2" fillId="0" borderId="36" xfId="20" applyNumberFormat="1" applyFont="1" applyFill="1" applyBorder="1" applyAlignment="1">
      <alignment horizontal="center"/>
      <protection/>
    </xf>
    <xf numFmtId="181" fontId="2" fillId="0" borderId="37" xfId="20" applyNumberFormat="1" applyFont="1" applyFill="1" applyBorder="1" applyAlignment="1">
      <alignment horizontal="left"/>
      <protection/>
    </xf>
    <xf numFmtId="181" fontId="2" fillId="0" borderId="38" xfId="20" applyNumberFormat="1" applyFont="1" applyFill="1" applyBorder="1" applyAlignment="1">
      <alignment horizontal="left"/>
      <protection/>
    </xf>
    <xf numFmtId="0" fontId="2" fillId="0" borderId="39" xfId="20" applyFont="1" applyFill="1" applyBorder="1" applyAlignment="1">
      <alignment horizontal="left" vertical="center"/>
      <protection/>
    </xf>
    <xf numFmtId="0" fontId="2" fillId="0" borderId="40" xfId="20" applyFont="1" applyFill="1" applyBorder="1" applyAlignment="1">
      <alignment horizontal="left" vertical="center"/>
      <protection/>
    </xf>
    <xf numFmtId="181" fontId="2" fillId="0" borderId="40" xfId="20" applyNumberFormat="1" applyFont="1" applyFill="1" applyBorder="1" applyAlignment="1">
      <alignment horizontal="left" vertical="center"/>
      <protection/>
    </xf>
    <xf numFmtId="181" fontId="2" fillId="0" borderId="41" xfId="20" applyNumberFormat="1" applyFont="1" applyFill="1" applyBorder="1" applyAlignment="1">
      <alignment horizontal="left" vertical="center"/>
      <protection/>
    </xf>
    <xf numFmtId="0" fontId="2" fillId="0" borderId="0" xfId="20" applyFont="1" applyFill="1" applyBorder="1" applyAlignment="1">
      <alignment horizontal="left" vertical="center"/>
      <protection/>
    </xf>
    <xf numFmtId="0" fontId="3" fillId="0" borderId="5" xfId="21" applyFont="1" applyFill="1" applyBorder="1" applyAlignment="1">
      <alignment horizontal="left"/>
      <protection/>
    </xf>
    <xf numFmtId="1" fontId="3" fillId="0" borderId="6" xfId="21" applyNumberFormat="1" applyFont="1" applyFill="1" applyBorder="1" applyAlignment="1">
      <alignment horizontal="left"/>
      <protection/>
    </xf>
    <xf numFmtId="0" fontId="3" fillId="0" borderId="0" xfId="21" applyFont="1" applyFill="1" applyBorder="1" applyAlignment="1">
      <alignment horizontal="left"/>
      <protection/>
    </xf>
    <xf numFmtId="181" fontId="3" fillId="0" borderId="7" xfId="21" applyNumberFormat="1" applyFont="1" applyFill="1" applyBorder="1" applyAlignment="1">
      <alignment horizontal="left"/>
      <protection/>
    </xf>
    <xf numFmtId="181" fontId="3" fillId="0" borderId="8" xfId="21" applyNumberFormat="1" applyFont="1" applyFill="1" applyBorder="1" applyAlignment="1">
      <alignment horizontal="center"/>
      <protection/>
    </xf>
    <xf numFmtId="181" fontId="3" fillId="0" borderId="9" xfId="21" applyNumberFormat="1" applyFont="1" applyFill="1" applyBorder="1" applyAlignment="1">
      <alignment horizontal="center"/>
      <protection/>
    </xf>
    <xf numFmtId="0" fontId="5" fillId="0" borderId="10" xfId="21" applyFont="1" applyFill="1" applyBorder="1" applyAlignment="1">
      <alignment horizontal="left"/>
      <protection/>
    </xf>
    <xf numFmtId="0" fontId="5" fillId="0" borderId="11" xfId="21" applyFont="1" applyFill="1" applyBorder="1" applyAlignment="1">
      <alignment horizontal="left"/>
      <protection/>
    </xf>
    <xf numFmtId="181" fontId="3" fillId="0" borderId="12" xfId="21" applyNumberFormat="1" applyFont="1" applyFill="1" applyBorder="1" applyAlignment="1">
      <alignment horizontal="left"/>
      <protection/>
    </xf>
    <xf numFmtId="181" fontId="3" fillId="0" borderId="13" xfId="21" applyNumberFormat="1" applyFont="1" applyFill="1" applyBorder="1" applyAlignment="1">
      <alignment horizontal="center"/>
      <protection/>
    </xf>
    <xf numFmtId="181" fontId="3" fillId="0" borderId="14" xfId="21" applyNumberFormat="1" applyFont="1" applyFill="1" applyBorder="1" applyAlignment="1">
      <alignment horizontal="center"/>
      <protection/>
    </xf>
    <xf numFmtId="182" fontId="3" fillId="0" borderId="15" xfId="21" applyNumberFormat="1" applyFont="1" applyFill="1" applyBorder="1" applyAlignment="1">
      <alignment horizontal="center"/>
      <protection/>
    </xf>
    <xf numFmtId="182" fontId="3" fillId="0" borderId="11" xfId="21" applyNumberFormat="1" applyFont="1" applyFill="1" applyBorder="1" applyAlignment="1">
      <alignment horizontal="center"/>
      <protection/>
    </xf>
    <xf numFmtId="0" fontId="3" fillId="0" borderId="10" xfId="21" applyFont="1" applyFill="1" applyBorder="1" applyAlignment="1">
      <alignment horizontal="left"/>
      <protection/>
    </xf>
    <xf numFmtId="1" fontId="3" fillId="0" borderId="11" xfId="21" applyNumberFormat="1" applyFont="1" applyFill="1" applyBorder="1" applyAlignment="1">
      <alignment horizontal="left"/>
      <protection/>
    </xf>
    <xf numFmtId="184" fontId="3" fillId="0" borderId="11" xfId="21" applyNumberFormat="1" applyFont="1" applyFill="1" applyBorder="1" applyAlignment="1">
      <alignment horizontal="left"/>
      <protection/>
    </xf>
    <xf numFmtId="181" fontId="3" fillId="0" borderId="16" xfId="21" applyNumberFormat="1" applyFont="1" applyFill="1" applyBorder="1" applyAlignment="1">
      <alignment horizontal="left"/>
      <protection/>
    </xf>
    <xf numFmtId="181" fontId="3" fillId="0" borderId="17" xfId="21" applyNumberFormat="1" applyFont="1" applyFill="1" applyBorder="1" applyAlignment="1">
      <alignment horizontal="left"/>
      <protection/>
    </xf>
    <xf numFmtId="181" fontId="3" fillId="0" borderId="17" xfId="21" applyNumberFormat="1" applyFont="1" applyFill="1" applyBorder="1" applyAlignment="1">
      <alignment horizontal="center"/>
      <protection/>
    </xf>
    <xf numFmtId="181" fontId="3" fillId="0" borderId="18" xfId="21" applyNumberFormat="1" applyFont="1" applyFill="1" applyBorder="1" applyAlignment="1">
      <alignment horizontal="center"/>
      <protection/>
    </xf>
    <xf numFmtId="181" fontId="3" fillId="0" borderId="12" xfId="21" applyNumberFormat="1" applyFont="1" applyFill="1" applyBorder="1" applyAlignment="1">
      <alignment horizontal="center"/>
      <protection/>
    </xf>
    <xf numFmtId="181" fontId="5" fillId="0" borderId="13" xfId="21" applyNumberFormat="1" applyFont="1" applyFill="1" applyBorder="1" applyAlignment="1">
      <alignment horizontal="left"/>
      <protection/>
    </xf>
    <xf numFmtId="181" fontId="5" fillId="0" borderId="13" xfId="21" applyNumberFormat="1" applyFont="1" applyFill="1" applyBorder="1" applyAlignment="1">
      <alignment horizontal="center"/>
      <protection/>
    </xf>
    <xf numFmtId="181" fontId="5" fillId="0" borderId="14" xfId="21" applyNumberFormat="1" applyFont="1" applyFill="1" applyBorder="1" applyAlignment="1">
      <alignment horizontal="center"/>
      <protection/>
    </xf>
    <xf numFmtId="181" fontId="5" fillId="0" borderId="19" xfId="21" applyNumberFormat="1" applyFont="1" applyFill="1" applyBorder="1" applyAlignment="1">
      <alignment horizontal="center"/>
      <protection/>
    </xf>
    <xf numFmtId="181" fontId="5" fillId="0" borderId="20" xfId="21" applyNumberFormat="1" applyFont="1" applyFill="1" applyBorder="1" applyAlignment="1">
      <alignment horizontal="center"/>
      <protection/>
    </xf>
    <xf numFmtId="181" fontId="3" fillId="0" borderId="13" xfId="21" applyNumberFormat="1" applyFont="1" applyFill="1" applyBorder="1" applyAlignment="1">
      <alignment horizontal="left"/>
      <protection/>
    </xf>
    <xf numFmtId="181" fontId="3" fillId="0" borderId="21" xfId="21" applyNumberFormat="1" applyFont="1" applyFill="1" applyBorder="1" applyAlignment="1">
      <alignment horizontal="center"/>
      <protection/>
    </xf>
    <xf numFmtId="0" fontId="3" fillId="0" borderId="11" xfId="21" applyFont="1" applyFill="1" applyBorder="1" applyAlignment="1">
      <alignment horizontal="left"/>
      <protection/>
    </xf>
    <xf numFmtId="181" fontId="3" fillId="0" borderId="22" xfId="21" applyNumberFormat="1" applyFont="1" applyFill="1" applyBorder="1" applyAlignment="1">
      <alignment horizontal="center"/>
      <protection/>
    </xf>
    <xf numFmtId="181" fontId="4" fillId="0" borderId="23" xfId="21" applyNumberFormat="1" applyFont="1" applyFill="1" applyBorder="1" applyAlignment="1">
      <alignment horizontal="center"/>
      <protection/>
    </xf>
    <xf numFmtId="181" fontId="3" fillId="0" borderId="23" xfId="21" applyNumberFormat="1" applyFont="1" applyFill="1" applyBorder="1" applyAlignment="1">
      <alignment horizontal="center"/>
      <protection/>
    </xf>
    <xf numFmtId="181" fontId="3" fillId="0" borderId="24" xfId="21" applyNumberFormat="1" applyFont="1" applyFill="1" applyBorder="1" applyAlignment="1">
      <alignment horizontal="center"/>
      <protection/>
    </xf>
    <xf numFmtId="181" fontId="5" fillId="0" borderId="10" xfId="21" applyNumberFormat="1" applyFont="1" applyFill="1" applyBorder="1" applyAlignment="1">
      <alignment horizontal="center"/>
      <protection/>
    </xf>
    <xf numFmtId="181" fontId="5" fillId="0" borderId="15" xfId="21" applyNumberFormat="1" applyFont="1" applyFill="1" applyBorder="1" applyAlignment="1">
      <alignment horizontal="center"/>
      <protection/>
    </xf>
    <xf numFmtId="181" fontId="5" fillId="2" borderId="15" xfId="21" applyNumberFormat="1" applyFont="1" applyFill="1" applyBorder="1" applyAlignment="1">
      <alignment horizontal="center"/>
      <protection/>
    </xf>
    <xf numFmtId="1" fontId="5" fillId="0" borderId="15" xfId="21" applyNumberFormat="1" applyFont="1" applyFill="1" applyBorder="1" applyAlignment="1">
      <alignment horizontal="center"/>
      <protection/>
    </xf>
    <xf numFmtId="181" fontId="3" fillId="0" borderId="15" xfId="21" applyNumberFormat="1" applyFont="1" applyFill="1" applyBorder="1" applyAlignment="1">
      <alignment horizontal="center"/>
      <protection/>
    </xf>
    <xf numFmtId="181" fontId="3" fillId="0" borderId="11" xfId="21" applyNumberFormat="1" applyFont="1" applyFill="1" applyBorder="1" applyAlignment="1">
      <alignment horizontal="center"/>
      <protection/>
    </xf>
    <xf numFmtId="181" fontId="3" fillId="0" borderId="11" xfId="21" applyNumberFormat="1" applyFont="1" applyFill="1" applyBorder="1" applyAlignment="1">
      <alignment horizontal="left"/>
      <protection/>
    </xf>
    <xf numFmtId="181" fontId="3" fillId="0" borderId="10" xfId="21" applyNumberFormat="1" applyFont="1" applyFill="1" applyBorder="1" applyAlignment="1">
      <alignment horizontal="center"/>
      <protection/>
    </xf>
    <xf numFmtId="181" fontId="3" fillId="2" borderId="15" xfId="21" applyNumberFormat="1" applyFont="1" applyFill="1" applyBorder="1" applyAlignment="1">
      <alignment horizontal="center"/>
      <protection/>
    </xf>
    <xf numFmtId="181" fontId="3" fillId="3" borderId="10" xfId="21" applyNumberFormat="1" applyFont="1" applyFill="1" applyBorder="1" applyAlignment="1">
      <alignment horizontal="center"/>
      <protection/>
    </xf>
    <xf numFmtId="183" fontId="3" fillId="0" borderId="11" xfId="21" applyNumberFormat="1" applyFont="1" applyFill="1" applyBorder="1" applyAlignment="1">
      <alignment horizontal="left"/>
      <protection/>
    </xf>
    <xf numFmtId="181" fontId="5" fillId="0" borderId="11" xfId="21" applyNumberFormat="1" applyFont="1" applyFill="1" applyBorder="1" applyAlignment="1">
      <alignment horizontal="left"/>
      <protection/>
    </xf>
    <xf numFmtId="181" fontId="3" fillId="3" borderId="15" xfId="21" applyNumberFormat="1" applyFont="1" applyFill="1" applyBorder="1" applyAlignment="1">
      <alignment horizontal="center"/>
      <protection/>
    </xf>
    <xf numFmtId="181" fontId="3" fillId="2" borderId="10" xfId="21" applyNumberFormat="1" applyFont="1" applyFill="1" applyBorder="1" applyAlignment="1">
      <alignment horizontal="center"/>
      <protection/>
    </xf>
    <xf numFmtId="185" fontId="3" fillId="0" borderId="11" xfId="21" applyNumberFormat="1" applyFont="1" applyFill="1" applyBorder="1" applyAlignment="1">
      <alignment horizontal="left"/>
      <protection/>
    </xf>
    <xf numFmtId="181" fontId="3" fillId="3" borderId="25" xfId="21" applyNumberFormat="1" applyFont="1" applyFill="1" applyBorder="1" applyAlignment="1">
      <alignment horizontal="center"/>
      <protection/>
    </xf>
    <xf numFmtId="181" fontId="3" fillId="0" borderId="26" xfId="21" applyNumberFormat="1" applyFont="1" applyFill="1" applyBorder="1" applyAlignment="1">
      <alignment horizontal="center"/>
      <protection/>
    </xf>
    <xf numFmtId="181" fontId="3" fillId="3" borderId="26" xfId="21" applyNumberFormat="1" applyFont="1" applyFill="1" applyBorder="1" applyAlignment="1">
      <alignment horizontal="center"/>
      <protection/>
    </xf>
    <xf numFmtId="1" fontId="5" fillId="0" borderId="26" xfId="21" applyNumberFormat="1" applyFont="1" applyFill="1" applyBorder="1" applyAlignment="1">
      <alignment horizontal="center"/>
      <protection/>
    </xf>
    <xf numFmtId="181" fontId="3" fillId="0" borderId="27" xfId="21" applyNumberFormat="1" applyFont="1" applyFill="1" applyBorder="1" applyAlignment="1">
      <alignment horizontal="center"/>
      <protection/>
    </xf>
    <xf numFmtId="181" fontId="3" fillId="0" borderId="0" xfId="21" applyNumberFormat="1" applyFont="1" applyFill="1" applyBorder="1" applyAlignment="1">
      <alignment horizontal="left"/>
      <protection/>
    </xf>
    <xf numFmtId="0" fontId="3" fillId="0" borderId="25" xfId="21" applyFont="1" applyFill="1" applyBorder="1" applyAlignment="1">
      <alignment horizontal="left"/>
      <protection/>
    </xf>
    <xf numFmtId="1" fontId="3" fillId="0" borderId="27" xfId="21" applyNumberFormat="1" applyFont="1" applyFill="1" applyBorder="1" applyAlignment="1">
      <alignment horizontal="left"/>
      <protection/>
    </xf>
    <xf numFmtId="0" fontId="4" fillId="0" borderId="0" xfId="21" applyFont="1" applyFill="1" applyBorder="1" applyAlignment="1">
      <alignment horizontal="left"/>
      <protection/>
    </xf>
    <xf numFmtId="185" fontId="3" fillId="0" borderId="0" xfId="21" applyNumberFormat="1" applyFont="1" applyFill="1" applyBorder="1" applyAlignment="1">
      <alignment horizontal="left"/>
      <protection/>
    </xf>
    <xf numFmtId="181" fontId="2" fillId="0" borderId="28" xfId="21" applyNumberFormat="1" applyFont="1" applyFill="1" applyBorder="1" applyAlignment="1">
      <alignment horizontal="left"/>
      <protection/>
    </xf>
    <xf numFmtId="181" fontId="2" fillId="0" borderId="29" xfId="21" applyNumberFormat="1" applyFont="1" applyFill="1" applyBorder="1" applyAlignment="1">
      <alignment horizontal="left"/>
      <protection/>
    </xf>
    <xf numFmtId="181" fontId="7" fillId="0" borderId="29" xfId="21" applyNumberFormat="1" applyFont="1" applyFill="1" applyBorder="1" applyAlignment="1">
      <alignment horizontal="left"/>
      <protection/>
    </xf>
    <xf numFmtId="181" fontId="2" fillId="0" borderId="30" xfId="21" applyNumberFormat="1" applyFont="1" applyFill="1" applyBorder="1" applyAlignment="1">
      <alignment horizontal="left"/>
      <protection/>
    </xf>
    <xf numFmtId="181" fontId="2" fillId="0" borderId="31" xfId="21" applyNumberFormat="1" applyFont="1" applyFill="1" applyBorder="1" applyAlignment="1">
      <alignment horizontal="left"/>
      <protection/>
    </xf>
    <xf numFmtId="181" fontId="2" fillId="0" borderId="32" xfId="21" applyNumberFormat="1" applyFont="1" applyFill="1" applyBorder="1" applyAlignment="1">
      <alignment horizontal="left"/>
      <protection/>
    </xf>
    <xf numFmtId="181" fontId="2" fillId="0" borderId="32" xfId="21" applyNumberFormat="1" applyFont="1" applyFill="1" applyBorder="1" applyAlignment="1">
      <alignment horizontal="center"/>
      <protection/>
    </xf>
    <xf numFmtId="181" fontId="2" fillId="0" borderId="33" xfId="21" applyNumberFormat="1" applyFont="1" applyFill="1" applyBorder="1" applyAlignment="1">
      <alignment horizontal="left"/>
      <protection/>
    </xf>
    <xf numFmtId="181" fontId="2" fillId="0" borderId="34" xfId="21" applyNumberFormat="1" applyFont="1" applyFill="1" applyBorder="1" applyAlignment="1">
      <alignment horizontal="left"/>
      <protection/>
    </xf>
    <xf numFmtId="181" fontId="2" fillId="0" borderId="35" xfId="21" applyNumberFormat="1" applyFont="1" applyFill="1" applyBorder="1" applyAlignment="1">
      <alignment horizontal="left"/>
      <protection/>
    </xf>
    <xf numFmtId="181" fontId="2" fillId="0" borderId="36" xfId="21" applyNumberFormat="1" applyFont="1" applyFill="1" applyBorder="1" applyAlignment="1">
      <alignment horizontal="left"/>
      <protection/>
    </xf>
    <xf numFmtId="181" fontId="2" fillId="0" borderId="36" xfId="21" applyNumberFormat="1" applyFont="1" applyFill="1" applyBorder="1" applyAlignment="1">
      <alignment horizontal="center"/>
      <protection/>
    </xf>
    <xf numFmtId="181" fontId="2" fillId="0" borderId="37" xfId="21" applyNumberFormat="1" applyFont="1" applyFill="1" applyBorder="1" applyAlignment="1">
      <alignment horizontal="left"/>
      <protection/>
    </xf>
    <xf numFmtId="181" fontId="2" fillId="0" borderId="38" xfId="21" applyNumberFormat="1" applyFont="1" applyFill="1" applyBorder="1" applyAlignment="1">
      <alignment horizontal="left"/>
      <protection/>
    </xf>
    <xf numFmtId="0" fontId="2" fillId="0" borderId="39" xfId="21" applyFont="1" applyFill="1" applyBorder="1" applyAlignment="1">
      <alignment horizontal="left" vertical="center"/>
      <protection/>
    </xf>
    <xf numFmtId="0" fontId="2" fillId="0" borderId="40" xfId="21" applyFont="1" applyFill="1" applyBorder="1" applyAlignment="1">
      <alignment horizontal="left" vertical="center"/>
      <protection/>
    </xf>
    <xf numFmtId="181" fontId="2" fillId="0" borderId="40" xfId="21" applyNumberFormat="1" applyFont="1" applyFill="1" applyBorder="1" applyAlignment="1">
      <alignment horizontal="left" vertical="center"/>
      <protection/>
    </xf>
    <xf numFmtId="181" fontId="2" fillId="0" borderId="41" xfId="21" applyNumberFormat="1" applyFont="1" applyFill="1" applyBorder="1" applyAlignment="1">
      <alignment horizontal="left" vertical="center"/>
      <protection/>
    </xf>
    <xf numFmtId="0" fontId="2" fillId="0" borderId="0" xfId="21" applyFont="1" applyFill="1" applyBorder="1" applyAlignment="1">
      <alignment horizontal="left" vertical="center"/>
      <protection/>
    </xf>
    <xf numFmtId="0" fontId="3" fillId="0" borderId="0" xfId="22" applyFont="1" applyFill="1" applyBorder="1" applyAlignment="1">
      <alignment horizontal="left"/>
      <protection/>
    </xf>
    <xf numFmtId="181" fontId="3" fillId="0" borderId="0" xfId="22" applyNumberFormat="1" applyFont="1" applyFill="1" applyBorder="1" applyAlignment="1">
      <alignment horizontal="left"/>
      <protection/>
    </xf>
    <xf numFmtId="0" fontId="2" fillId="0" borderId="0" xfId="22" applyFont="1" applyFill="1" applyBorder="1" applyAlignment="1">
      <alignment horizontal="left" vertical="center"/>
      <protection/>
    </xf>
    <xf numFmtId="0" fontId="3" fillId="0" borderId="5" xfId="23" applyFont="1" applyFill="1" applyBorder="1" applyAlignment="1">
      <alignment horizontal="left"/>
      <protection/>
    </xf>
    <xf numFmtId="1" fontId="3" fillId="0" borderId="6" xfId="23" applyNumberFormat="1" applyFont="1" applyFill="1" applyBorder="1" applyAlignment="1">
      <alignment horizontal="left"/>
      <protection/>
    </xf>
    <xf numFmtId="0" fontId="3" fillId="0" borderId="0" xfId="23" applyFont="1" applyFill="1" applyBorder="1" applyAlignment="1">
      <alignment horizontal="left"/>
      <protection/>
    </xf>
    <xf numFmtId="181" fontId="3" fillId="0" borderId="7" xfId="23" applyNumberFormat="1" applyFont="1" applyFill="1" applyBorder="1" applyAlignment="1">
      <alignment horizontal="left"/>
      <protection/>
    </xf>
    <xf numFmtId="181" fontId="3" fillId="0" borderId="8" xfId="23" applyNumberFormat="1" applyFont="1" applyFill="1" applyBorder="1" applyAlignment="1">
      <alignment horizontal="center"/>
      <protection/>
    </xf>
    <xf numFmtId="181" fontId="3" fillId="0" borderId="9" xfId="23" applyNumberFormat="1" applyFont="1" applyFill="1" applyBorder="1" applyAlignment="1">
      <alignment horizontal="center"/>
      <protection/>
    </xf>
    <xf numFmtId="0" fontId="5" fillId="0" borderId="10" xfId="23" applyFont="1" applyFill="1" applyBorder="1" applyAlignment="1">
      <alignment horizontal="left"/>
      <protection/>
    </xf>
    <xf numFmtId="0" fontId="5" fillId="0" borderId="11" xfId="23" applyFont="1" applyFill="1" applyBorder="1" applyAlignment="1">
      <alignment horizontal="left"/>
      <protection/>
    </xf>
    <xf numFmtId="181" fontId="3" fillId="0" borderId="12" xfId="23" applyNumberFormat="1" applyFont="1" applyFill="1" applyBorder="1" applyAlignment="1">
      <alignment horizontal="left"/>
      <protection/>
    </xf>
    <xf numFmtId="181" fontId="3" fillId="0" borderId="13" xfId="23" applyNumberFormat="1" applyFont="1" applyFill="1" applyBorder="1" applyAlignment="1">
      <alignment horizontal="center"/>
      <protection/>
    </xf>
    <xf numFmtId="181" fontId="3" fillId="0" borderId="14" xfId="23" applyNumberFormat="1" applyFont="1" applyFill="1" applyBorder="1" applyAlignment="1">
      <alignment horizontal="center"/>
      <protection/>
    </xf>
    <xf numFmtId="182" fontId="3" fillId="0" borderId="15" xfId="23" applyNumberFormat="1" applyFont="1" applyFill="1" applyBorder="1" applyAlignment="1">
      <alignment horizontal="center"/>
      <protection/>
    </xf>
    <xf numFmtId="182" fontId="3" fillId="0" borderId="11" xfId="23" applyNumberFormat="1" applyFont="1" applyFill="1" applyBorder="1" applyAlignment="1">
      <alignment horizontal="center"/>
      <protection/>
    </xf>
    <xf numFmtId="0" fontId="3" fillId="0" borderId="10" xfId="23" applyFont="1" applyFill="1" applyBorder="1" applyAlignment="1">
      <alignment horizontal="left"/>
      <protection/>
    </xf>
    <xf numFmtId="1" fontId="3" fillId="0" borderId="11" xfId="23" applyNumberFormat="1" applyFont="1" applyFill="1" applyBorder="1" applyAlignment="1">
      <alignment horizontal="left"/>
      <protection/>
    </xf>
    <xf numFmtId="184" fontId="3" fillId="0" borderId="11" xfId="23" applyNumberFormat="1" applyFont="1" applyFill="1" applyBorder="1" applyAlignment="1">
      <alignment horizontal="left"/>
      <protection/>
    </xf>
    <xf numFmtId="181" fontId="3" fillId="0" borderId="16" xfId="23" applyNumberFormat="1" applyFont="1" applyFill="1" applyBorder="1" applyAlignment="1">
      <alignment horizontal="left"/>
      <protection/>
    </xf>
    <xf numFmtId="181" fontId="3" fillId="0" borderId="17" xfId="23" applyNumberFormat="1" applyFont="1" applyFill="1" applyBorder="1" applyAlignment="1">
      <alignment horizontal="left"/>
      <protection/>
    </xf>
    <xf numFmtId="181" fontId="3" fillId="0" borderId="17" xfId="23" applyNumberFormat="1" applyFont="1" applyFill="1" applyBorder="1" applyAlignment="1">
      <alignment horizontal="center"/>
      <protection/>
    </xf>
    <xf numFmtId="181" fontId="3" fillId="0" borderId="18" xfId="23" applyNumberFormat="1" applyFont="1" applyFill="1" applyBorder="1" applyAlignment="1">
      <alignment horizontal="center"/>
      <protection/>
    </xf>
    <xf numFmtId="181" fontId="3" fillId="0" borderId="12" xfId="23" applyNumberFormat="1" applyFont="1" applyFill="1" applyBorder="1" applyAlignment="1">
      <alignment horizontal="center"/>
      <protection/>
    </xf>
    <xf numFmtId="181" fontId="5" fillId="0" borderId="13" xfId="23" applyNumberFormat="1" applyFont="1" applyFill="1" applyBorder="1" applyAlignment="1">
      <alignment horizontal="left"/>
      <protection/>
    </xf>
    <xf numFmtId="181" fontId="5" fillId="0" borderId="13" xfId="23" applyNumberFormat="1" applyFont="1" applyFill="1" applyBorder="1" applyAlignment="1">
      <alignment horizontal="center"/>
      <protection/>
    </xf>
    <xf numFmtId="181" fontId="5" fillId="0" borderId="14" xfId="23" applyNumberFormat="1" applyFont="1" applyFill="1" applyBorder="1" applyAlignment="1">
      <alignment horizontal="center"/>
      <protection/>
    </xf>
    <xf numFmtId="181" fontId="5" fillId="0" borderId="19" xfId="23" applyNumberFormat="1" applyFont="1" applyFill="1" applyBorder="1" applyAlignment="1">
      <alignment horizontal="center"/>
      <protection/>
    </xf>
    <xf numFmtId="181" fontId="5" fillId="0" borderId="20" xfId="23" applyNumberFormat="1" applyFont="1" applyFill="1" applyBorder="1" applyAlignment="1">
      <alignment horizontal="center"/>
      <protection/>
    </xf>
    <xf numFmtId="181" fontId="3" fillId="0" borderId="13" xfId="23" applyNumberFormat="1" applyFont="1" applyFill="1" applyBorder="1" applyAlignment="1">
      <alignment horizontal="left"/>
      <protection/>
    </xf>
    <xf numFmtId="181" fontId="3" fillId="0" borderId="21" xfId="23" applyNumberFormat="1" applyFont="1" applyFill="1" applyBorder="1" applyAlignment="1">
      <alignment horizontal="center"/>
      <protection/>
    </xf>
    <xf numFmtId="0" fontId="3" fillId="0" borderId="11" xfId="23" applyFont="1" applyFill="1" applyBorder="1" applyAlignment="1">
      <alignment horizontal="left"/>
      <protection/>
    </xf>
    <xf numFmtId="181" fontId="3" fillId="0" borderId="22" xfId="23" applyNumberFormat="1" applyFont="1" applyFill="1" applyBorder="1" applyAlignment="1">
      <alignment horizontal="center"/>
      <protection/>
    </xf>
    <xf numFmtId="181" fontId="4" fillId="0" borderId="23" xfId="23" applyNumberFormat="1" applyFont="1" applyFill="1" applyBorder="1" applyAlignment="1">
      <alignment horizontal="center"/>
      <protection/>
    </xf>
    <xf numFmtId="181" fontId="3" fillId="0" borderId="23" xfId="23" applyNumberFormat="1" applyFont="1" applyFill="1" applyBorder="1" applyAlignment="1">
      <alignment horizontal="center"/>
      <protection/>
    </xf>
    <xf numFmtId="181" fontId="3" fillId="0" borderId="24" xfId="23" applyNumberFormat="1" applyFont="1" applyFill="1" applyBorder="1" applyAlignment="1">
      <alignment horizontal="center"/>
      <protection/>
    </xf>
    <xf numFmtId="181" fontId="5" fillId="2" borderId="10" xfId="23" applyNumberFormat="1" applyFont="1" applyFill="1" applyBorder="1" applyAlignment="1">
      <alignment horizontal="center"/>
      <protection/>
    </xf>
    <xf numFmtId="181" fontId="5" fillId="0" borderId="15" xfId="23" applyNumberFormat="1" applyFont="1" applyFill="1" applyBorder="1" applyAlignment="1">
      <alignment horizontal="center"/>
      <protection/>
    </xf>
    <xf numFmtId="181" fontId="5" fillId="2" borderId="15" xfId="23" applyNumberFormat="1" applyFont="1" applyFill="1" applyBorder="1" applyAlignment="1">
      <alignment horizontal="center"/>
      <protection/>
    </xf>
    <xf numFmtId="1" fontId="5" fillId="0" borderId="15" xfId="23" applyNumberFormat="1" applyFont="1" applyFill="1" applyBorder="1" applyAlignment="1">
      <alignment horizontal="center"/>
      <protection/>
    </xf>
    <xf numFmtId="181" fontId="3" fillId="0" borderId="15" xfId="23" applyNumberFormat="1" applyFont="1" applyFill="1" applyBorder="1" applyAlignment="1">
      <alignment horizontal="center"/>
      <protection/>
    </xf>
    <xf numFmtId="181" fontId="3" fillId="0" borderId="11" xfId="23" applyNumberFormat="1" applyFont="1" applyFill="1" applyBorder="1" applyAlignment="1">
      <alignment horizontal="center"/>
      <protection/>
    </xf>
    <xf numFmtId="181" fontId="3" fillId="0" borderId="11" xfId="23" applyNumberFormat="1" applyFont="1" applyFill="1" applyBorder="1" applyAlignment="1">
      <alignment horizontal="left"/>
      <protection/>
    </xf>
    <xf numFmtId="181" fontId="3" fillId="0" borderId="10" xfId="23" applyNumberFormat="1" applyFont="1" applyFill="1" applyBorder="1" applyAlignment="1">
      <alignment horizontal="center"/>
      <protection/>
    </xf>
    <xf numFmtId="181" fontId="3" fillId="2" borderId="15" xfId="23" applyNumberFormat="1" applyFont="1" applyFill="1" applyBorder="1" applyAlignment="1">
      <alignment horizontal="center"/>
      <protection/>
    </xf>
    <xf numFmtId="181" fontId="3" fillId="2" borderId="10" xfId="23" applyNumberFormat="1" applyFont="1" applyFill="1" applyBorder="1" applyAlignment="1">
      <alignment horizontal="center"/>
      <protection/>
    </xf>
    <xf numFmtId="183" fontId="3" fillId="0" borderId="11" xfId="23" applyNumberFormat="1" applyFont="1" applyFill="1" applyBorder="1" applyAlignment="1">
      <alignment horizontal="left"/>
      <protection/>
    </xf>
    <xf numFmtId="181" fontId="5" fillId="0" borderId="11" xfId="23" applyNumberFormat="1" applyFont="1" applyFill="1" applyBorder="1" applyAlignment="1">
      <alignment horizontal="left"/>
      <protection/>
    </xf>
    <xf numFmtId="181" fontId="5" fillId="0" borderId="10" xfId="23" applyNumberFormat="1" applyFont="1" applyFill="1" applyBorder="1" applyAlignment="1">
      <alignment horizontal="center"/>
      <protection/>
    </xf>
    <xf numFmtId="181" fontId="3" fillId="3" borderId="10" xfId="23" applyNumberFormat="1" applyFont="1" applyFill="1" applyBorder="1" applyAlignment="1">
      <alignment horizontal="center"/>
      <protection/>
    </xf>
    <xf numFmtId="185" fontId="3" fillId="0" borderId="11" xfId="23" applyNumberFormat="1" applyFont="1" applyFill="1" applyBorder="1" applyAlignment="1">
      <alignment horizontal="left"/>
      <protection/>
    </xf>
    <xf numFmtId="181" fontId="3" fillId="3" borderId="25" xfId="23" applyNumberFormat="1" applyFont="1" applyFill="1" applyBorder="1" applyAlignment="1">
      <alignment horizontal="center"/>
      <protection/>
    </xf>
    <xf numFmtId="181" fontId="3" fillId="0" borderId="26" xfId="23" applyNumberFormat="1" applyFont="1" applyFill="1" applyBorder="1" applyAlignment="1">
      <alignment horizontal="center"/>
      <protection/>
    </xf>
    <xf numFmtId="181" fontId="3" fillId="3" borderId="26" xfId="23" applyNumberFormat="1" applyFont="1" applyFill="1" applyBorder="1" applyAlignment="1">
      <alignment horizontal="center"/>
      <protection/>
    </xf>
    <xf numFmtId="1" fontId="5" fillId="0" borderId="26" xfId="23" applyNumberFormat="1" applyFont="1" applyFill="1" applyBorder="1" applyAlignment="1">
      <alignment horizontal="center"/>
      <protection/>
    </xf>
    <xf numFmtId="181" fontId="3" fillId="0" borderId="27" xfId="23" applyNumberFormat="1" applyFont="1" applyFill="1" applyBorder="1" applyAlignment="1">
      <alignment horizontal="center"/>
      <protection/>
    </xf>
    <xf numFmtId="181" fontId="3" fillId="0" borderId="0" xfId="23" applyNumberFormat="1" applyFont="1" applyFill="1" applyBorder="1" applyAlignment="1">
      <alignment horizontal="left"/>
      <protection/>
    </xf>
    <xf numFmtId="0" fontId="3" fillId="0" borderId="25" xfId="23" applyFont="1" applyFill="1" applyBorder="1" applyAlignment="1">
      <alignment horizontal="left"/>
      <protection/>
    </xf>
    <xf numFmtId="1" fontId="3" fillId="0" borderId="27" xfId="23" applyNumberFormat="1" applyFont="1" applyFill="1" applyBorder="1" applyAlignment="1">
      <alignment horizontal="left"/>
      <protection/>
    </xf>
    <xf numFmtId="0" fontId="4" fillId="0" borderId="0" xfId="23" applyFont="1" applyFill="1" applyBorder="1" applyAlignment="1">
      <alignment horizontal="left"/>
      <protection/>
    </xf>
    <xf numFmtId="185" fontId="3" fillId="0" borderId="0" xfId="23" applyNumberFormat="1" applyFont="1" applyFill="1" applyBorder="1" applyAlignment="1">
      <alignment horizontal="left"/>
      <protection/>
    </xf>
    <xf numFmtId="181" fontId="2" fillId="0" borderId="28" xfId="23" applyNumberFormat="1" applyFont="1" applyFill="1" applyBorder="1" applyAlignment="1">
      <alignment horizontal="left"/>
      <protection/>
    </xf>
    <xf numFmtId="181" fontId="2" fillId="0" borderId="29" xfId="23" applyNumberFormat="1" applyFont="1" applyFill="1" applyBorder="1" applyAlignment="1">
      <alignment horizontal="left"/>
      <protection/>
    </xf>
    <xf numFmtId="181" fontId="7" fillId="0" borderId="29" xfId="23" applyNumberFormat="1" applyFont="1" applyFill="1" applyBorder="1" applyAlignment="1">
      <alignment horizontal="left"/>
      <protection/>
    </xf>
    <xf numFmtId="181" fontId="2" fillId="0" borderId="30" xfId="23" applyNumberFormat="1" applyFont="1" applyFill="1" applyBorder="1" applyAlignment="1">
      <alignment horizontal="left"/>
      <protection/>
    </xf>
    <xf numFmtId="181" fontId="2" fillId="0" borderId="31" xfId="23" applyNumberFormat="1" applyFont="1" applyFill="1" applyBorder="1" applyAlignment="1">
      <alignment horizontal="left"/>
      <protection/>
    </xf>
    <xf numFmtId="181" fontId="2" fillId="0" borderId="32" xfId="23" applyNumberFormat="1" applyFont="1" applyFill="1" applyBorder="1" applyAlignment="1">
      <alignment horizontal="left"/>
      <protection/>
    </xf>
    <xf numFmtId="181" fontId="2" fillId="0" borderId="32" xfId="23" applyNumberFormat="1" applyFont="1" applyFill="1" applyBorder="1" applyAlignment="1">
      <alignment horizontal="center"/>
      <protection/>
    </xf>
    <xf numFmtId="181" fontId="2" fillId="0" borderId="33" xfId="23" applyNumberFormat="1" applyFont="1" applyFill="1" applyBorder="1" applyAlignment="1">
      <alignment horizontal="left"/>
      <protection/>
    </xf>
    <xf numFmtId="181" fontId="2" fillId="0" borderId="34" xfId="23" applyNumberFormat="1" applyFont="1" applyFill="1" applyBorder="1" applyAlignment="1">
      <alignment horizontal="left"/>
      <protection/>
    </xf>
    <xf numFmtId="181" fontId="2" fillId="0" borderId="35" xfId="23" applyNumberFormat="1" applyFont="1" applyFill="1" applyBorder="1" applyAlignment="1">
      <alignment horizontal="left"/>
      <protection/>
    </xf>
    <xf numFmtId="181" fontId="2" fillId="0" borderId="36" xfId="23" applyNumberFormat="1" applyFont="1" applyFill="1" applyBorder="1" applyAlignment="1">
      <alignment horizontal="left"/>
      <protection/>
    </xf>
    <xf numFmtId="181" fontId="2" fillId="0" borderId="36" xfId="23" applyNumberFormat="1" applyFont="1" applyFill="1" applyBorder="1" applyAlignment="1">
      <alignment horizontal="center"/>
      <protection/>
    </xf>
    <xf numFmtId="181" fontId="2" fillId="0" borderId="37" xfId="23" applyNumberFormat="1" applyFont="1" applyFill="1" applyBorder="1" applyAlignment="1">
      <alignment horizontal="left"/>
      <protection/>
    </xf>
    <xf numFmtId="181" fontId="2" fillId="0" borderId="38" xfId="23" applyNumberFormat="1" applyFont="1" applyFill="1" applyBorder="1" applyAlignment="1">
      <alignment horizontal="left"/>
      <protection/>
    </xf>
    <xf numFmtId="0" fontId="2" fillId="0" borderId="39" xfId="23" applyFont="1" applyFill="1" applyBorder="1" applyAlignment="1">
      <alignment horizontal="left" vertical="center"/>
      <protection/>
    </xf>
    <xf numFmtId="0" fontId="2" fillId="0" borderId="40" xfId="23" applyFont="1" applyFill="1" applyBorder="1" applyAlignment="1">
      <alignment horizontal="left" vertical="center"/>
      <protection/>
    </xf>
    <xf numFmtId="181" fontId="2" fillId="0" borderId="40" xfId="23" applyNumberFormat="1" applyFont="1" applyFill="1" applyBorder="1" applyAlignment="1">
      <alignment horizontal="left" vertical="center"/>
      <protection/>
    </xf>
    <xf numFmtId="181" fontId="2" fillId="0" borderId="41" xfId="23" applyNumberFormat="1" applyFont="1" applyFill="1" applyBorder="1" applyAlignment="1">
      <alignment horizontal="left" vertical="center"/>
      <protection/>
    </xf>
    <xf numFmtId="0" fontId="2" fillId="0" borderId="0" xfId="23" applyFont="1" applyFill="1" applyBorder="1" applyAlignment="1">
      <alignment horizontal="left" vertical="center"/>
      <protection/>
    </xf>
    <xf numFmtId="14" fontId="3" fillId="0" borderId="2" xfId="0" applyNumberFormat="1" applyFont="1" applyFill="1" applyBorder="1" applyAlignment="1">
      <alignment horizontal="left" vertical="top"/>
    </xf>
    <xf numFmtId="14" fontId="3" fillId="0" borderId="3" xfId="0" applyNumberFormat="1" applyFont="1" applyFill="1" applyBorder="1" applyAlignment="1">
      <alignment horizontal="left"/>
    </xf>
    <xf numFmtId="14" fontId="4" fillId="0" borderId="3" xfId="0" applyNumberFormat="1" applyFont="1" applyFill="1" applyBorder="1" applyAlignment="1">
      <alignment horizontal="left"/>
    </xf>
    <xf numFmtId="14" fontId="2" fillId="0" borderId="3" xfId="0" applyNumberFormat="1" applyFont="1" applyFill="1" applyBorder="1" applyAlignment="1">
      <alignment horizontal="left" vertical="center"/>
    </xf>
    <xf numFmtId="186" fontId="3" fillId="0" borderId="2" xfId="0" applyNumberFormat="1" applyFont="1" applyFill="1" applyBorder="1" applyAlignment="1">
      <alignment horizontal="center" vertical="top" wrapText="1"/>
    </xf>
    <xf numFmtId="186" fontId="3" fillId="0" borderId="3" xfId="0" applyNumberFormat="1" applyFont="1" applyFill="1" applyBorder="1" applyAlignment="1">
      <alignment horizontal="center"/>
    </xf>
    <xf numFmtId="186" fontId="2" fillId="0" borderId="3" xfId="0" applyNumberFormat="1" applyFont="1" applyFill="1" applyBorder="1" applyAlignment="1">
      <alignment horizontal="center" vertical="center"/>
    </xf>
    <xf numFmtId="181" fontId="3" fillId="0" borderId="2" xfId="0" applyNumberFormat="1" applyFont="1" applyFill="1" applyBorder="1" applyAlignment="1">
      <alignment horizontal="center" vertical="top" wrapText="1"/>
    </xf>
    <xf numFmtId="181" fontId="2" fillId="0" borderId="3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14" fontId="3" fillId="4" borderId="3" xfId="0" applyNumberFormat="1" applyFont="1" applyFill="1" applyBorder="1" applyAlignment="1">
      <alignment horizontal="left"/>
    </xf>
    <xf numFmtId="186" fontId="3" fillId="4" borderId="3" xfId="0" applyNumberFormat="1" applyFont="1" applyFill="1" applyBorder="1" applyAlignment="1">
      <alignment horizontal="center"/>
    </xf>
    <xf numFmtId="1" fontId="3" fillId="4" borderId="3" xfId="0" applyNumberFormat="1" applyFont="1" applyFill="1" applyBorder="1" applyAlignment="1">
      <alignment horizontal="center"/>
    </xf>
    <xf numFmtId="181" fontId="3" fillId="4" borderId="3" xfId="0" applyNumberFormat="1" applyFont="1" applyFill="1" applyBorder="1" applyAlignment="1">
      <alignment horizontal="center"/>
    </xf>
    <xf numFmtId="181" fontId="3" fillId="4" borderId="3" xfId="0" applyNumberFormat="1" applyFont="1" applyFill="1" applyBorder="1" applyAlignment="1">
      <alignment horizontal="left"/>
    </xf>
    <xf numFmtId="181" fontId="3" fillId="4" borderId="3" xfId="0" applyNumberFormat="1" applyFont="1" applyFill="1" applyBorder="1" applyAlignment="1">
      <alignment horizontal="right"/>
    </xf>
    <xf numFmtId="182" fontId="3" fillId="4" borderId="0" xfId="0" applyNumberFormat="1" applyFont="1" applyFill="1" applyBorder="1" applyAlignment="1">
      <alignment horizontal="left"/>
    </xf>
    <xf numFmtId="0" fontId="3" fillId="4" borderId="0" xfId="0" applyFont="1" applyFill="1" applyBorder="1" applyAlignment="1">
      <alignment horizontal="left"/>
    </xf>
    <xf numFmtId="181" fontId="3" fillId="4" borderId="0" xfId="0" applyNumberFormat="1" applyFont="1" applyFill="1" applyBorder="1" applyAlignment="1">
      <alignment horizontal="left"/>
    </xf>
    <xf numFmtId="0" fontId="0" fillId="4" borderId="0" xfId="0" applyFill="1" applyAlignment="1">
      <alignment/>
    </xf>
    <xf numFmtId="1" fontId="4" fillId="4" borderId="3" xfId="0" applyNumberFormat="1" applyFont="1" applyFill="1" applyBorder="1" applyAlignment="1">
      <alignment horizontal="center"/>
    </xf>
    <xf numFmtId="181" fontId="4" fillId="4" borderId="3" xfId="0" applyNumberFormat="1" applyFont="1" applyFill="1" applyBorder="1" applyAlignment="1">
      <alignment horizontal="center"/>
    </xf>
    <xf numFmtId="187" fontId="5" fillId="0" borderId="15" xfId="20" applyNumberFormat="1" applyFont="1" applyFill="1" applyBorder="1" applyAlignment="1">
      <alignment horizontal="center"/>
      <protection/>
    </xf>
    <xf numFmtId="187" fontId="5" fillId="2" borderId="15" xfId="19" applyNumberFormat="1" applyFont="1" applyFill="1" applyBorder="1" applyAlignment="1">
      <alignment horizontal="center"/>
      <protection/>
    </xf>
    <xf numFmtId="187" fontId="3" fillId="2" borderId="15" xfId="20" applyNumberFormat="1" applyFont="1" applyFill="1" applyBorder="1" applyAlignment="1">
      <alignment horizontal="center"/>
      <protection/>
    </xf>
    <xf numFmtId="187" fontId="3" fillId="2" borderId="15" xfId="19" applyNumberFormat="1" applyFont="1" applyFill="1" applyBorder="1" applyAlignment="1">
      <alignment horizontal="center"/>
      <protection/>
    </xf>
    <xf numFmtId="187" fontId="3" fillId="0" borderId="15" xfId="20" applyNumberFormat="1" applyFont="1" applyFill="1" applyBorder="1" applyAlignment="1">
      <alignment horizontal="center"/>
      <protection/>
    </xf>
    <xf numFmtId="187" fontId="5" fillId="0" borderId="15" xfId="19" applyNumberFormat="1" applyFont="1" applyFill="1" applyBorder="1" applyAlignment="1">
      <alignment horizontal="center"/>
      <protection/>
    </xf>
    <xf numFmtId="187" fontId="3" fillId="0" borderId="15" xfId="19" applyNumberFormat="1" applyFont="1" applyFill="1" applyBorder="1" applyAlignment="1">
      <alignment horizontal="center"/>
      <protection/>
    </xf>
    <xf numFmtId="187" fontId="3" fillId="2" borderId="42" xfId="20" applyNumberFormat="1" applyFont="1" applyFill="1" applyBorder="1" applyAlignment="1">
      <alignment horizontal="center"/>
      <protection/>
    </xf>
    <xf numFmtId="187" fontId="3" fillId="2" borderId="42" xfId="19" applyNumberFormat="1" applyFont="1" applyFill="1" applyBorder="1" applyAlignment="1">
      <alignment horizontal="center"/>
      <protection/>
    </xf>
    <xf numFmtId="187" fontId="5" fillId="2" borderId="15" xfId="20" applyNumberFormat="1" applyFont="1" applyFill="1" applyBorder="1" applyAlignment="1">
      <alignment horizontal="center"/>
      <protection/>
    </xf>
    <xf numFmtId="187" fontId="0" fillId="0" borderId="43" xfId="0" applyNumberFormat="1" applyBorder="1" applyAlignment="1">
      <alignment horizontal="left"/>
    </xf>
    <xf numFmtId="187" fontId="0" fillId="0" borderId="44" xfId="0" applyNumberFormat="1" applyBorder="1" applyAlignment="1">
      <alignment horizontal="center"/>
    </xf>
    <xf numFmtId="187" fontId="0" fillId="0" borderId="15" xfId="0" applyNumberFormat="1" applyBorder="1" applyAlignment="1">
      <alignment horizontal="center"/>
    </xf>
    <xf numFmtId="187" fontId="0" fillId="0" borderId="45" xfId="0" applyNumberFormat="1" applyBorder="1" applyAlignment="1">
      <alignment horizontal="center"/>
    </xf>
    <xf numFmtId="187" fontId="3" fillId="3" borderId="15" xfId="20" applyNumberFormat="1" applyFont="1" applyFill="1" applyBorder="1" applyAlignment="1">
      <alignment horizontal="center"/>
      <protection/>
    </xf>
    <xf numFmtId="187" fontId="3" fillId="3" borderId="15" xfId="19" applyNumberFormat="1" applyFont="1" applyFill="1" applyBorder="1" applyAlignment="1">
      <alignment horizontal="center"/>
      <protection/>
    </xf>
    <xf numFmtId="187" fontId="0" fillId="0" borderId="42" xfId="0" applyNumberFormat="1" applyBorder="1" applyAlignment="1">
      <alignment horizontal="center"/>
    </xf>
    <xf numFmtId="187" fontId="0" fillId="0" borderId="46" xfId="0" applyNumberFormat="1" applyBorder="1" applyAlignment="1">
      <alignment horizontal="center"/>
    </xf>
    <xf numFmtId="187" fontId="0" fillId="0" borderId="43" xfId="0" applyNumberFormat="1" applyBorder="1" applyAlignment="1">
      <alignment horizontal="center"/>
    </xf>
    <xf numFmtId="187" fontId="0" fillId="0" borderId="47" xfId="0" applyNumberFormat="1" applyBorder="1" applyAlignment="1">
      <alignment horizontal="left"/>
    </xf>
    <xf numFmtId="187" fontId="0" fillId="0" borderId="20" xfId="0" applyNumberFormat="1" applyBorder="1" applyAlignment="1">
      <alignment horizontal="center"/>
    </xf>
    <xf numFmtId="187" fontId="0" fillId="0" borderId="48" xfId="0" applyNumberFormat="1" applyBorder="1" applyAlignment="1">
      <alignment horizontal="center"/>
    </xf>
    <xf numFmtId="187" fontId="0" fillId="0" borderId="49" xfId="0" applyNumberFormat="1" applyBorder="1" applyAlignment="1">
      <alignment horizontal="left"/>
    </xf>
    <xf numFmtId="187" fontId="0" fillId="0" borderId="14" xfId="0" applyNumberFormat="1" applyBorder="1" applyAlignment="1">
      <alignment horizontal="center"/>
    </xf>
    <xf numFmtId="187" fontId="5" fillId="0" borderId="14" xfId="21" applyNumberFormat="1" applyFont="1" applyFill="1" applyBorder="1" applyAlignment="1">
      <alignment horizontal="center"/>
      <protection/>
    </xf>
    <xf numFmtId="187" fontId="3" fillId="0" borderId="14" xfId="21" applyNumberFormat="1" applyFont="1" applyFill="1" applyBorder="1" applyAlignment="1">
      <alignment horizontal="center"/>
      <protection/>
    </xf>
    <xf numFmtId="187" fontId="3" fillId="3" borderId="14" xfId="21" applyNumberFormat="1" applyFont="1" applyFill="1" applyBorder="1" applyAlignment="1">
      <alignment horizontal="center"/>
      <protection/>
    </xf>
    <xf numFmtId="187" fontId="3" fillId="2" borderId="14" xfId="21" applyNumberFormat="1" applyFont="1" applyFill="1" applyBorder="1" applyAlignment="1">
      <alignment horizontal="center"/>
      <protection/>
    </xf>
    <xf numFmtId="187" fontId="5" fillId="2" borderId="14" xfId="21" applyNumberFormat="1" applyFont="1" applyFill="1" applyBorder="1" applyAlignment="1">
      <alignment horizontal="center"/>
      <protection/>
    </xf>
    <xf numFmtId="187" fontId="3" fillId="3" borderId="50" xfId="21" applyNumberFormat="1" applyFont="1" applyFill="1" applyBorder="1" applyAlignment="1">
      <alignment horizontal="center"/>
      <protection/>
    </xf>
    <xf numFmtId="187" fontId="0" fillId="0" borderId="49" xfId="0" applyNumberFormat="1" applyBorder="1" applyAlignment="1">
      <alignment horizontal="center"/>
    </xf>
    <xf numFmtId="187" fontId="0" fillId="0" borderId="50" xfId="0" applyNumberFormat="1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 horizontal="center"/>
    </xf>
    <xf numFmtId="187" fontId="5" fillId="0" borderId="55" xfId="21" applyNumberFormat="1" applyFont="1" applyFill="1" applyBorder="1" applyAlignment="1">
      <alignment horizontal="center"/>
      <protection/>
    </xf>
    <xf numFmtId="187" fontId="5" fillId="2" borderId="56" xfId="20" applyNumberFormat="1" applyFont="1" applyFill="1" applyBorder="1" applyAlignment="1">
      <alignment horizontal="center"/>
      <protection/>
    </xf>
    <xf numFmtId="187" fontId="5" fillId="2" borderId="56" xfId="19" applyNumberFormat="1" applyFont="1" applyFill="1" applyBorder="1" applyAlignment="1">
      <alignment horizontal="center"/>
      <protection/>
    </xf>
    <xf numFmtId="0" fontId="0" fillId="0" borderId="57" xfId="0" applyBorder="1" applyAlignment="1">
      <alignment horizontal="center"/>
    </xf>
    <xf numFmtId="187" fontId="0" fillId="0" borderId="58" xfId="0" applyNumberFormat="1" applyBorder="1" applyAlignment="1">
      <alignment horizontal="center"/>
    </xf>
    <xf numFmtId="187" fontId="0" fillId="0" borderId="23" xfId="0" applyNumberFormat="1" applyBorder="1" applyAlignment="1">
      <alignment horizontal="center"/>
    </xf>
    <xf numFmtId="187" fontId="0" fillId="0" borderId="59" xfId="0" applyNumberFormat="1" applyBorder="1" applyAlignment="1">
      <alignment horizontal="center"/>
    </xf>
    <xf numFmtId="187" fontId="5" fillId="2" borderId="60" xfId="23" applyNumberFormat="1" applyFont="1" applyFill="1" applyBorder="1" applyAlignment="1">
      <alignment horizontal="center"/>
      <protection/>
    </xf>
    <xf numFmtId="187" fontId="3" fillId="0" borderId="20" xfId="23" applyNumberFormat="1" applyFont="1" applyFill="1" applyBorder="1" applyAlignment="1">
      <alignment horizontal="center"/>
      <protection/>
    </xf>
    <xf numFmtId="187" fontId="3" fillId="2" borderId="20" xfId="23" applyNumberFormat="1" applyFont="1" applyFill="1" applyBorder="1" applyAlignment="1">
      <alignment horizontal="center"/>
      <protection/>
    </xf>
    <xf numFmtId="187" fontId="5" fillId="2" borderId="20" xfId="23" applyNumberFormat="1" applyFont="1" applyFill="1" applyBorder="1" applyAlignment="1">
      <alignment horizontal="center"/>
      <protection/>
    </xf>
    <xf numFmtId="187" fontId="5" fillId="0" borderId="20" xfId="23" applyNumberFormat="1" applyFont="1" applyFill="1" applyBorder="1" applyAlignment="1">
      <alignment horizontal="center"/>
      <protection/>
    </xf>
    <xf numFmtId="187" fontId="3" fillId="3" borderId="20" xfId="23" applyNumberFormat="1" applyFont="1" applyFill="1" applyBorder="1" applyAlignment="1">
      <alignment horizontal="center"/>
      <protection/>
    </xf>
    <xf numFmtId="187" fontId="3" fillId="3" borderId="61" xfId="23" applyNumberFormat="1" applyFont="1" applyFill="1" applyBorder="1" applyAlignment="1">
      <alignment horizontal="center"/>
      <protection/>
    </xf>
    <xf numFmtId="187" fontId="0" fillId="0" borderId="62" xfId="0" applyNumberFormat="1" applyBorder="1" applyAlignment="1">
      <alignment horizontal="center"/>
    </xf>
    <xf numFmtId="187" fontId="0" fillId="0" borderId="63" xfId="0" applyNumberFormat="1" applyBorder="1" applyAlignment="1">
      <alignment horizontal="center"/>
    </xf>
    <xf numFmtId="187" fontId="0" fillId="0" borderId="64" xfId="0" applyNumberFormat="1" applyBorder="1" applyAlignment="1">
      <alignment horizontal="center"/>
    </xf>
    <xf numFmtId="187" fontId="0" fillId="0" borderId="65" xfId="0" applyNumberFormat="1" applyBorder="1" applyAlignment="1">
      <alignment horizontal="center"/>
    </xf>
    <xf numFmtId="187" fontId="10" fillId="0" borderId="66" xfId="0" applyNumberFormat="1" applyFont="1" applyBorder="1" applyAlignment="1">
      <alignment horizontal="center"/>
    </xf>
    <xf numFmtId="187" fontId="10" fillId="0" borderId="67" xfId="0" applyNumberFormat="1" applyFont="1" applyBorder="1" applyAlignment="1">
      <alignment horizontal="center"/>
    </xf>
    <xf numFmtId="2" fontId="10" fillId="0" borderId="67" xfId="0" applyNumberFormat="1" applyFont="1" applyBorder="1" applyAlignment="1">
      <alignment horizontal="center"/>
    </xf>
    <xf numFmtId="0" fontId="3" fillId="0" borderId="5" xfId="0" applyFont="1" applyFill="1" applyBorder="1" applyAlignment="1">
      <alignment horizontal="left"/>
    </xf>
    <xf numFmtId="1" fontId="3" fillId="0" borderId="6" xfId="0" applyNumberFormat="1" applyFont="1" applyFill="1" applyBorder="1" applyAlignment="1">
      <alignment horizontal="left"/>
    </xf>
    <xf numFmtId="181" fontId="3" fillId="0" borderId="7" xfId="0" applyNumberFormat="1" applyFont="1" applyFill="1" applyBorder="1" applyAlignment="1">
      <alignment horizontal="left"/>
    </xf>
    <xf numFmtId="181" fontId="3" fillId="0" borderId="8" xfId="0" applyNumberFormat="1" applyFont="1" applyFill="1" applyBorder="1" applyAlignment="1">
      <alignment horizontal="center"/>
    </xf>
    <xf numFmtId="181" fontId="3" fillId="0" borderId="9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left"/>
    </xf>
    <xf numFmtId="181" fontId="3" fillId="0" borderId="12" xfId="0" applyNumberFormat="1" applyFont="1" applyFill="1" applyBorder="1" applyAlignment="1">
      <alignment horizontal="left"/>
    </xf>
    <xf numFmtId="181" fontId="3" fillId="0" borderId="13" xfId="0" applyNumberFormat="1" applyFont="1" applyFill="1" applyBorder="1" applyAlignment="1">
      <alignment horizontal="center"/>
    </xf>
    <xf numFmtId="181" fontId="3" fillId="0" borderId="14" xfId="0" applyNumberFormat="1" applyFont="1" applyFill="1" applyBorder="1" applyAlignment="1">
      <alignment horizontal="center"/>
    </xf>
    <xf numFmtId="182" fontId="3" fillId="0" borderId="15" xfId="0" applyNumberFormat="1" applyFont="1" applyFill="1" applyBorder="1" applyAlignment="1">
      <alignment horizontal="center"/>
    </xf>
    <xf numFmtId="182" fontId="3" fillId="0" borderId="11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1" fontId="3" fillId="0" borderId="11" xfId="0" applyNumberFormat="1" applyFont="1" applyFill="1" applyBorder="1" applyAlignment="1">
      <alignment horizontal="left"/>
    </xf>
    <xf numFmtId="184" fontId="3" fillId="0" borderId="11" xfId="0" applyNumberFormat="1" applyFont="1" applyFill="1" applyBorder="1" applyAlignment="1">
      <alignment horizontal="left"/>
    </xf>
    <xf numFmtId="181" fontId="3" fillId="0" borderId="16" xfId="0" applyNumberFormat="1" applyFont="1" applyFill="1" applyBorder="1" applyAlignment="1">
      <alignment horizontal="left"/>
    </xf>
    <xf numFmtId="181" fontId="3" fillId="0" borderId="17" xfId="0" applyNumberFormat="1" applyFont="1" applyFill="1" applyBorder="1" applyAlignment="1">
      <alignment horizontal="left"/>
    </xf>
    <xf numFmtId="181" fontId="3" fillId="0" borderId="17" xfId="0" applyNumberFormat="1" applyFont="1" applyFill="1" applyBorder="1" applyAlignment="1">
      <alignment horizontal="center"/>
    </xf>
    <xf numFmtId="181" fontId="3" fillId="0" borderId="18" xfId="0" applyNumberFormat="1" applyFont="1" applyFill="1" applyBorder="1" applyAlignment="1">
      <alignment horizontal="center"/>
    </xf>
    <xf numFmtId="181" fontId="3" fillId="0" borderId="12" xfId="0" applyNumberFormat="1" applyFont="1" applyFill="1" applyBorder="1" applyAlignment="1">
      <alignment horizontal="center"/>
    </xf>
    <xf numFmtId="181" fontId="5" fillId="0" borderId="13" xfId="0" applyNumberFormat="1" applyFont="1" applyFill="1" applyBorder="1" applyAlignment="1">
      <alignment horizontal="left"/>
    </xf>
    <xf numFmtId="181" fontId="5" fillId="0" borderId="13" xfId="0" applyNumberFormat="1" applyFont="1" applyFill="1" applyBorder="1" applyAlignment="1">
      <alignment horizontal="center"/>
    </xf>
    <xf numFmtId="181" fontId="5" fillId="0" borderId="14" xfId="0" applyNumberFormat="1" applyFont="1" applyFill="1" applyBorder="1" applyAlignment="1">
      <alignment horizontal="center"/>
    </xf>
    <xf numFmtId="181" fontId="5" fillId="0" borderId="19" xfId="0" applyNumberFormat="1" applyFont="1" applyFill="1" applyBorder="1" applyAlignment="1">
      <alignment horizontal="center"/>
    </xf>
    <xf numFmtId="181" fontId="5" fillId="0" borderId="20" xfId="0" applyNumberFormat="1" applyFont="1" applyFill="1" applyBorder="1" applyAlignment="1">
      <alignment horizontal="center"/>
    </xf>
    <xf numFmtId="181" fontId="3" fillId="0" borderId="13" xfId="0" applyNumberFormat="1" applyFont="1" applyFill="1" applyBorder="1" applyAlignment="1">
      <alignment horizontal="left"/>
    </xf>
    <xf numFmtId="181" fontId="3" fillId="0" borderId="21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left"/>
    </xf>
    <xf numFmtId="181" fontId="3" fillId="0" borderId="22" xfId="0" applyNumberFormat="1" applyFont="1" applyFill="1" applyBorder="1" applyAlignment="1">
      <alignment horizontal="center"/>
    </xf>
    <xf numFmtId="181" fontId="4" fillId="0" borderId="23" xfId="0" applyNumberFormat="1" applyFont="1" applyFill="1" applyBorder="1" applyAlignment="1">
      <alignment horizontal="center"/>
    </xf>
    <xf numFmtId="181" fontId="3" fillId="0" borderId="23" xfId="0" applyNumberFormat="1" applyFont="1" applyFill="1" applyBorder="1" applyAlignment="1">
      <alignment horizontal="center"/>
    </xf>
    <xf numFmtId="181" fontId="3" fillId="0" borderId="24" xfId="0" applyNumberFormat="1" applyFont="1" applyFill="1" applyBorder="1" applyAlignment="1">
      <alignment horizontal="center"/>
    </xf>
    <xf numFmtId="181" fontId="5" fillId="2" borderId="10" xfId="0" applyNumberFormat="1" applyFont="1" applyFill="1" applyBorder="1" applyAlignment="1">
      <alignment horizontal="center"/>
    </xf>
    <xf numFmtId="181" fontId="5" fillId="0" borderId="15" xfId="0" applyNumberFormat="1" applyFont="1" applyFill="1" applyBorder="1" applyAlignment="1">
      <alignment horizontal="center"/>
    </xf>
    <xf numFmtId="181" fontId="5" fillId="2" borderId="15" xfId="0" applyNumberFormat="1" applyFont="1" applyFill="1" applyBorder="1" applyAlignment="1">
      <alignment horizontal="center"/>
    </xf>
    <xf numFmtId="1" fontId="5" fillId="0" borderId="15" xfId="0" applyNumberFormat="1" applyFont="1" applyFill="1" applyBorder="1" applyAlignment="1">
      <alignment horizontal="center"/>
    </xf>
    <xf numFmtId="181" fontId="3" fillId="0" borderId="15" xfId="0" applyNumberFormat="1" applyFont="1" applyFill="1" applyBorder="1" applyAlignment="1">
      <alignment horizontal="center"/>
    </xf>
    <xf numFmtId="181" fontId="3" fillId="0" borderId="11" xfId="0" applyNumberFormat="1" applyFont="1" applyFill="1" applyBorder="1" applyAlignment="1">
      <alignment horizontal="center"/>
    </xf>
    <xf numFmtId="181" fontId="3" fillId="0" borderId="11" xfId="0" applyNumberFormat="1" applyFont="1" applyFill="1" applyBorder="1" applyAlignment="1">
      <alignment horizontal="left"/>
    </xf>
    <xf numFmtId="181" fontId="3" fillId="0" borderId="10" xfId="0" applyNumberFormat="1" applyFont="1" applyFill="1" applyBorder="1" applyAlignment="1">
      <alignment horizontal="center"/>
    </xf>
    <xf numFmtId="181" fontId="3" fillId="2" borderId="15" xfId="0" applyNumberFormat="1" applyFont="1" applyFill="1" applyBorder="1" applyAlignment="1">
      <alignment horizontal="center"/>
    </xf>
    <xf numFmtId="183" fontId="3" fillId="0" borderId="11" xfId="0" applyNumberFormat="1" applyFont="1" applyFill="1" applyBorder="1" applyAlignment="1">
      <alignment horizontal="left"/>
    </xf>
    <xf numFmtId="181" fontId="5" fillId="0" borderId="11" xfId="0" applyNumberFormat="1" applyFont="1" applyFill="1" applyBorder="1" applyAlignment="1">
      <alignment horizontal="left"/>
    </xf>
    <xf numFmtId="181" fontId="5" fillId="0" borderId="10" xfId="0" applyNumberFormat="1" applyFont="1" applyFill="1" applyBorder="1" applyAlignment="1">
      <alignment horizontal="center"/>
    </xf>
    <xf numFmtId="181" fontId="3" fillId="2" borderId="10" xfId="0" applyNumberFormat="1" applyFont="1" applyFill="1" applyBorder="1" applyAlignment="1">
      <alignment horizontal="center"/>
    </xf>
    <xf numFmtId="185" fontId="3" fillId="0" borderId="11" xfId="0" applyNumberFormat="1" applyFont="1" applyFill="1" applyBorder="1" applyAlignment="1">
      <alignment horizontal="left"/>
    </xf>
    <xf numFmtId="181" fontId="3" fillId="3" borderId="25" xfId="0" applyNumberFormat="1" applyFont="1" applyFill="1" applyBorder="1" applyAlignment="1">
      <alignment horizontal="center"/>
    </xf>
    <xf numFmtId="181" fontId="3" fillId="0" borderId="26" xfId="0" applyNumberFormat="1" applyFont="1" applyFill="1" applyBorder="1" applyAlignment="1">
      <alignment horizontal="center"/>
    </xf>
    <xf numFmtId="181" fontId="3" fillId="2" borderId="26" xfId="0" applyNumberFormat="1" applyFont="1" applyFill="1" applyBorder="1" applyAlignment="1">
      <alignment horizontal="center"/>
    </xf>
    <xf numFmtId="1" fontId="5" fillId="0" borderId="26" xfId="0" applyNumberFormat="1" applyFont="1" applyFill="1" applyBorder="1" applyAlignment="1">
      <alignment horizontal="center"/>
    </xf>
    <xf numFmtId="181" fontId="3" fillId="0" borderId="27" xfId="0" applyNumberFormat="1" applyFont="1" applyFill="1" applyBorder="1" applyAlignment="1">
      <alignment horizontal="center"/>
    </xf>
    <xf numFmtId="0" fontId="3" fillId="0" borderId="25" xfId="0" applyFont="1" applyFill="1" applyBorder="1" applyAlignment="1">
      <alignment horizontal="left"/>
    </xf>
    <xf numFmtId="1" fontId="3" fillId="0" borderId="27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185" fontId="3" fillId="0" borderId="0" xfId="0" applyNumberFormat="1" applyFont="1" applyFill="1" applyBorder="1" applyAlignment="1">
      <alignment horizontal="left"/>
    </xf>
    <xf numFmtId="181" fontId="2" fillId="0" borderId="28" xfId="0" applyNumberFormat="1" applyFont="1" applyFill="1" applyBorder="1" applyAlignment="1">
      <alignment horizontal="left"/>
    </xf>
    <xf numFmtId="181" fontId="2" fillId="0" borderId="29" xfId="0" applyNumberFormat="1" applyFont="1" applyFill="1" applyBorder="1" applyAlignment="1">
      <alignment horizontal="left"/>
    </xf>
    <xf numFmtId="181" fontId="7" fillId="0" borderId="29" xfId="0" applyNumberFormat="1" applyFont="1" applyFill="1" applyBorder="1" applyAlignment="1">
      <alignment horizontal="left"/>
    </xf>
    <xf numFmtId="181" fontId="2" fillId="0" borderId="30" xfId="0" applyNumberFormat="1" applyFont="1" applyFill="1" applyBorder="1" applyAlignment="1">
      <alignment horizontal="left"/>
    </xf>
    <xf numFmtId="181" fontId="2" fillId="0" borderId="31" xfId="0" applyNumberFormat="1" applyFont="1" applyFill="1" applyBorder="1" applyAlignment="1">
      <alignment horizontal="left"/>
    </xf>
    <xf numFmtId="181" fontId="2" fillId="0" borderId="32" xfId="0" applyNumberFormat="1" applyFont="1" applyFill="1" applyBorder="1" applyAlignment="1">
      <alignment horizontal="left"/>
    </xf>
    <xf numFmtId="181" fontId="2" fillId="0" borderId="32" xfId="0" applyNumberFormat="1" applyFont="1" applyFill="1" applyBorder="1" applyAlignment="1">
      <alignment horizontal="center"/>
    </xf>
    <xf numFmtId="181" fontId="2" fillId="0" borderId="33" xfId="0" applyNumberFormat="1" applyFont="1" applyFill="1" applyBorder="1" applyAlignment="1">
      <alignment horizontal="left"/>
    </xf>
    <xf numFmtId="181" fontId="2" fillId="0" borderId="34" xfId="0" applyNumberFormat="1" applyFont="1" applyFill="1" applyBorder="1" applyAlignment="1">
      <alignment horizontal="left"/>
    </xf>
    <xf numFmtId="181" fontId="2" fillId="0" borderId="35" xfId="0" applyNumberFormat="1" applyFont="1" applyFill="1" applyBorder="1" applyAlignment="1">
      <alignment horizontal="left"/>
    </xf>
    <xf numFmtId="181" fontId="2" fillId="0" borderId="36" xfId="0" applyNumberFormat="1" applyFont="1" applyFill="1" applyBorder="1" applyAlignment="1">
      <alignment horizontal="left"/>
    </xf>
    <xf numFmtId="181" fontId="2" fillId="0" borderId="36" xfId="0" applyNumberFormat="1" applyFont="1" applyFill="1" applyBorder="1" applyAlignment="1">
      <alignment horizontal="center"/>
    </xf>
    <xf numFmtId="181" fontId="2" fillId="0" borderId="37" xfId="0" applyNumberFormat="1" applyFont="1" applyFill="1" applyBorder="1" applyAlignment="1">
      <alignment horizontal="left"/>
    </xf>
    <xf numFmtId="181" fontId="2" fillId="0" borderId="38" xfId="0" applyNumberFormat="1" applyFont="1" applyFill="1" applyBorder="1" applyAlignment="1">
      <alignment horizontal="left"/>
    </xf>
    <xf numFmtId="0" fontId="2" fillId="0" borderId="39" xfId="0" applyFont="1" applyFill="1" applyBorder="1" applyAlignment="1">
      <alignment horizontal="left" vertical="center"/>
    </xf>
    <xf numFmtId="0" fontId="2" fillId="0" borderId="40" xfId="0" applyFont="1" applyFill="1" applyBorder="1" applyAlignment="1">
      <alignment horizontal="left" vertical="center"/>
    </xf>
    <xf numFmtId="181" fontId="2" fillId="0" borderId="40" xfId="0" applyNumberFormat="1" applyFont="1" applyFill="1" applyBorder="1" applyAlignment="1">
      <alignment horizontal="left" vertical="center"/>
    </xf>
    <xf numFmtId="181" fontId="2" fillId="0" borderId="41" xfId="0" applyNumberFormat="1" applyFont="1" applyFill="1" applyBorder="1" applyAlignment="1">
      <alignment horizontal="left" vertical="center"/>
    </xf>
    <xf numFmtId="181" fontId="5" fillId="2" borderId="56" xfId="0" applyNumberFormat="1" applyFont="1" applyFill="1" applyBorder="1" applyAlignment="1">
      <alignment horizontal="center"/>
    </xf>
    <xf numFmtId="181" fontId="3" fillId="3" borderId="15" xfId="0" applyNumberFormat="1" applyFont="1" applyFill="1" applyBorder="1" applyAlignment="1">
      <alignment horizontal="center"/>
    </xf>
    <xf numFmtId="0" fontId="0" fillId="0" borderId="19" xfId="0" applyBorder="1" applyAlignment="1">
      <alignment/>
    </xf>
    <xf numFmtId="187" fontId="0" fillId="0" borderId="56" xfId="0" applyNumberFormat="1" applyBorder="1" applyAlignment="1">
      <alignment horizontal="left"/>
    </xf>
    <xf numFmtId="187" fontId="0" fillId="0" borderId="3" xfId="0" applyNumberFormat="1" applyBorder="1" applyAlignment="1">
      <alignment/>
    </xf>
    <xf numFmtId="187" fontId="0" fillId="0" borderId="56" xfId="0" applyNumberFormat="1" applyBorder="1" applyAlignment="1">
      <alignment/>
    </xf>
    <xf numFmtId="0" fontId="13" fillId="0" borderId="19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187" fontId="13" fillId="0" borderId="3" xfId="0" applyNumberFormat="1" applyFont="1" applyBorder="1" applyAlignment="1">
      <alignment horizontal="center"/>
    </xf>
    <xf numFmtId="187" fontId="13" fillId="0" borderId="56" xfId="0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187" fontId="10" fillId="0" borderId="0" xfId="0" applyNumberFormat="1" applyFont="1" applyBorder="1" applyAlignment="1">
      <alignment horizontal="center"/>
    </xf>
    <xf numFmtId="187" fontId="0" fillId="0" borderId="0" xfId="0" applyNumberFormat="1" applyBorder="1" applyAlignment="1">
      <alignment horizontal="center"/>
    </xf>
    <xf numFmtId="2" fontId="10" fillId="0" borderId="0" xfId="0" applyNumberFormat="1" applyFont="1" applyBorder="1" applyAlignment="1">
      <alignment horizontal="center"/>
    </xf>
    <xf numFmtId="181" fontId="3" fillId="0" borderId="59" xfId="19" applyNumberFormat="1" applyFont="1" applyFill="1" applyBorder="1" applyAlignment="1">
      <alignment horizontal="center"/>
      <protection/>
    </xf>
    <xf numFmtId="181" fontId="3" fillId="0" borderId="58" xfId="19" applyNumberFormat="1" applyFont="1" applyFill="1" applyBorder="1" applyAlignment="1">
      <alignment horizontal="center"/>
      <protection/>
    </xf>
    <xf numFmtId="181" fontId="3" fillId="0" borderId="68" xfId="19" applyNumberFormat="1" applyFont="1" applyFill="1" applyBorder="1" applyAlignment="1">
      <alignment horizontal="center"/>
      <protection/>
    </xf>
    <xf numFmtId="181" fontId="3" fillId="0" borderId="59" xfId="20" applyNumberFormat="1" applyFont="1" applyFill="1" applyBorder="1" applyAlignment="1">
      <alignment horizontal="center"/>
      <protection/>
    </xf>
    <xf numFmtId="181" fontId="3" fillId="0" borderId="58" xfId="20" applyNumberFormat="1" applyFont="1" applyFill="1" applyBorder="1" applyAlignment="1">
      <alignment horizontal="center"/>
      <protection/>
    </xf>
    <xf numFmtId="181" fontId="3" fillId="0" borderId="68" xfId="20" applyNumberFormat="1" applyFont="1" applyFill="1" applyBorder="1" applyAlignment="1">
      <alignment horizontal="center"/>
      <protection/>
    </xf>
    <xf numFmtId="181" fontId="3" fillId="0" borderId="59" xfId="21" applyNumberFormat="1" applyFont="1" applyFill="1" applyBorder="1" applyAlignment="1">
      <alignment horizontal="center"/>
      <protection/>
    </xf>
    <xf numFmtId="181" fontId="3" fillId="0" borderId="58" xfId="21" applyNumberFormat="1" applyFont="1" applyFill="1" applyBorder="1" applyAlignment="1">
      <alignment horizontal="center"/>
      <protection/>
    </xf>
    <xf numFmtId="181" fontId="3" fillId="0" borderId="68" xfId="21" applyNumberFormat="1" applyFont="1" applyFill="1" applyBorder="1" applyAlignment="1">
      <alignment horizontal="center"/>
      <protection/>
    </xf>
    <xf numFmtId="181" fontId="3" fillId="0" borderId="59" xfId="0" applyNumberFormat="1" applyFont="1" applyFill="1" applyBorder="1" applyAlignment="1">
      <alignment horizontal="center"/>
    </xf>
    <xf numFmtId="181" fontId="3" fillId="0" borderId="58" xfId="0" applyNumberFormat="1" applyFont="1" applyFill="1" applyBorder="1" applyAlignment="1">
      <alignment horizontal="center"/>
    </xf>
    <xf numFmtId="181" fontId="3" fillId="0" borderId="68" xfId="0" applyNumberFormat="1" applyFont="1" applyFill="1" applyBorder="1" applyAlignment="1">
      <alignment horizontal="center"/>
    </xf>
    <xf numFmtId="181" fontId="3" fillId="0" borderId="59" xfId="23" applyNumberFormat="1" applyFont="1" applyFill="1" applyBorder="1" applyAlignment="1">
      <alignment horizontal="center"/>
      <protection/>
    </xf>
    <xf numFmtId="181" fontId="3" fillId="0" borderId="58" xfId="23" applyNumberFormat="1" applyFont="1" applyFill="1" applyBorder="1" applyAlignment="1">
      <alignment horizontal="center"/>
      <protection/>
    </xf>
    <xf numFmtId="181" fontId="3" fillId="0" borderId="68" xfId="23" applyNumberFormat="1" applyFont="1" applyFill="1" applyBorder="1" applyAlignment="1">
      <alignment horizontal="center"/>
      <protection/>
    </xf>
    <xf numFmtId="187" fontId="0" fillId="0" borderId="0" xfId="0" applyNumberFormat="1" applyAlignment="1">
      <alignment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Normal_T44720851res" xfId="19"/>
    <cellStyle name="Normal_T44720904res" xfId="20"/>
    <cellStyle name="Normal_T44720917res" xfId="21"/>
    <cellStyle name="Normal_T44721622res" xfId="22"/>
    <cellStyle name="Normal_T44721632res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Lmag_A2!$A$4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Lmag_A2!$B$3:$F$3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Lmag_A2!$B$4:$F$4</c:f>
              <c:numCache>
                <c:ptCount val="5"/>
                <c:pt idx="0">
                  <c:v>1.7474788750000003</c:v>
                </c:pt>
                <c:pt idx="1">
                  <c:v>3.493102</c:v>
                </c:pt>
                <c:pt idx="2">
                  <c:v>4.365449375000001</c:v>
                </c:pt>
                <c:pt idx="3">
                  <c:v>3.5144900625</c:v>
                </c:pt>
                <c:pt idx="4">
                  <c:v>7.763886999999999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Lmag_A2!$A$17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Lmag_A2!$B$3:$F$3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Lmag_A2!$B$17:$F$17</c:f>
              <c:numCache>
                <c:ptCount val="5"/>
                <c:pt idx="0">
                  <c:v>3.6888181562499995</c:v>
                </c:pt>
                <c:pt idx="1">
                  <c:v>2.94667059375</c:v>
                </c:pt>
                <c:pt idx="2">
                  <c:v>3.5790438124999997</c:v>
                </c:pt>
                <c:pt idx="3">
                  <c:v>3.3970663125</c:v>
                </c:pt>
                <c:pt idx="4">
                  <c:v>12.5055825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Lmag_A2!$A$7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Lmag_A2!$B$3:$F$3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Lmag_A2!$B$7:$F$7</c:f>
              <c:numCache>
                <c:ptCount val="5"/>
                <c:pt idx="0">
                  <c:v>4.887161625000001</c:v>
                </c:pt>
                <c:pt idx="1">
                  <c:v>6.285864406250001</c:v>
                </c:pt>
                <c:pt idx="2">
                  <c:v>6.240143156250001</c:v>
                </c:pt>
                <c:pt idx="3">
                  <c:v>6.22910709375</c:v>
                </c:pt>
                <c:pt idx="4">
                  <c:v>14.441070937499997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Lmag_A2!$A$20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00FF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Lmag_A2!$B$3:$F$3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Lmag_A2!$B$20:$F$20</c:f>
              <c:numCache>
                <c:ptCount val="5"/>
                <c:pt idx="0">
                  <c:v>0.31885622187499996</c:v>
                </c:pt>
                <c:pt idx="1">
                  <c:v>0.19909171875000004</c:v>
                </c:pt>
                <c:pt idx="2">
                  <c:v>-0.173910896875</c:v>
                </c:pt>
                <c:pt idx="3">
                  <c:v>0.00702648026875</c:v>
                </c:pt>
                <c:pt idx="4">
                  <c:v>1.052395215625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Lmag_A2!$A$11</c:f>
              <c:strCache>
                <c:ptCount val="1"/>
                <c:pt idx="0">
                  <c:v>b10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9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Lmag_A2!$B$3:$F$3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Lmag_A2!$B$11:$F$11</c:f>
              <c:numCache>
                <c:ptCount val="5"/>
                <c:pt idx="0">
                  <c:v>-0.3440096812500001</c:v>
                </c:pt>
                <c:pt idx="1">
                  <c:v>-0.0847116703125</c:v>
                </c:pt>
                <c:pt idx="2">
                  <c:v>-0.08668645625</c:v>
                </c:pt>
                <c:pt idx="3">
                  <c:v>-0.06223325218749999</c:v>
                </c:pt>
                <c:pt idx="4">
                  <c:v>-0.283130221875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Lmag_A2!$A$24</c:f>
              <c:strCache>
                <c:ptCount val="1"/>
                <c:pt idx="0">
                  <c:v>a10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Lmag_A2!$B$3:$F$3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Lmag_A2!$B$24:$F$24</c:f>
              <c:numCache>
                <c:ptCount val="5"/>
                <c:pt idx="0">
                  <c:v>0.15763195937499996</c:v>
                </c:pt>
                <c:pt idx="1">
                  <c:v>0.047602743125</c:v>
                </c:pt>
                <c:pt idx="2">
                  <c:v>-0.00107475424375</c:v>
                </c:pt>
                <c:pt idx="3">
                  <c:v>0.011530056218749998</c:v>
                </c:pt>
                <c:pt idx="4">
                  <c:v>0.203291684375</c:v>
                </c:pt>
              </c:numCache>
            </c:numRef>
          </c:val>
          <c:smooth val="0"/>
        </c:ser>
        <c:marker val="1"/>
        <c:axId val="11843146"/>
        <c:axId val="39479451"/>
      </c:lineChart>
      <c:catAx>
        <c:axId val="1184314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39479451"/>
        <c:crosses val="autoZero"/>
        <c:auto val="1"/>
        <c:lblOffset val="100"/>
        <c:noMultiLvlLbl val="0"/>
      </c:catAx>
      <c:valAx>
        <c:axId val="394794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/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crossAx val="11843146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35</xdr:row>
      <xdr:rowOff>123825</xdr:rowOff>
    </xdr:from>
    <xdr:to>
      <xdr:col>8</xdr:col>
      <xdr:colOff>19050</xdr:colOff>
      <xdr:row>55</xdr:row>
      <xdr:rowOff>9525</xdr:rowOff>
    </xdr:to>
    <xdr:graphicFrame>
      <xdr:nvGraphicFramePr>
        <xdr:cNvPr id="1" name="Chart 1"/>
        <xdr:cNvGraphicFramePr/>
      </xdr:nvGraphicFramePr>
      <xdr:xfrm>
        <a:off x="171450" y="5943600"/>
        <a:ext cx="622935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N28"/>
  <sheetViews>
    <sheetView workbookViewId="0" topLeftCell="A1">
      <selection activeCell="A6" sqref="A6:IV6"/>
    </sheetView>
  </sheetViews>
  <sheetFormatPr defaultColWidth="9.33203125" defaultRowHeight="15" customHeight="1"/>
  <cols>
    <col min="1" max="1" width="8.33203125" style="334" customWidth="1"/>
    <col min="2" max="2" width="5.5" style="338" customWidth="1"/>
    <col min="3" max="3" width="5.66015625" style="338" customWidth="1"/>
    <col min="4" max="4" width="8.16015625" style="18" customWidth="1"/>
    <col min="5" max="5" width="4.66015625" style="18" customWidth="1"/>
    <col min="6" max="6" width="8.33203125" style="12" customWidth="1"/>
    <col min="7" max="7" width="8" style="12" customWidth="1"/>
    <col min="8" max="8" width="6.16015625" style="18" customWidth="1"/>
    <col min="9" max="9" width="10.83203125" style="11" customWidth="1"/>
    <col min="10" max="10" width="11" style="13" customWidth="1"/>
    <col min="11" max="11" width="35.5" style="3" customWidth="1"/>
    <col min="12" max="13" width="8.83203125" style="3" customWidth="1"/>
    <col min="14" max="14" width="5" style="3" customWidth="1"/>
    <col min="15" max="16384" width="12" style="1" customWidth="1"/>
  </cols>
  <sheetData>
    <row r="1" spans="1:14" s="7" customFormat="1" ht="29.25" customHeight="1" thickBot="1">
      <c r="A1" s="333" t="s">
        <v>0</v>
      </c>
      <c r="B1" s="337" t="s">
        <v>1</v>
      </c>
      <c r="C1" s="337" t="s">
        <v>2</v>
      </c>
      <c r="D1" s="19" t="s">
        <v>3</v>
      </c>
      <c r="E1" s="19" t="s">
        <v>4</v>
      </c>
      <c r="F1" s="340" t="s">
        <v>10</v>
      </c>
      <c r="G1" s="340" t="s">
        <v>11</v>
      </c>
      <c r="H1" s="19" t="s">
        <v>5</v>
      </c>
      <c r="I1" s="10" t="s">
        <v>6</v>
      </c>
      <c r="J1" s="22" t="s">
        <v>7</v>
      </c>
      <c r="K1" s="8" t="s">
        <v>8</v>
      </c>
      <c r="L1" s="8"/>
      <c r="M1" s="17" t="s">
        <v>9</v>
      </c>
      <c r="N1" s="9">
        <v>6</v>
      </c>
    </row>
    <row r="2" spans="1:14" s="350" customFormat="1" ht="15" customHeight="1" thickTop="1">
      <c r="A2" s="343" t="s">
        <v>70</v>
      </c>
      <c r="B2" s="344">
        <v>80</v>
      </c>
      <c r="C2" s="344" t="s">
        <v>71</v>
      </c>
      <c r="D2" s="345">
        <v>16</v>
      </c>
      <c r="E2" s="345">
        <v>3</v>
      </c>
      <c r="F2" s="346"/>
      <c r="G2" s="346"/>
      <c r="H2" s="345">
        <v>4472</v>
      </c>
      <c r="I2" s="347" t="s">
        <v>72</v>
      </c>
      <c r="J2" s="348"/>
      <c r="K2" s="349" t="s">
        <v>57</v>
      </c>
      <c r="L2" s="349"/>
      <c r="M2" s="349"/>
      <c r="N2" s="349"/>
    </row>
    <row r="3" spans="1:14" s="350" customFormat="1" ht="15" customHeight="1">
      <c r="A3" s="343" t="s">
        <v>70</v>
      </c>
      <c r="B3" s="344">
        <v>80</v>
      </c>
      <c r="C3" s="344" t="s">
        <v>71</v>
      </c>
      <c r="D3" s="345">
        <v>16</v>
      </c>
      <c r="E3" s="345">
        <v>2</v>
      </c>
      <c r="F3" s="346"/>
      <c r="G3" s="346"/>
      <c r="H3" s="345">
        <v>4472</v>
      </c>
      <c r="I3" s="347" t="s">
        <v>76</v>
      </c>
      <c r="J3" s="348"/>
      <c r="K3" s="349" t="s">
        <v>75</v>
      </c>
      <c r="L3" s="349"/>
      <c r="M3" s="349"/>
      <c r="N3" s="349"/>
    </row>
    <row r="4" spans="1:14" s="350" customFormat="1" ht="15" customHeight="1">
      <c r="A4" s="343" t="s">
        <v>70</v>
      </c>
      <c r="B4" s="344">
        <v>80</v>
      </c>
      <c r="C4" s="344" t="s">
        <v>71</v>
      </c>
      <c r="D4" s="345">
        <v>16</v>
      </c>
      <c r="E4" s="345">
        <v>1</v>
      </c>
      <c r="F4" s="346"/>
      <c r="G4" s="346"/>
      <c r="H4" s="345">
        <v>4472</v>
      </c>
      <c r="I4" s="347" t="s">
        <v>80</v>
      </c>
      <c r="J4" s="348"/>
      <c r="K4" s="351" t="s">
        <v>78</v>
      </c>
      <c r="L4" s="351"/>
      <c r="M4" s="351"/>
      <c r="N4" s="351"/>
    </row>
    <row r="5" spans="1:14" s="350" customFormat="1" ht="15" customHeight="1">
      <c r="A5" s="343" t="s">
        <v>83</v>
      </c>
      <c r="B5" s="344">
        <v>80</v>
      </c>
      <c r="C5" s="344" t="s">
        <v>71</v>
      </c>
      <c r="D5" s="345">
        <v>16</v>
      </c>
      <c r="E5" s="345">
        <v>4</v>
      </c>
      <c r="F5" s="346"/>
      <c r="G5" s="346"/>
      <c r="H5" s="345">
        <v>4472</v>
      </c>
      <c r="I5" s="347" t="s">
        <v>84</v>
      </c>
      <c r="J5" s="352"/>
      <c r="K5" s="351" t="s">
        <v>82</v>
      </c>
      <c r="L5" s="351"/>
      <c r="M5" s="351"/>
      <c r="N5" s="351"/>
    </row>
    <row r="6" spans="1:14" s="350" customFormat="1" ht="15" customHeight="1">
      <c r="A6" s="343" t="s">
        <v>83</v>
      </c>
      <c r="B6" s="344">
        <v>80</v>
      </c>
      <c r="C6" s="344" t="s">
        <v>71</v>
      </c>
      <c r="D6" s="345">
        <v>16</v>
      </c>
      <c r="E6" s="353">
        <v>5</v>
      </c>
      <c r="F6" s="346"/>
      <c r="G6" s="354"/>
      <c r="H6" s="345">
        <v>4472</v>
      </c>
      <c r="I6" s="347" t="s">
        <v>88</v>
      </c>
      <c r="J6" s="348"/>
      <c r="K6" s="351" t="s">
        <v>86</v>
      </c>
      <c r="L6" s="351"/>
      <c r="M6" s="351"/>
      <c r="N6" s="351"/>
    </row>
    <row r="7" spans="1:14" s="350" customFormat="1" ht="15" customHeight="1">
      <c r="A7" s="343" t="s">
        <v>89</v>
      </c>
      <c r="B7" s="344"/>
      <c r="C7" s="344"/>
      <c r="D7" s="345"/>
      <c r="E7" s="353"/>
      <c r="F7" s="346"/>
      <c r="G7" s="354"/>
      <c r="H7" s="345"/>
      <c r="I7" s="347"/>
      <c r="J7" s="348"/>
      <c r="K7" s="351"/>
      <c r="L7" s="351"/>
      <c r="M7" s="351"/>
      <c r="N7" s="351"/>
    </row>
    <row r="8" spans="12:14" ht="15" customHeight="1">
      <c r="L8" s="4"/>
      <c r="M8" s="4"/>
      <c r="N8" s="4"/>
    </row>
    <row r="9" spans="12:14" ht="15" customHeight="1">
      <c r="L9" s="4"/>
      <c r="M9" s="4"/>
      <c r="N9" s="4"/>
    </row>
    <row r="10" spans="12:14" ht="15" customHeight="1">
      <c r="L10" s="4"/>
      <c r="M10" s="4"/>
      <c r="N10" s="4"/>
    </row>
    <row r="11" spans="12:14" ht="15" customHeight="1">
      <c r="L11" s="4"/>
      <c r="M11" s="4"/>
      <c r="N11" s="4"/>
    </row>
    <row r="12" spans="12:14" ht="15" customHeight="1">
      <c r="L12" s="4"/>
      <c r="M12" s="4"/>
      <c r="N12" s="4"/>
    </row>
    <row r="13" spans="12:14" ht="15" customHeight="1">
      <c r="L13" s="4"/>
      <c r="M13" s="4"/>
      <c r="N13" s="4"/>
    </row>
    <row r="14" spans="12:14" ht="15" customHeight="1">
      <c r="L14" s="4"/>
      <c r="M14" s="4"/>
      <c r="N14" s="4"/>
    </row>
    <row r="15" spans="12:14" ht="15" customHeight="1">
      <c r="L15" s="4"/>
      <c r="M15" s="4"/>
      <c r="N15" s="4"/>
    </row>
    <row r="16" spans="12:14" ht="15" customHeight="1">
      <c r="L16" s="4"/>
      <c r="M16" s="4"/>
      <c r="N16" s="4"/>
    </row>
    <row r="17" spans="12:14" ht="15" customHeight="1">
      <c r="L17" s="4"/>
      <c r="M17" s="4"/>
      <c r="N17" s="4"/>
    </row>
    <row r="18" spans="12:14" ht="15" customHeight="1">
      <c r="L18" s="4"/>
      <c r="M18" s="4"/>
      <c r="N18" s="4"/>
    </row>
    <row r="19" spans="12:14" ht="15" customHeight="1">
      <c r="L19" s="4"/>
      <c r="M19" s="4"/>
      <c r="N19" s="4"/>
    </row>
    <row r="20" spans="12:14" ht="15" customHeight="1">
      <c r="L20" s="4"/>
      <c r="M20" s="4"/>
      <c r="N20" s="4"/>
    </row>
    <row r="24" spans="1:12" ht="18" customHeight="1">
      <c r="A24" s="335"/>
      <c r="E24" s="21"/>
      <c r="F24" s="15"/>
      <c r="G24" s="15"/>
      <c r="H24" s="21"/>
      <c r="I24" s="14"/>
      <c r="J24" s="23"/>
      <c r="K24" s="5"/>
      <c r="L24" s="5"/>
    </row>
    <row r="25" spans="5:12" ht="18" customHeight="1">
      <c r="E25" s="21"/>
      <c r="F25" s="15"/>
      <c r="G25" s="15"/>
      <c r="H25" s="21"/>
      <c r="I25" s="14"/>
      <c r="J25" s="23"/>
      <c r="K25" s="5"/>
      <c r="L25" s="5"/>
    </row>
    <row r="26" spans="5:12" ht="18" customHeight="1">
      <c r="E26" s="21"/>
      <c r="F26" s="15"/>
      <c r="G26" s="15"/>
      <c r="H26" s="21"/>
      <c r="I26" s="14"/>
      <c r="J26" s="23"/>
      <c r="K26" s="5"/>
      <c r="L26" s="5"/>
    </row>
    <row r="28" spans="1:14" s="2" customFormat="1" ht="18" customHeight="1">
      <c r="A28" s="336"/>
      <c r="B28" s="339"/>
      <c r="C28" s="339"/>
      <c r="D28" s="20"/>
      <c r="E28" s="20"/>
      <c r="F28" s="341"/>
      <c r="G28" s="341"/>
      <c r="H28" s="20"/>
      <c r="I28" s="16"/>
      <c r="J28" s="24"/>
      <c r="K28" s="6"/>
      <c r="L28" s="6"/>
      <c r="M28" s="6"/>
      <c r="N28" s="6"/>
    </row>
  </sheetData>
  <printOptions/>
  <pageMargins left="0.7086614173228347" right="0.7086614173228347" top="0.7874015748031497" bottom="0.7874015748031497" header="0.5118110236220472" footer="0.5118110236220472"/>
  <pageSetup horizontalDpi="300" verticalDpi="300" orientation="landscape" paperSize="9" r:id="rId1"/>
  <headerFooter alignWithMargins="0">
    <oddHeader>&amp;C&amp;F : &amp;A&amp;RFichier d'origine: 43271612res</oddHeader>
    <oddFooter>&amp;L&amp;"Times New Roman,bold"CEA/DSM/DAPNIA/STCM &amp;C&amp;D&amp;RLHCQ2 - Mesures Magnétiques à Chaud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"/>
  <dimension ref="A1:N30"/>
  <sheetViews>
    <sheetView workbookViewId="0" topLeftCell="A24">
      <selection activeCell="J30" sqref="J30"/>
    </sheetView>
  </sheetViews>
  <sheetFormatPr defaultColWidth="9.33203125" defaultRowHeight="15" customHeight="1"/>
  <cols>
    <col min="1" max="1" width="26.33203125" style="27" customWidth="1"/>
    <col min="2" max="2" width="13.33203125" style="27" customWidth="1"/>
    <col min="3" max="3" width="1.83203125" style="27" customWidth="1"/>
    <col min="4" max="4" width="10.83203125" style="77" customWidth="1"/>
    <col min="5" max="7" width="9.33203125" style="77" customWidth="1"/>
    <col min="8" max="8" width="10.83203125" style="77" customWidth="1"/>
    <col min="9" max="14" width="8.83203125" style="77" customWidth="1"/>
    <col min="15" max="16384" width="13.33203125" style="27" customWidth="1"/>
  </cols>
  <sheetData>
    <row r="1" spans="1:14" ht="15" customHeight="1">
      <c r="A1" s="25" t="s">
        <v>12</v>
      </c>
      <c r="B1" s="26">
        <v>0</v>
      </c>
      <c r="D1" s="28" t="s">
        <v>13</v>
      </c>
      <c r="E1" s="29"/>
      <c r="F1" s="29"/>
      <c r="G1" s="29"/>
      <c r="H1" s="29"/>
      <c r="I1" s="29"/>
      <c r="J1" s="29"/>
      <c r="K1" s="29"/>
      <c r="L1" s="29"/>
      <c r="M1" s="29"/>
      <c r="N1" s="30"/>
    </row>
    <row r="2" spans="1:14" ht="15" customHeight="1">
      <c r="A2" s="31" t="s">
        <v>14</v>
      </c>
      <c r="B2" s="32" t="s">
        <v>15</v>
      </c>
      <c r="D2" s="33" t="s">
        <v>58</v>
      </c>
      <c r="E2" s="34"/>
      <c r="F2" s="34"/>
      <c r="G2" s="34"/>
      <c r="H2" s="34"/>
      <c r="I2" s="34"/>
      <c r="J2" s="35"/>
      <c r="K2" s="36">
        <v>8.23638534375E-05</v>
      </c>
      <c r="L2" s="36">
        <v>3.510305666757166E-07</v>
      </c>
      <c r="M2" s="36">
        <v>-1.7350467062500002E-05</v>
      </c>
      <c r="N2" s="37">
        <v>1.069377504000528E-07</v>
      </c>
    </row>
    <row r="3" spans="1:14" ht="15" customHeight="1">
      <c r="A3" s="38" t="s">
        <v>16</v>
      </c>
      <c r="B3" s="39">
        <v>1</v>
      </c>
      <c r="D3" s="33" t="s">
        <v>59</v>
      </c>
      <c r="E3" s="34"/>
      <c r="F3" s="34"/>
      <c r="G3" s="34"/>
      <c r="H3" s="34"/>
      <c r="I3" s="34"/>
      <c r="J3" s="35"/>
      <c r="K3" s="36">
        <v>-2.8617171562499996E-05</v>
      </c>
      <c r="L3" s="36">
        <v>2.7736141231207264E-07</v>
      </c>
      <c r="M3" s="36">
        <v>-1.01256323125E-05</v>
      </c>
      <c r="N3" s="37">
        <v>1.0042908677397748E-07</v>
      </c>
    </row>
    <row r="4" spans="1:14" ht="15" customHeight="1">
      <c r="A4" s="38" t="s">
        <v>17</v>
      </c>
      <c r="B4" s="39">
        <v>1</v>
      </c>
      <c r="D4" s="33" t="s">
        <v>60</v>
      </c>
      <c r="E4" s="34"/>
      <c r="F4" s="34"/>
      <c r="G4" s="34"/>
      <c r="H4" s="34"/>
      <c r="I4" s="34"/>
      <c r="J4" s="35"/>
      <c r="K4" s="36">
        <v>-0.002795679490813104</v>
      </c>
      <c r="L4" s="36">
        <v>0.002528567240232401</v>
      </c>
      <c r="M4" s="36">
        <v>1.1914006969720718E-07</v>
      </c>
      <c r="N4" s="37">
        <v>1203.1607424198965</v>
      </c>
    </row>
    <row r="5" spans="1:14" ht="15" customHeight="1" thickBot="1">
      <c r="A5" s="38" t="s">
        <v>18</v>
      </c>
      <c r="B5" s="40">
        <v>36329.36921296296</v>
      </c>
      <c r="D5" s="41"/>
      <c r="E5" s="42" t="s">
        <v>61</v>
      </c>
      <c r="F5" s="43"/>
      <c r="G5" s="43"/>
      <c r="H5" s="43"/>
      <c r="I5" s="43"/>
      <c r="J5" s="43"/>
      <c r="K5" s="43"/>
      <c r="L5" s="43"/>
      <c r="M5" s="43"/>
      <c r="N5" s="44"/>
    </row>
    <row r="6" spans="1:14" ht="15" customHeight="1" thickTop="1">
      <c r="A6" s="38" t="s">
        <v>19</v>
      </c>
      <c r="B6" s="39">
        <v>4472</v>
      </c>
      <c r="D6" s="45"/>
      <c r="E6" s="46" t="s">
        <v>20</v>
      </c>
      <c r="F6" s="47"/>
      <c r="G6" s="48"/>
      <c r="H6" s="49" t="s">
        <v>21</v>
      </c>
      <c r="I6" s="50"/>
      <c r="J6" s="47"/>
      <c r="K6" s="51" t="s">
        <v>62</v>
      </c>
      <c r="L6" s="34"/>
      <c r="M6" s="34"/>
      <c r="N6" s="52"/>
    </row>
    <row r="7" spans="1:14" ht="15" customHeight="1" thickBot="1">
      <c r="A7" s="38" t="s">
        <v>22</v>
      </c>
      <c r="B7" s="53" t="s">
        <v>23</v>
      </c>
      <c r="D7" s="54" t="s">
        <v>63</v>
      </c>
      <c r="E7" s="55" t="s">
        <v>64</v>
      </c>
      <c r="F7" s="56" t="s">
        <v>65</v>
      </c>
      <c r="G7" s="55" t="s">
        <v>66</v>
      </c>
      <c r="H7" s="57"/>
      <c r="I7" s="502" t="s">
        <v>24</v>
      </c>
      <c r="J7" s="503"/>
      <c r="K7" s="502" t="s">
        <v>25</v>
      </c>
      <c r="L7" s="503"/>
      <c r="M7" s="502" t="s">
        <v>26</v>
      </c>
      <c r="N7" s="504"/>
    </row>
    <row r="8" spans="1:14" ht="15" customHeight="1">
      <c r="A8" s="38" t="s">
        <v>27</v>
      </c>
      <c r="B8" s="53" t="s">
        <v>28</v>
      </c>
      <c r="D8" s="58">
        <v>4.365449375000001</v>
      </c>
      <c r="E8" s="59">
        <v>0.01689847490473441</v>
      </c>
      <c r="F8" s="60">
        <v>3.5790438124999997</v>
      </c>
      <c r="G8" s="59">
        <v>0.01695567731789893</v>
      </c>
      <c r="H8" s="61">
        <v>3</v>
      </c>
      <c r="I8" s="62">
        <v>0.017</v>
      </c>
      <c r="J8" s="62">
        <v>0</v>
      </c>
      <c r="K8" s="62">
        <v>0.51</v>
      </c>
      <c r="L8" s="62">
        <v>0.51</v>
      </c>
      <c r="M8" s="62">
        <v>0.85</v>
      </c>
      <c r="N8" s="63">
        <v>0.85</v>
      </c>
    </row>
    <row r="9" spans="1:14" ht="15" customHeight="1">
      <c r="A9" s="38" t="s">
        <v>29</v>
      </c>
      <c r="B9" s="64">
        <v>0.017</v>
      </c>
      <c r="D9" s="65">
        <v>-0.004771883124999999</v>
      </c>
      <c r="E9" s="62">
        <v>0.022761981778749097</v>
      </c>
      <c r="F9" s="66">
        <v>-3.11892534375</v>
      </c>
      <c r="G9" s="62">
        <v>0.022445150102346267</v>
      </c>
      <c r="H9" s="61">
        <v>4</v>
      </c>
      <c r="I9" s="62">
        <v>0</v>
      </c>
      <c r="J9" s="62">
        <v>0</v>
      </c>
      <c r="K9" s="62">
        <v>0.578</v>
      </c>
      <c r="L9" s="62">
        <v>0.578</v>
      </c>
      <c r="M9" s="62">
        <v>0.289</v>
      </c>
      <c r="N9" s="63">
        <v>0.289</v>
      </c>
    </row>
    <row r="10" spans="1:14" ht="15" customHeight="1">
      <c r="A10" s="38" t="s">
        <v>30</v>
      </c>
      <c r="B10" s="53" t="s">
        <v>31</v>
      </c>
      <c r="D10" s="65">
        <v>-0.8098353281249999</v>
      </c>
      <c r="E10" s="62">
        <v>0.007684936821992878</v>
      </c>
      <c r="F10" s="66">
        <v>1.06485300625</v>
      </c>
      <c r="G10" s="62">
        <v>0.006955338184177899</v>
      </c>
      <c r="H10" s="61">
        <v>5</v>
      </c>
      <c r="I10" s="62">
        <v>0</v>
      </c>
      <c r="J10" s="62">
        <v>0</v>
      </c>
      <c r="K10" s="62">
        <v>0.246</v>
      </c>
      <c r="L10" s="62">
        <v>0.246</v>
      </c>
      <c r="M10" s="62">
        <v>0.231</v>
      </c>
      <c r="N10" s="63">
        <v>0.187</v>
      </c>
    </row>
    <row r="11" spans="1:14" ht="15" customHeight="1">
      <c r="A11" s="38" t="s">
        <v>32</v>
      </c>
      <c r="B11" s="39">
        <v>3</v>
      </c>
      <c r="D11" s="58">
        <v>6.240143156250001</v>
      </c>
      <c r="E11" s="59">
        <v>0.005761889679021057</v>
      </c>
      <c r="F11" s="59">
        <v>-0.173910896875</v>
      </c>
      <c r="G11" s="59">
        <v>0.00593147564843372</v>
      </c>
      <c r="H11" s="61">
        <v>6</v>
      </c>
      <c r="I11" s="62">
        <v>3.925</v>
      </c>
      <c r="J11" s="62">
        <v>0</v>
      </c>
      <c r="K11" s="62">
        <v>0.251</v>
      </c>
      <c r="L11" s="62">
        <v>0.251</v>
      </c>
      <c r="M11" s="62">
        <v>0.418</v>
      </c>
      <c r="N11" s="63">
        <v>0.418</v>
      </c>
    </row>
    <row r="12" spans="1:14" ht="15" customHeight="1">
      <c r="A12" s="38" t="s">
        <v>33</v>
      </c>
      <c r="B12" s="67">
        <v>0.7499</v>
      </c>
      <c r="D12" s="65">
        <v>0.06455374468750001</v>
      </c>
      <c r="E12" s="62">
        <v>0.005507653620854607</v>
      </c>
      <c r="F12" s="62">
        <v>-0.1037615259375</v>
      </c>
      <c r="G12" s="62">
        <v>0.004981424713858091</v>
      </c>
      <c r="H12" s="61">
        <v>7</v>
      </c>
      <c r="I12" s="62">
        <v>0</v>
      </c>
      <c r="J12" s="62">
        <v>0</v>
      </c>
      <c r="K12" s="62">
        <v>0</v>
      </c>
      <c r="L12" s="62">
        <v>0</v>
      </c>
      <c r="M12" s="62">
        <v>0.142</v>
      </c>
      <c r="N12" s="63">
        <v>0.142</v>
      </c>
    </row>
    <row r="13" spans="1:14" ht="15" customHeight="1">
      <c r="A13" s="38" t="s">
        <v>34</v>
      </c>
      <c r="B13" s="64">
        <v>21.099854</v>
      </c>
      <c r="D13" s="65">
        <v>-0.0678979396875</v>
      </c>
      <c r="E13" s="62">
        <v>0.004127607461568737</v>
      </c>
      <c r="F13" s="62">
        <v>0.07168654437500001</v>
      </c>
      <c r="G13" s="62">
        <v>0.003545826664471404</v>
      </c>
      <c r="H13" s="61">
        <v>8</v>
      </c>
      <c r="I13" s="62">
        <v>0</v>
      </c>
      <c r="J13" s="62">
        <v>0</v>
      </c>
      <c r="K13" s="62">
        <v>0</v>
      </c>
      <c r="L13" s="62">
        <v>0</v>
      </c>
      <c r="M13" s="62">
        <v>0.241</v>
      </c>
      <c r="N13" s="63">
        <v>0.241</v>
      </c>
    </row>
    <row r="14" spans="1:14" ht="15" customHeight="1">
      <c r="A14" s="31" t="s">
        <v>35</v>
      </c>
      <c r="B14" s="68">
        <v>12.5</v>
      </c>
      <c r="D14" s="65">
        <v>-0.016326002375000002</v>
      </c>
      <c r="E14" s="62">
        <v>0.0038072973751965664</v>
      </c>
      <c r="F14" s="62">
        <v>0.0187762684375</v>
      </c>
      <c r="G14" s="62">
        <v>0.002842385526653313</v>
      </c>
      <c r="H14" s="61">
        <v>9</v>
      </c>
      <c r="I14" s="62">
        <v>0</v>
      </c>
      <c r="J14" s="62">
        <v>0</v>
      </c>
      <c r="K14" s="62">
        <v>0</v>
      </c>
      <c r="L14" s="62">
        <v>0</v>
      </c>
      <c r="M14" s="62">
        <v>0.41</v>
      </c>
      <c r="N14" s="63">
        <v>0.41</v>
      </c>
    </row>
    <row r="15" spans="1:14" ht="15" customHeight="1">
      <c r="A15" s="38" t="s">
        <v>36</v>
      </c>
      <c r="B15" s="64">
        <v>21.5</v>
      </c>
      <c r="D15" s="69">
        <v>-0.08668645625</v>
      </c>
      <c r="E15" s="59">
        <v>0.0033399478331953224</v>
      </c>
      <c r="F15" s="59">
        <v>-0.00107475424375</v>
      </c>
      <c r="G15" s="59">
        <v>0.002461446487329522</v>
      </c>
      <c r="H15" s="61">
        <v>10</v>
      </c>
      <c r="I15" s="62">
        <v>-0.209</v>
      </c>
      <c r="J15" s="62">
        <v>0</v>
      </c>
      <c r="K15" s="62">
        <v>0.698</v>
      </c>
      <c r="L15" s="62">
        <v>0</v>
      </c>
      <c r="M15" s="62">
        <v>0.349</v>
      </c>
      <c r="N15" s="63">
        <v>0.349</v>
      </c>
    </row>
    <row r="16" spans="1:14" ht="15" customHeight="1">
      <c r="A16" s="38" t="s">
        <v>37</v>
      </c>
      <c r="B16" s="64">
        <v>12.508843749999999</v>
      </c>
      <c r="D16" s="65">
        <v>-0.0207850534375</v>
      </c>
      <c r="E16" s="62">
        <v>0.0021109705325155917</v>
      </c>
      <c r="F16" s="62">
        <v>0.003557350346875</v>
      </c>
      <c r="G16" s="62">
        <v>0.002601465687793923</v>
      </c>
      <c r="H16" s="61">
        <v>11</v>
      </c>
      <c r="I16" s="62">
        <v>0</v>
      </c>
      <c r="J16" s="62">
        <v>0</v>
      </c>
      <c r="K16" s="62">
        <v>0</v>
      </c>
      <c r="L16" s="62">
        <v>0</v>
      </c>
      <c r="M16" s="62">
        <v>0.237</v>
      </c>
      <c r="N16" s="63">
        <v>0.237</v>
      </c>
    </row>
    <row r="17" spans="1:14" ht="15" customHeight="1">
      <c r="A17" s="38" t="s">
        <v>38</v>
      </c>
      <c r="B17" s="64">
        <v>0.2529999911785126</v>
      </c>
      <c r="D17" s="70">
        <v>0.0120160355</v>
      </c>
      <c r="E17" s="62">
        <v>0.002103543469293292</v>
      </c>
      <c r="F17" s="66">
        <v>0.0037585434875</v>
      </c>
      <c r="G17" s="62">
        <v>0.0021696498928783295</v>
      </c>
      <c r="H17" s="61">
        <v>12</v>
      </c>
      <c r="I17" s="62">
        <v>0</v>
      </c>
      <c r="J17" s="62">
        <v>0</v>
      </c>
      <c r="K17" s="62">
        <v>0</v>
      </c>
      <c r="L17" s="62">
        <v>0</v>
      </c>
      <c r="M17" s="62">
        <v>0</v>
      </c>
      <c r="N17" s="63">
        <v>0</v>
      </c>
    </row>
    <row r="18" spans="1:14" ht="15" customHeight="1">
      <c r="A18" s="38" t="s">
        <v>39</v>
      </c>
      <c r="B18" s="64">
        <v>61.54399871826172</v>
      </c>
      <c r="D18" s="70">
        <v>-0.03901553375</v>
      </c>
      <c r="E18" s="62">
        <v>0.0018651874969821912</v>
      </c>
      <c r="F18" s="66">
        <v>-0.0053927714228125</v>
      </c>
      <c r="G18" s="62">
        <v>0.002412297722533028</v>
      </c>
      <c r="H18" s="61">
        <v>13</v>
      </c>
      <c r="I18" s="62">
        <v>0</v>
      </c>
      <c r="J18" s="62">
        <v>0</v>
      </c>
      <c r="K18" s="62">
        <v>0</v>
      </c>
      <c r="L18" s="62">
        <v>0</v>
      </c>
      <c r="M18" s="62">
        <v>0</v>
      </c>
      <c r="N18" s="63">
        <v>0</v>
      </c>
    </row>
    <row r="19" spans="1:14" ht="15" customHeight="1">
      <c r="A19" s="38" t="s">
        <v>40</v>
      </c>
      <c r="B19" s="64">
        <v>0</v>
      </c>
      <c r="D19" s="70">
        <v>-0.17564576875000004</v>
      </c>
      <c r="E19" s="62">
        <v>0.0015885859793233138</v>
      </c>
      <c r="F19" s="66">
        <v>0.010790604875</v>
      </c>
      <c r="G19" s="62">
        <v>0.0017821967538456272</v>
      </c>
      <c r="H19" s="61">
        <v>14</v>
      </c>
      <c r="I19" s="62">
        <v>0.058</v>
      </c>
      <c r="J19" s="62">
        <v>0</v>
      </c>
      <c r="K19" s="62">
        <v>0</v>
      </c>
      <c r="L19" s="62">
        <v>0</v>
      </c>
      <c r="M19" s="62">
        <v>0</v>
      </c>
      <c r="N19" s="63">
        <v>0</v>
      </c>
    </row>
    <row r="20" spans="1:14" ht="15" customHeight="1" thickBot="1">
      <c r="A20" s="38" t="s">
        <v>41</v>
      </c>
      <c r="B20" s="71">
        <v>-0.3279666875</v>
      </c>
      <c r="D20" s="72">
        <v>0.00012449449687500005</v>
      </c>
      <c r="E20" s="73">
        <v>0.0010358009657168749</v>
      </c>
      <c r="F20" s="74">
        <v>0.0017915686400000002</v>
      </c>
      <c r="G20" s="73">
        <v>0.0014508936792737652</v>
      </c>
      <c r="H20" s="75">
        <v>15</v>
      </c>
      <c r="I20" s="73">
        <v>0</v>
      </c>
      <c r="J20" s="73">
        <v>0</v>
      </c>
      <c r="K20" s="73">
        <v>0</v>
      </c>
      <c r="L20" s="73">
        <v>0</v>
      </c>
      <c r="M20" s="73">
        <v>0</v>
      </c>
      <c r="N20" s="76">
        <v>0</v>
      </c>
    </row>
    <row r="21" spans="1:6" ht="15" customHeight="1">
      <c r="A21" s="38" t="s">
        <v>42</v>
      </c>
      <c r="B21" s="71">
        <v>-0.19112481250000002</v>
      </c>
      <c r="F21" s="77" t="s">
        <v>67</v>
      </c>
    </row>
    <row r="22" spans="1:6" ht="15" customHeight="1">
      <c r="A22" s="38" t="s">
        <v>43</v>
      </c>
      <c r="B22" s="53" t="s">
        <v>44</v>
      </c>
      <c r="F22" s="77" t="s">
        <v>68</v>
      </c>
    </row>
    <row r="23" spans="1:2" ht="15" customHeight="1" thickBot="1">
      <c r="A23" s="78" t="s">
        <v>45</v>
      </c>
      <c r="B23" s="79">
        <v>15</v>
      </c>
    </row>
    <row r="24" spans="1:12" ht="18" customHeight="1" thickBot="1" thickTop="1">
      <c r="A24" s="80" t="s">
        <v>69</v>
      </c>
      <c r="B24" s="81">
        <v>90.43609084431175</v>
      </c>
      <c r="E24" s="82"/>
      <c r="F24" s="83"/>
      <c r="G24" s="84" t="s">
        <v>46</v>
      </c>
      <c r="H24" s="83"/>
      <c r="I24" s="83"/>
      <c r="J24" s="83"/>
      <c r="K24" s="83"/>
      <c r="L24" s="85"/>
    </row>
    <row r="25" spans="1:12" ht="18" customHeight="1">
      <c r="A25" s="25" t="s">
        <v>47</v>
      </c>
      <c r="B25" s="26">
        <v>32</v>
      </c>
      <c r="E25" s="86" t="s">
        <v>48</v>
      </c>
      <c r="F25" s="87"/>
      <c r="G25" s="88"/>
      <c r="H25" s="89">
        <v>3.769545875</v>
      </c>
      <c r="I25" s="87" t="s">
        <v>49</v>
      </c>
      <c r="J25" s="88"/>
      <c r="K25" s="87"/>
      <c r="L25" s="90">
        <v>6.242566107823416</v>
      </c>
    </row>
    <row r="26" spans="1:12" ht="18" customHeight="1" thickBot="1">
      <c r="A26" s="38" t="s">
        <v>50</v>
      </c>
      <c r="B26" s="39" t="s">
        <v>51</v>
      </c>
      <c r="E26" s="91" t="s">
        <v>52</v>
      </c>
      <c r="F26" s="92"/>
      <c r="G26" s="93"/>
      <c r="H26" s="94">
        <v>5.645060040201736</v>
      </c>
      <c r="I26" s="92" t="s">
        <v>53</v>
      </c>
      <c r="J26" s="93"/>
      <c r="K26" s="92"/>
      <c r="L26" s="95">
        <v>0.0866931184919981</v>
      </c>
    </row>
    <row r="27" spans="1:4" ht="15" customHeight="1" thickBot="1" thickTop="1">
      <c r="A27" s="78" t="s">
        <v>54</v>
      </c>
      <c r="B27" s="79">
        <v>80</v>
      </c>
      <c r="D27" s="77" t="s">
        <v>55</v>
      </c>
    </row>
    <row r="28" spans="1:14" s="100" customFormat="1" ht="18" customHeight="1" thickBot="1">
      <c r="A28" s="96" t="s">
        <v>56</v>
      </c>
      <c r="B28" s="97" t="s">
        <v>57</v>
      </c>
      <c r="C28" s="97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9"/>
    </row>
    <row r="30" ht="15" customHeight="1">
      <c r="J30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300" verticalDpi="300" orientation="landscape" paperSize="9" r:id="rId1"/>
  <headerFooter alignWithMargins="0">
    <oddHeader>&amp;C&amp;F : &amp;A&amp;RFichier d'origine: 44720851res0</oddHeader>
    <oddFooter>&amp;L&amp;"Times New Roman,bold"CEA/DSM/DAPNIA/STCM &amp;C&amp;D&amp;RLHCQ2 - Mesures Magnétiques à Chaud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11"/>
  <dimension ref="A1:N28"/>
  <sheetViews>
    <sheetView workbookViewId="0" topLeftCell="A25">
      <selection activeCell="B26" sqref="B26"/>
    </sheetView>
  </sheetViews>
  <sheetFormatPr defaultColWidth="13.33203125" defaultRowHeight="15" customHeight="1"/>
  <cols>
    <col min="1" max="1" width="26.33203125" style="103" customWidth="1"/>
    <col min="2" max="2" width="13.33203125" style="103" customWidth="1"/>
    <col min="3" max="3" width="1.83203125" style="103" customWidth="1"/>
    <col min="4" max="4" width="10.83203125" style="152" customWidth="1"/>
    <col min="5" max="7" width="9.33203125" style="152" customWidth="1"/>
    <col min="8" max="8" width="10.83203125" style="152" customWidth="1"/>
    <col min="9" max="14" width="8.83203125" style="152" customWidth="1"/>
    <col min="15" max="16384" width="13.33203125" style="103" customWidth="1"/>
  </cols>
  <sheetData>
    <row r="1" spans="1:14" ht="15" customHeight="1">
      <c r="A1" s="101" t="s">
        <v>12</v>
      </c>
      <c r="B1" s="102">
        <v>0</v>
      </c>
      <c r="D1" s="104" t="s">
        <v>13</v>
      </c>
      <c r="E1" s="105"/>
      <c r="F1" s="105"/>
      <c r="G1" s="105"/>
      <c r="H1" s="105"/>
      <c r="I1" s="105"/>
      <c r="J1" s="105"/>
      <c r="K1" s="105"/>
      <c r="L1" s="105"/>
      <c r="M1" s="105"/>
      <c r="N1" s="106"/>
    </row>
    <row r="2" spans="1:14" ht="15" customHeight="1">
      <c r="A2" s="107" t="s">
        <v>14</v>
      </c>
      <c r="B2" s="108" t="s">
        <v>15</v>
      </c>
      <c r="D2" s="109" t="s">
        <v>58</v>
      </c>
      <c r="E2" s="110"/>
      <c r="F2" s="110"/>
      <c r="G2" s="110"/>
      <c r="H2" s="110"/>
      <c r="I2" s="110"/>
      <c r="J2" s="111"/>
      <c r="K2" s="112">
        <v>2.6579281812499996E-05</v>
      </c>
      <c r="L2" s="112">
        <v>3.9910575143385046E-07</v>
      </c>
      <c r="M2" s="112">
        <v>-6.190619656250001E-05</v>
      </c>
      <c r="N2" s="113">
        <v>2.363939388523552E-07</v>
      </c>
    </row>
    <row r="3" spans="1:14" ht="15" customHeight="1">
      <c r="A3" s="114" t="s">
        <v>16</v>
      </c>
      <c r="B3" s="115">
        <v>1</v>
      </c>
      <c r="D3" s="109" t="s">
        <v>59</v>
      </c>
      <c r="E3" s="110"/>
      <c r="F3" s="110"/>
      <c r="G3" s="110"/>
      <c r="H3" s="110"/>
      <c r="I3" s="110"/>
      <c r="J3" s="111"/>
      <c r="K3" s="112">
        <v>-2.8864825687499997E-05</v>
      </c>
      <c r="L3" s="112">
        <v>1.5469420762791895E-07</v>
      </c>
      <c r="M3" s="112">
        <v>-1.33144671875E-05</v>
      </c>
      <c r="N3" s="113">
        <v>1.1198167824414727E-07</v>
      </c>
    </row>
    <row r="4" spans="1:14" ht="15" customHeight="1">
      <c r="A4" s="114" t="s">
        <v>17</v>
      </c>
      <c r="B4" s="115">
        <v>1</v>
      </c>
      <c r="D4" s="109" t="s">
        <v>60</v>
      </c>
      <c r="E4" s="110"/>
      <c r="F4" s="110"/>
      <c r="G4" s="110"/>
      <c r="H4" s="110"/>
      <c r="I4" s="110"/>
      <c r="J4" s="111"/>
      <c r="K4" s="112">
        <v>-0.0028054240922122217</v>
      </c>
      <c r="L4" s="112">
        <v>0.0025185093597080463</v>
      </c>
      <c r="M4" s="112">
        <v>7.68860518022898E-08</v>
      </c>
      <c r="N4" s="113">
        <v>1205.0169517948964</v>
      </c>
    </row>
    <row r="5" spans="1:14" ht="15" customHeight="1" thickBot="1">
      <c r="A5" s="114" t="s">
        <v>18</v>
      </c>
      <c r="B5" s="116">
        <v>36329.378125</v>
      </c>
      <c r="D5" s="117"/>
      <c r="E5" s="118" t="s">
        <v>61</v>
      </c>
      <c r="F5" s="119"/>
      <c r="G5" s="119"/>
      <c r="H5" s="119"/>
      <c r="I5" s="119"/>
      <c r="J5" s="119"/>
      <c r="K5" s="119"/>
      <c r="L5" s="119"/>
      <c r="M5" s="119"/>
      <c r="N5" s="120"/>
    </row>
    <row r="6" spans="1:14" ht="15" customHeight="1" thickTop="1">
      <c r="A6" s="114" t="s">
        <v>19</v>
      </c>
      <c r="B6" s="115">
        <v>4472</v>
      </c>
      <c r="D6" s="121"/>
      <c r="E6" s="122" t="s">
        <v>20</v>
      </c>
      <c r="F6" s="123"/>
      <c r="G6" s="124"/>
      <c r="H6" s="125" t="s">
        <v>21</v>
      </c>
      <c r="I6" s="126"/>
      <c r="J6" s="123"/>
      <c r="K6" s="127" t="s">
        <v>62</v>
      </c>
      <c r="L6" s="110"/>
      <c r="M6" s="110"/>
      <c r="N6" s="128"/>
    </row>
    <row r="7" spans="1:14" ht="15" customHeight="1" thickBot="1">
      <c r="A7" s="114" t="s">
        <v>22</v>
      </c>
      <c r="B7" s="129" t="s">
        <v>23</v>
      </c>
      <c r="D7" s="130" t="s">
        <v>63</v>
      </c>
      <c r="E7" s="131" t="s">
        <v>64</v>
      </c>
      <c r="F7" s="132" t="s">
        <v>65</v>
      </c>
      <c r="G7" s="131" t="s">
        <v>66</v>
      </c>
      <c r="H7" s="133"/>
      <c r="I7" s="505" t="s">
        <v>24</v>
      </c>
      <c r="J7" s="506"/>
      <c r="K7" s="505" t="s">
        <v>25</v>
      </c>
      <c r="L7" s="506"/>
      <c r="M7" s="505" t="s">
        <v>26</v>
      </c>
      <c r="N7" s="507"/>
    </row>
    <row r="8" spans="1:14" ht="15" customHeight="1">
      <c r="A8" s="114" t="s">
        <v>27</v>
      </c>
      <c r="B8" s="129" t="s">
        <v>28</v>
      </c>
      <c r="D8" s="134">
        <v>3.493102</v>
      </c>
      <c r="E8" s="135">
        <v>0.01783879030978459</v>
      </c>
      <c r="F8" s="135">
        <v>2.94667059375</v>
      </c>
      <c r="G8" s="135">
        <v>0.017839406221058333</v>
      </c>
      <c r="H8" s="136">
        <v>3</v>
      </c>
      <c r="I8" s="137">
        <v>0.017</v>
      </c>
      <c r="J8" s="137">
        <v>0</v>
      </c>
      <c r="K8" s="137">
        <v>0.51</v>
      </c>
      <c r="L8" s="137">
        <v>0.51</v>
      </c>
      <c r="M8" s="137">
        <v>0.85</v>
      </c>
      <c r="N8" s="138">
        <v>0.85</v>
      </c>
    </row>
    <row r="9" spans="1:14" ht="15" customHeight="1">
      <c r="A9" s="114" t="s">
        <v>29</v>
      </c>
      <c r="B9" s="139">
        <v>0.017</v>
      </c>
      <c r="D9" s="140">
        <v>0.014803489062499998</v>
      </c>
      <c r="E9" s="137">
        <v>0.02529584253525173</v>
      </c>
      <c r="F9" s="141">
        <v>-3.2374389375</v>
      </c>
      <c r="G9" s="137">
        <v>0.024695270586503705</v>
      </c>
      <c r="H9" s="136">
        <v>4</v>
      </c>
      <c r="I9" s="137">
        <v>0</v>
      </c>
      <c r="J9" s="137">
        <v>0</v>
      </c>
      <c r="K9" s="137">
        <v>0.578</v>
      </c>
      <c r="L9" s="137">
        <v>0.578</v>
      </c>
      <c r="M9" s="137">
        <v>0.289</v>
      </c>
      <c r="N9" s="138">
        <v>0.289</v>
      </c>
    </row>
    <row r="10" spans="1:14" ht="15" customHeight="1">
      <c r="A10" s="114" t="s">
        <v>30</v>
      </c>
      <c r="B10" s="129" t="s">
        <v>31</v>
      </c>
      <c r="D10" s="140">
        <v>-0.9118665999999999</v>
      </c>
      <c r="E10" s="137">
        <v>0.00866696469238115</v>
      </c>
      <c r="F10" s="137">
        <v>0.62676845</v>
      </c>
      <c r="G10" s="137">
        <v>0.008406805793947805</v>
      </c>
      <c r="H10" s="136">
        <v>5</v>
      </c>
      <c r="I10" s="137">
        <v>0</v>
      </c>
      <c r="J10" s="137">
        <v>0</v>
      </c>
      <c r="K10" s="137">
        <v>0.246</v>
      </c>
      <c r="L10" s="137">
        <v>0.246</v>
      </c>
      <c r="M10" s="137">
        <v>0.231</v>
      </c>
      <c r="N10" s="138">
        <v>0.187</v>
      </c>
    </row>
    <row r="11" spans="1:14" ht="15" customHeight="1">
      <c r="A11" s="114" t="s">
        <v>73</v>
      </c>
      <c r="B11" s="115">
        <v>2</v>
      </c>
      <c r="D11" s="134">
        <v>6.285864406250001</v>
      </c>
      <c r="E11" s="135">
        <v>0.008944370313367532</v>
      </c>
      <c r="F11" s="135">
        <v>0.19909171875000004</v>
      </c>
      <c r="G11" s="135">
        <v>0.006405884283069058</v>
      </c>
      <c r="H11" s="136">
        <v>6</v>
      </c>
      <c r="I11" s="137">
        <v>3.925</v>
      </c>
      <c r="J11" s="137">
        <v>0</v>
      </c>
      <c r="K11" s="137">
        <v>0.251</v>
      </c>
      <c r="L11" s="137">
        <v>0.251</v>
      </c>
      <c r="M11" s="137">
        <v>0.418</v>
      </c>
      <c r="N11" s="138">
        <v>0.418</v>
      </c>
    </row>
    <row r="12" spans="1:14" ht="15" customHeight="1">
      <c r="A12" s="114" t="s">
        <v>33</v>
      </c>
      <c r="B12" s="142">
        <v>0.7499</v>
      </c>
      <c r="D12" s="140">
        <v>0.02578475678125</v>
      </c>
      <c r="E12" s="137">
        <v>0.005355182680713512</v>
      </c>
      <c r="F12" s="137">
        <v>-0.17497125312500003</v>
      </c>
      <c r="G12" s="137">
        <v>0.003048145313159084</v>
      </c>
      <c r="H12" s="136">
        <v>7</v>
      </c>
      <c r="I12" s="137">
        <v>0</v>
      </c>
      <c r="J12" s="137">
        <v>0</v>
      </c>
      <c r="K12" s="137">
        <v>0</v>
      </c>
      <c r="L12" s="137">
        <v>0</v>
      </c>
      <c r="M12" s="137">
        <v>0.142</v>
      </c>
      <c r="N12" s="138">
        <v>0.142</v>
      </c>
    </row>
    <row r="13" spans="1:14" ht="15" customHeight="1">
      <c r="A13" s="114" t="s">
        <v>34</v>
      </c>
      <c r="B13" s="139">
        <v>21.160889</v>
      </c>
      <c r="D13" s="140">
        <v>-0.06816829031249999</v>
      </c>
      <c r="E13" s="137">
        <v>0.004471271809673105</v>
      </c>
      <c r="F13" s="137">
        <v>0.0306609628125</v>
      </c>
      <c r="G13" s="137">
        <v>0.004050616879091884</v>
      </c>
      <c r="H13" s="136">
        <v>8</v>
      </c>
      <c r="I13" s="137">
        <v>0</v>
      </c>
      <c r="J13" s="137">
        <v>0</v>
      </c>
      <c r="K13" s="137">
        <v>0</v>
      </c>
      <c r="L13" s="137">
        <v>0</v>
      </c>
      <c r="M13" s="137">
        <v>0.241</v>
      </c>
      <c r="N13" s="138">
        <v>0.241</v>
      </c>
    </row>
    <row r="14" spans="1:14" ht="15" customHeight="1">
      <c r="A14" s="107" t="s">
        <v>35</v>
      </c>
      <c r="B14" s="143">
        <v>12.5</v>
      </c>
      <c r="D14" s="140">
        <v>-0.058422619374999984</v>
      </c>
      <c r="E14" s="137">
        <v>0.0022516213310234514</v>
      </c>
      <c r="F14" s="137">
        <v>-0.006686365734375001</v>
      </c>
      <c r="G14" s="137">
        <v>0.0038501908220652677</v>
      </c>
      <c r="H14" s="136">
        <v>9</v>
      </c>
      <c r="I14" s="137">
        <v>0</v>
      </c>
      <c r="J14" s="137">
        <v>0</v>
      </c>
      <c r="K14" s="137">
        <v>0</v>
      </c>
      <c r="L14" s="137">
        <v>0</v>
      </c>
      <c r="M14" s="137">
        <v>0.41</v>
      </c>
      <c r="N14" s="138">
        <v>0.41</v>
      </c>
    </row>
    <row r="15" spans="1:14" ht="15" customHeight="1">
      <c r="A15" s="114" t="s">
        <v>36</v>
      </c>
      <c r="B15" s="139">
        <v>21.5</v>
      </c>
      <c r="D15" s="144">
        <v>-0.0847116703125</v>
      </c>
      <c r="E15" s="135">
        <v>0.00360472402785517</v>
      </c>
      <c r="F15" s="135">
        <v>0.047602743125</v>
      </c>
      <c r="G15" s="135">
        <v>0.0027372948135070646</v>
      </c>
      <c r="H15" s="136">
        <v>10</v>
      </c>
      <c r="I15" s="137">
        <v>-0.209</v>
      </c>
      <c r="J15" s="137">
        <v>0</v>
      </c>
      <c r="K15" s="137">
        <v>0.698</v>
      </c>
      <c r="L15" s="137">
        <v>0</v>
      </c>
      <c r="M15" s="137">
        <v>0.349</v>
      </c>
      <c r="N15" s="138">
        <v>0.349</v>
      </c>
    </row>
    <row r="16" spans="1:14" ht="15" customHeight="1">
      <c r="A16" s="114" t="s">
        <v>37</v>
      </c>
      <c r="B16" s="139">
        <v>12.50903125</v>
      </c>
      <c r="D16" s="140">
        <v>-0.01524876046875</v>
      </c>
      <c r="E16" s="137">
        <v>0.0021602328833609653</v>
      </c>
      <c r="F16" s="137">
        <v>-0.0077219719503125</v>
      </c>
      <c r="G16" s="137">
        <v>0.002875927073758867</v>
      </c>
      <c r="H16" s="136">
        <v>11</v>
      </c>
      <c r="I16" s="137">
        <v>0</v>
      </c>
      <c r="J16" s="137">
        <v>0</v>
      </c>
      <c r="K16" s="137">
        <v>0</v>
      </c>
      <c r="L16" s="137">
        <v>0</v>
      </c>
      <c r="M16" s="137">
        <v>0.237</v>
      </c>
      <c r="N16" s="138">
        <v>0.237</v>
      </c>
    </row>
    <row r="17" spans="1:14" ht="15" customHeight="1">
      <c r="A17" s="114" t="s">
        <v>38</v>
      </c>
      <c r="B17" s="139">
        <v>0.023000000044703484</v>
      </c>
      <c r="D17" s="145">
        <v>0.00753339275</v>
      </c>
      <c r="E17" s="137">
        <v>0.002125126129752421</v>
      </c>
      <c r="F17" s="141">
        <v>0.00294470258125</v>
      </c>
      <c r="G17" s="137">
        <v>0.002104370841104168</v>
      </c>
      <c r="H17" s="136">
        <v>12</v>
      </c>
      <c r="I17" s="137">
        <v>0</v>
      </c>
      <c r="J17" s="137">
        <v>0</v>
      </c>
      <c r="K17" s="137">
        <v>0</v>
      </c>
      <c r="L17" s="137">
        <v>0</v>
      </c>
      <c r="M17" s="137">
        <v>0</v>
      </c>
      <c r="N17" s="138">
        <v>0</v>
      </c>
    </row>
    <row r="18" spans="1:14" ht="15" customHeight="1">
      <c r="A18" s="114" t="s">
        <v>39</v>
      </c>
      <c r="B18" s="139">
        <v>-34.58700180053711</v>
      </c>
      <c r="D18" s="145">
        <v>-0.023884128125</v>
      </c>
      <c r="E18" s="137">
        <v>0.001644127838409721</v>
      </c>
      <c r="F18" s="141">
        <v>0.020504812500000004</v>
      </c>
      <c r="G18" s="137">
        <v>0.001627030918406248</v>
      </c>
      <c r="H18" s="136">
        <v>13</v>
      </c>
      <c r="I18" s="137">
        <v>0</v>
      </c>
      <c r="J18" s="137">
        <v>0</v>
      </c>
      <c r="K18" s="137">
        <v>0</v>
      </c>
      <c r="L18" s="137">
        <v>0</v>
      </c>
      <c r="M18" s="137">
        <v>0</v>
      </c>
      <c r="N18" s="138">
        <v>0</v>
      </c>
    </row>
    <row r="19" spans="1:14" ht="15" customHeight="1">
      <c r="A19" s="114" t="s">
        <v>40</v>
      </c>
      <c r="B19" s="139">
        <v>-0.5799999833106995</v>
      </c>
      <c r="D19" s="145">
        <v>-0.17892983750000002</v>
      </c>
      <c r="E19" s="137">
        <v>0.0018184889600875674</v>
      </c>
      <c r="F19" s="141">
        <v>0.01155818571875</v>
      </c>
      <c r="G19" s="137">
        <v>0.0014425358412969201</v>
      </c>
      <c r="H19" s="136">
        <v>14</v>
      </c>
      <c r="I19" s="137">
        <v>0.058</v>
      </c>
      <c r="J19" s="137">
        <v>0</v>
      </c>
      <c r="K19" s="137">
        <v>0</v>
      </c>
      <c r="L19" s="137">
        <v>0</v>
      </c>
      <c r="M19" s="137">
        <v>0</v>
      </c>
      <c r="N19" s="138">
        <v>0</v>
      </c>
    </row>
    <row r="20" spans="1:14" ht="15" customHeight="1" thickBot="1">
      <c r="A20" s="114" t="s">
        <v>41</v>
      </c>
      <c r="B20" s="146">
        <v>-0.27565159375</v>
      </c>
      <c r="D20" s="147">
        <v>-0.000841140371875</v>
      </c>
      <c r="E20" s="148">
        <v>0.0015210348476201916</v>
      </c>
      <c r="F20" s="149">
        <v>0.0027766948124999997</v>
      </c>
      <c r="G20" s="148">
        <v>0.0013571356594012725</v>
      </c>
      <c r="H20" s="150">
        <v>15</v>
      </c>
      <c r="I20" s="148">
        <v>0</v>
      </c>
      <c r="J20" s="148">
        <v>0</v>
      </c>
      <c r="K20" s="148">
        <v>0</v>
      </c>
      <c r="L20" s="148">
        <v>0</v>
      </c>
      <c r="M20" s="148">
        <v>0</v>
      </c>
      <c r="N20" s="151">
        <v>0</v>
      </c>
    </row>
    <row r="21" spans="1:6" ht="15" customHeight="1">
      <c r="A21" s="114" t="s">
        <v>42</v>
      </c>
      <c r="B21" s="146">
        <v>0.1276615625</v>
      </c>
      <c r="F21" s="152" t="s">
        <v>67</v>
      </c>
    </row>
    <row r="22" spans="1:6" ht="15" customHeight="1">
      <c r="A22" s="114" t="s">
        <v>43</v>
      </c>
      <c r="B22" s="129" t="s">
        <v>44</v>
      </c>
      <c r="F22" s="152" t="s">
        <v>68</v>
      </c>
    </row>
    <row r="23" spans="1:2" ht="15" customHeight="1" thickBot="1">
      <c r="A23" s="153" t="s">
        <v>45</v>
      </c>
      <c r="B23" s="154">
        <v>15</v>
      </c>
    </row>
    <row r="24" spans="1:12" ht="18" customHeight="1" thickBot="1" thickTop="1">
      <c r="A24" s="155" t="s">
        <v>69</v>
      </c>
      <c r="B24" s="156">
        <v>90.54244389722444</v>
      </c>
      <c r="E24" s="157"/>
      <c r="F24" s="158"/>
      <c r="G24" s="159" t="s">
        <v>46</v>
      </c>
      <c r="H24" s="158"/>
      <c r="I24" s="158"/>
      <c r="J24" s="158"/>
      <c r="K24" s="158"/>
      <c r="L24" s="160"/>
    </row>
    <row r="25" spans="1:12" ht="18" customHeight="1">
      <c r="A25" s="101" t="s">
        <v>47</v>
      </c>
      <c r="B25" s="102">
        <v>32</v>
      </c>
      <c r="E25" s="161" t="s">
        <v>48</v>
      </c>
      <c r="F25" s="162"/>
      <c r="G25" s="163"/>
      <c r="H25" s="164">
        <v>3.77005221875</v>
      </c>
      <c r="I25" s="162" t="s">
        <v>49</v>
      </c>
      <c r="J25" s="163"/>
      <c r="K25" s="162"/>
      <c r="L25" s="165">
        <v>6.289016524563718</v>
      </c>
    </row>
    <row r="26" spans="1:12" ht="18" customHeight="1" thickBot="1">
      <c r="A26" s="114" t="s">
        <v>50</v>
      </c>
      <c r="B26" t="s">
        <v>51</v>
      </c>
      <c r="E26" s="166" t="s">
        <v>52</v>
      </c>
      <c r="F26" s="167"/>
      <c r="G26" s="168"/>
      <c r="H26" s="169">
        <v>4.569970368664875</v>
      </c>
      <c r="I26" s="167" t="s">
        <v>53</v>
      </c>
      <c r="J26" s="168"/>
      <c r="K26" s="167"/>
      <c r="L26" s="170">
        <v>0.09717040825353379</v>
      </c>
    </row>
    <row r="27" spans="1:4" ht="15" customHeight="1" thickBot="1" thickTop="1">
      <c r="A27" s="153" t="s">
        <v>54</v>
      </c>
      <c r="B27" s="154">
        <v>80</v>
      </c>
      <c r="D27" s="152" t="s">
        <v>74</v>
      </c>
    </row>
    <row r="28" spans="1:14" s="175" customFormat="1" ht="18" customHeight="1" thickBot="1">
      <c r="A28" s="171" t="s">
        <v>56</v>
      </c>
      <c r="B28" s="172" t="s">
        <v>75</v>
      </c>
      <c r="C28" s="172"/>
      <c r="D28" s="173"/>
      <c r="E28" s="173"/>
      <c r="F28" s="173"/>
      <c r="G28" s="173"/>
      <c r="H28" s="173"/>
      <c r="I28" s="173"/>
      <c r="J28" s="173"/>
      <c r="K28" s="173"/>
      <c r="L28" s="173"/>
      <c r="M28" s="173"/>
      <c r="N28" s="174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300" verticalDpi="300" orientation="landscape" paperSize="9" r:id="rId1"/>
  <headerFooter alignWithMargins="0">
    <oddHeader>&amp;C&amp;F : &amp;A&amp;RFichier d'origine: T44720904res</oddHeader>
    <oddFooter>&amp;L&amp;"Times New Roman,bold"CEA/DSM/DAPNIA/STCM &amp;C&amp;D&amp;RLHCQ2 - Mesures Magnétiques à Chaud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12"/>
  <dimension ref="A1:O28"/>
  <sheetViews>
    <sheetView workbookViewId="0" topLeftCell="A5">
      <selection activeCell="O5" sqref="O5"/>
    </sheetView>
  </sheetViews>
  <sheetFormatPr defaultColWidth="9.33203125" defaultRowHeight="15" customHeight="1"/>
  <cols>
    <col min="1" max="1" width="26.33203125" style="178" customWidth="1"/>
    <col min="2" max="2" width="13.33203125" style="178" customWidth="1"/>
    <col min="3" max="3" width="1.83203125" style="178" customWidth="1"/>
    <col min="4" max="4" width="10.83203125" style="229" customWidth="1"/>
    <col min="5" max="7" width="9.33203125" style="229" customWidth="1"/>
    <col min="8" max="8" width="10.83203125" style="229" customWidth="1"/>
    <col min="9" max="14" width="8.83203125" style="229" customWidth="1"/>
    <col min="15" max="16384" width="13.33203125" style="178" customWidth="1"/>
  </cols>
  <sheetData>
    <row r="1" spans="1:14" ht="15" customHeight="1">
      <c r="A1" s="176" t="s">
        <v>12</v>
      </c>
      <c r="B1" s="177">
        <v>0</v>
      </c>
      <c r="D1" s="179" t="s">
        <v>13</v>
      </c>
      <c r="E1" s="180"/>
      <c r="F1" s="180"/>
      <c r="G1" s="180"/>
      <c r="H1" s="180"/>
      <c r="I1" s="180"/>
      <c r="J1" s="180"/>
      <c r="K1" s="180"/>
      <c r="L1" s="180"/>
      <c r="M1" s="180"/>
      <c r="N1" s="181"/>
    </row>
    <row r="2" spans="1:14" ht="15" customHeight="1">
      <c r="A2" s="182" t="s">
        <v>14</v>
      </c>
      <c r="B2" s="183" t="s">
        <v>15</v>
      </c>
      <c r="D2" s="184" t="s">
        <v>58</v>
      </c>
      <c r="E2" s="185"/>
      <c r="F2" s="185"/>
      <c r="G2" s="185"/>
      <c r="H2" s="185"/>
      <c r="I2" s="185"/>
      <c r="J2" s="186"/>
      <c r="K2" s="187">
        <v>4.8815567187499996E-05</v>
      </c>
      <c r="L2" s="187">
        <v>2.2833266207977285E-07</v>
      </c>
      <c r="M2" s="187">
        <v>-4.0598204375E-05</v>
      </c>
      <c r="N2" s="188">
        <v>7.87040175242594E-08</v>
      </c>
    </row>
    <row r="3" spans="1:14" ht="15" customHeight="1">
      <c r="A3" s="189" t="s">
        <v>16</v>
      </c>
      <c r="B3" s="190">
        <v>1</v>
      </c>
      <c r="D3" s="184" t="s">
        <v>59</v>
      </c>
      <c r="E3" s="185"/>
      <c r="F3" s="185"/>
      <c r="G3" s="185"/>
      <c r="H3" s="185"/>
      <c r="I3" s="185"/>
      <c r="J3" s="186"/>
      <c r="K3" s="187">
        <v>-3.13033309375E-05</v>
      </c>
      <c r="L3" s="187">
        <v>1.621857957055815E-07</v>
      </c>
      <c r="M3" s="187">
        <v>-2.0787481875000002E-05</v>
      </c>
      <c r="N3" s="188">
        <v>1.2883830269059773E-07</v>
      </c>
    </row>
    <row r="4" spans="1:14" ht="15" customHeight="1">
      <c r="A4" s="189" t="s">
        <v>17</v>
      </c>
      <c r="B4" s="190">
        <v>1</v>
      </c>
      <c r="D4" s="184" t="s">
        <v>60</v>
      </c>
      <c r="E4" s="185"/>
      <c r="F4" s="185"/>
      <c r="G4" s="185"/>
      <c r="H4" s="185"/>
      <c r="I4" s="185"/>
      <c r="J4" s="186"/>
      <c r="K4" s="187">
        <v>-0.0016127570463398153</v>
      </c>
      <c r="L4" s="187">
        <v>0.0014514678722429997</v>
      </c>
      <c r="M4" s="187">
        <v>7.695919014267053E-08</v>
      </c>
      <c r="N4" s="188">
        <v>1204.3910830448967</v>
      </c>
    </row>
    <row r="5" spans="1:15" ht="15" customHeight="1" thickBot="1">
      <c r="A5" s="189" t="s">
        <v>18</v>
      </c>
      <c r="B5" s="191">
        <v>36329.38721064815</v>
      </c>
      <c r="D5" s="192"/>
      <c r="E5" s="193" t="s">
        <v>79</v>
      </c>
      <c r="F5" s="194"/>
      <c r="G5" s="194"/>
      <c r="H5" s="194"/>
      <c r="I5" s="194"/>
      <c r="J5" s="194"/>
      <c r="K5" s="194"/>
      <c r="L5" s="194"/>
      <c r="M5" s="194"/>
      <c r="N5" s="195"/>
      <c r="O5"/>
    </row>
    <row r="6" spans="1:14" ht="15" customHeight="1" thickTop="1">
      <c r="A6" s="189" t="s">
        <v>19</v>
      </c>
      <c r="B6" s="190">
        <v>4472</v>
      </c>
      <c r="D6" s="196"/>
      <c r="E6" s="197" t="s">
        <v>20</v>
      </c>
      <c r="F6" s="198"/>
      <c r="G6" s="199"/>
      <c r="H6" s="200" t="s">
        <v>21</v>
      </c>
      <c r="I6" s="201"/>
      <c r="J6" s="198"/>
      <c r="K6" s="202" t="s">
        <v>62</v>
      </c>
      <c r="L6" s="185"/>
      <c r="M6" s="185"/>
      <c r="N6" s="203"/>
    </row>
    <row r="7" spans="1:14" ht="15" customHeight="1" thickBot="1">
      <c r="A7" s="189" t="s">
        <v>22</v>
      </c>
      <c r="B7" s="204" t="s">
        <v>23</v>
      </c>
      <c r="D7" s="205" t="s">
        <v>63</v>
      </c>
      <c r="E7" s="206" t="s">
        <v>64</v>
      </c>
      <c r="F7" s="207" t="s">
        <v>65</v>
      </c>
      <c r="G7" s="206" t="s">
        <v>66</v>
      </c>
      <c r="H7" s="208"/>
      <c r="I7" s="508" t="s">
        <v>24</v>
      </c>
      <c r="J7" s="509"/>
      <c r="K7" s="508" t="s">
        <v>25</v>
      </c>
      <c r="L7" s="509"/>
      <c r="M7" s="508" t="s">
        <v>26</v>
      </c>
      <c r="N7" s="510"/>
    </row>
    <row r="8" spans="1:14" ht="15" customHeight="1">
      <c r="A8" s="189" t="s">
        <v>27</v>
      </c>
      <c r="B8" s="204" t="s">
        <v>28</v>
      </c>
      <c r="D8" s="209">
        <v>1.7474788750000003</v>
      </c>
      <c r="E8" s="210">
        <v>0.03571714140755129</v>
      </c>
      <c r="F8" s="211">
        <v>3.6888181562499995</v>
      </c>
      <c r="G8" s="210">
        <v>0.03398410431219532</v>
      </c>
      <c r="H8" s="212">
        <v>3</v>
      </c>
      <c r="I8" s="213">
        <v>0.017</v>
      </c>
      <c r="J8" s="213">
        <v>0</v>
      </c>
      <c r="K8" s="213">
        <v>0.51</v>
      </c>
      <c r="L8" s="213">
        <v>0.51</v>
      </c>
      <c r="M8" s="213">
        <v>0.85</v>
      </c>
      <c r="N8" s="214">
        <v>0.85</v>
      </c>
    </row>
    <row r="9" spans="1:14" ht="15" customHeight="1">
      <c r="A9" s="189" t="s">
        <v>29</v>
      </c>
      <c r="B9" s="215">
        <v>0.017</v>
      </c>
      <c r="D9" s="216">
        <v>0.6557527875</v>
      </c>
      <c r="E9" s="213">
        <v>0.03844098987671452</v>
      </c>
      <c r="F9" s="217">
        <v>-2.0836900625000006</v>
      </c>
      <c r="G9" s="213">
        <v>0.04447841783304559</v>
      </c>
      <c r="H9" s="212">
        <v>4</v>
      </c>
      <c r="I9" s="213">
        <v>0</v>
      </c>
      <c r="J9" s="213">
        <v>0</v>
      </c>
      <c r="K9" s="213">
        <v>0.578</v>
      </c>
      <c r="L9" s="213">
        <v>0.578</v>
      </c>
      <c r="M9" s="213">
        <v>0.289</v>
      </c>
      <c r="N9" s="214">
        <v>0.289</v>
      </c>
    </row>
    <row r="10" spans="1:14" ht="15" customHeight="1">
      <c r="A10" s="189" t="s">
        <v>30</v>
      </c>
      <c r="B10" s="204" t="s">
        <v>31</v>
      </c>
      <c r="D10" s="218">
        <v>-0.9342913406250002</v>
      </c>
      <c r="E10" s="213">
        <v>0.013961355785925406</v>
      </c>
      <c r="F10" s="213">
        <v>0.24514770312499998</v>
      </c>
      <c r="G10" s="213">
        <v>0.01914897006809768</v>
      </c>
      <c r="H10" s="212">
        <v>5</v>
      </c>
      <c r="I10" s="213">
        <v>0</v>
      </c>
      <c r="J10" s="213">
        <v>0</v>
      </c>
      <c r="K10" s="213">
        <v>0.246</v>
      </c>
      <c r="L10" s="213">
        <v>0.246</v>
      </c>
      <c r="M10" s="213">
        <v>0.231</v>
      </c>
      <c r="N10" s="214">
        <v>0.187</v>
      </c>
    </row>
    <row r="11" spans="1:14" ht="15" customHeight="1">
      <c r="A11" s="189" t="s">
        <v>77</v>
      </c>
      <c r="B11" s="190">
        <v>1</v>
      </c>
      <c r="D11" s="209">
        <v>4.887161625000001</v>
      </c>
      <c r="E11" s="210">
        <v>0.012676956485063768</v>
      </c>
      <c r="F11" s="210">
        <v>0.31885622187499996</v>
      </c>
      <c r="G11" s="210">
        <v>0.014082392135761089</v>
      </c>
      <c r="H11" s="212">
        <v>6</v>
      </c>
      <c r="I11" s="213">
        <v>3.925</v>
      </c>
      <c r="J11" s="213">
        <v>0</v>
      </c>
      <c r="K11" s="213">
        <v>0.251</v>
      </c>
      <c r="L11" s="213">
        <v>0.251</v>
      </c>
      <c r="M11" s="213">
        <v>0.418</v>
      </c>
      <c r="N11" s="214">
        <v>0.418</v>
      </c>
    </row>
    <row r="12" spans="1:14" ht="15" customHeight="1">
      <c r="A12" s="189" t="s">
        <v>33</v>
      </c>
      <c r="B12" s="219">
        <v>0.7499</v>
      </c>
      <c r="D12" s="216">
        <v>-0.06804366374999998</v>
      </c>
      <c r="E12" s="213">
        <v>0.00895720728522919</v>
      </c>
      <c r="F12" s="213">
        <v>-0.127753211875</v>
      </c>
      <c r="G12" s="213">
        <v>0.010892129913157992</v>
      </c>
      <c r="H12" s="212">
        <v>7</v>
      </c>
      <c r="I12" s="213">
        <v>0</v>
      </c>
      <c r="J12" s="213">
        <v>0</v>
      </c>
      <c r="K12" s="213">
        <v>0</v>
      </c>
      <c r="L12" s="213">
        <v>0</v>
      </c>
      <c r="M12" s="213">
        <v>0.142</v>
      </c>
      <c r="N12" s="214">
        <v>0.142</v>
      </c>
    </row>
    <row r="13" spans="1:14" ht="15" customHeight="1">
      <c r="A13" s="189" t="s">
        <v>34</v>
      </c>
      <c r="B13" s="215">
        <v>21.19751</v>
      </c>
      <c r="D13" s="216">
        <v>-0.13392081249999999</v>
      </c>
      <c r="E13" s="213">
        <v>0.0057101084237604054</v>
      </c>
      <c r="F13" s="213">
        <v>-0.1081016540625</v>
      </c>
      <c r="G13" s="213">
        <v>0.0073247469604894875</v>
      </c>
      <c r="H13" s="212">
        <v>8</v>
      </c>
      <c r="I13" s="213">
        <v>0</v>
      </c>
      <c r="J13" s="213">
        <v>0</v>
      </c>
      <c r="K13" s="213">
        <v>0</v>
      </c>
      <c r="L13" s="213">
        <v>0</v>
      </c>
      <c r="M13" s="213">
        <v>0.241</v>
      </c>
      <c r="N13" s="214">
        <v>0.241</v>
      </c>
    </row>
    <row r="14" spans="1:14" ht="15" customHeight="1">
      <c r="A14" s="182" t="s">
        <v>35</v>
      </c>
      <c r="B14" s="220">
        <v>12.5</v>
      </c>
      <c r="D14" s="216">
        <v>-0.06026521765624999</v>
      </c>
      <c r="E14" s="213">
        <v>0.005813219633107699</v>
      </c>
      <c r="F14" s="213">
        <v>0.02017649857125</v>
      </c>
      <c r="G14" s="213">
        <v>0.005860072086160416</v>
      </c>
      <c r="H14" s="212">
        <v>9</v>
      </c>
      <c r="I14" s="213">
        <v>0</v>
      </c>
      <c r="J14" s="213">
        <v>0</v>
      </c>
      <c r="K14" s="213">
        <v>0</v>
      </c>
      <c r="L14" s="213">
        <v>0</v>
      </c>
      <c r="M14" s="213">
        <v>0.41</v>
      </c>
      <c r="N14" s="214">
        <v>0.41</v>
      </c>
    </row>
    <row r="15" spans="1:14" ht="15" customHeight="1">
      <c r="A15" s="189" t="s">
        <v>36</v>
      </c>
      <c r="B15" s="215">
        <v>21.5</v>
      </c>
      <c r="D15" s="209">
        <v>-0.3440096812500001</v>
      </c>
      <c r="E15" s="210">
        <v>0.005668476626752012</v>
      </c>
      <c r="F15" s="210">
        <v>0.15763195937499996</v>
      </c>
      <c r="G15" s="210">
        <v>0.0032356571239111494</v>
      </c>
      <c r="H15" s="212">
        <v>10</v>
      </c>
      <c r="I15" s="213">
        <v>-0.209</v>
      </c>
      <c r="J15" s="213">
        <v>0</v>
      </c>
      <c r="K15" s="213">
        <v>0.698</v>
      </c>
      <c r="L15" s="213">
        <v>0</v>
      </c>
      <c r="M15" s="213">
        <v>0.349</v>
      </c>
      <c r="N15" s="214">
        <v>0.349</v>
      </c>
    </row>
    <row r="16" spans="1:14" ht="15" customHeight="1">
      <c r="A16" s="189" t="s">
        <v>37</v>
      </c>
      <c r="B16" s="215">
        <v>12.508968750000001</v>
      </c>
      <c r="D16" s="216">
        <v>-0.047326906249999995</v>
      </c>
      <c r="E16" s="213">
        <v>0.005794449470929494</v>
      </c>
      <c r="F16" s="213">
        <v>-0.012267419190625</v>
      </c>
      <c r="G16" s="213">
        <v>0.003659275930865916</v>
      </c>
      <c r="H16" s="212">
        <v>11</v>
      </c>
      <c r="I16" s="213">
        <v>0</v>
      </c>
      <c r="J16" s="213">
        <v>0</v>
      </c>
      <c r="K16" s="213">
        <v>0</v>
      </c>
      <c r="L16" s="213">
        <v>0</v>
      </c>
      <c r="M16" s="213">
        <v>0.237</v>
      </c>
      <c r="N16" s="214">
        <v>0.237</v>
      </c>
    </row>
    <row r="17" spans="1:14" ht="15" customHeight="1">
      <c r="A17" s="189" t="s">
        <v>38</v>
      </c>
      <c r="B17" s="215">
        <v>0</v>
      </c>
      <c r="D17" s="218">
        <v>0.0015970754390625</v>
      </c>
      <c r="E17" s="213">
        <v>0.0029702311052896405</v>
      </c>
      <c r="F17" s="221">
        <v>0.0020194777218749994</v>
      </c>
      <c r="G17" s="213">
        <v>0.004219288031534658</v>
      </c>
      <c r="H17" s="212">
        <v>12</v>
      </c>
      <c r="I17" s="213">
        <v>0</v>
      </c>
      <c r="J17" s="213">
        <v>0</v>
      </c>
      <c r="K17" s="213">
        <v>0</v>
      </c>
      <c r="L17" s="213">
        <v>0</v>
      </c>
      <c r="M17" s="213">
        <v>0</v>
      </c>
      <c r="N17" s="214">
        <v>0</v>
      </c>
    </row>
    <row r="18" spans="1:14" ht="15" customHeight="1">
      <c r="A18" s="189" t="s">
        <v>39</v>
      </c>
      <c r="B18" s="215">
        <v>88.5009994506836</v>
      </c>
      <c r="D18" s="222">
        <v>-0.0473176215625</v>
      </c>
      <c r="E18" s="213">
        <v>0.0026781427837109088</v>
      </c>
      <c r="F18" s="217">
        <v>0.016576272168750003</v>
      </c>
      <c r="G18" s="213">
        <v>0.001988528336978025</v>
      </c>
      <c r="H18" s="212">
        <v>13</v>
      </c>
      <c r="I18" s="213">
        <v>0</v>
      </c>
      <c r="J18" s="213">
        <v>0</v>
      </c>
      <c r="K18" s="213">
        <v>0</v>
      </c>
      <c r="L18" s="213">
        <v>0</v>
      </c>
      <c r="M18" s="213">
        <v>0</v>
      </c>
      <c r="N18" s="214">
        <v>0</v>
      </c>
    </row>
    <row r="19" spans="1:14" ht="15" customHeight="1">
      <c r="A19" s="189" t="s">
        <v>40</v>
      </c>
      <c r="B19" s="215">
        <v>-0.3160000145435333</v>
      </c>
      <c r="D19" s="222">
        <v>-0.178510146875</v>
      </c>
      <c r="E19" s="213">
        <v>0.002009320444008069</v>
      </c>
      <c r="F19" s="217">
        <v>0.012321625875</v>
      </c>
      <c r="G19" s="213">
        <v>0.002983370801913083</v>
      </c>
      <c r="H19" s="212">
        <v>14</v>
      </c>
      <c r="I19" s="213">
        <v>0.058</v>
      </c>
      <c r="J19" s="213">
        <v>0</v>
      </c>
      <c r="K19" s="213">
        <v>0</v>
      </c>
      <c r="L19" s="213">
        <v>0</v>
      </c>
      <c r="M19" s="213">
        <v>0</v>
      </c>
      <c r="N19" s="214">
        <v>0</v>
      </c>
    </row>
    <row r="20" spans="1:14" ht="15" customHeight="1" thickBot="1">
      <c r="A20" s="189" t="s">
        <v>41</v>
      </c>
      <c r="B20" s="223">
        <v>-0.49705690625</v>
      </c>
      <c r="D20" s="224">
        <v>0.0010989690293749998</v>
      </c>
      <c r="E20" s="225">
        <v>0.0020352126473052634</v>
      </c>
      <c r="F20" s="226">
        <v>-6.995271903125006E-05</v>
      </c>
      <c r="G20" s="225">
        <v>0.002581340170075157</v>
      </c>
      <c r="H20" s="227">
        <v>15</v>
      </c>
      <c r="I20" s="225">
        <v>0</v>
      </c>
      <c r="J20" s="225">
        <v>0</v>
      </c>
      <c r="K20" s="225">
        <v>0</v>
      </c>
      <c r="L20" s="225">
        <v>0</v>
      </c>
      <c r="M20" s="225">
        <v>0</v>
      </c>
      <c r="N20" s="228">
        <v>0</v>
      </c>
    </row>
    <row r="21" spans="1:6" ht="15" customHeight="1">
      <c r="A21" s="189" t="s">
        <v>42</v>
      </c>
      <c r="B21" s="223">
        <v>-0.019417812500000003</v>
      </c>
      <c r="F21" s="229" t="s">
        <v>67</v>
      </c>
    </row>
    <row r="22" spans="1:6" ht="15" customHeight="1">
      <c r="A22" s="189" t="s">
        <v>43</v>
      </c>
      <c r="B22" s="204" t="s">
        <v>44</v>
      </c>
      <c r="F22" s="229" t="s">
        <v>68</v>
      </c>
    </row>
    <row r="23" spans="1:2" ht="15" customHeight="1" thickBot="1">
      <c r="A23" s="230" t="s">
        <v>45</v>
      </c>
      <c r="B23" s="231">
        <v>15</v>
      </c>
    </row>
    <row r="24" spans="1:12" ht="18" customHeight="1" thickBot="1" thickTop="1">
      <c r="A24" s="232" t="s">
        <v>69</v>
      </c>
      <c r="B24" s="233">
        <v>90.50658422903098</v>
      </c>
      <c r="E24" s="234"/>
      <c r="F24" s="235"/>
      <c r="G24" s="236" t="s">
        <v>46</v>
      </c>
      <c r="H24" s="235"/>
      <c r="I24" s="235"/>
      <c r="J24" s="235"/>
      <c r="K24" s="235"/>
      <c r="L24" s="237"/>
    </row>
    <row r="25" spans="1:12" ht="18" customHeight="1">
      <c r="A25" s="176" t="s">
        <v>47</v>
      </c>
      <c r="B25" s="177">
        <v>32</v>
      </c>
      <c r="E25" s="238" t="s">
        <v>48</v>
      </c>
      <c r="F25" s="239"/>
      <c r="G25" s="240"/>
      <c r="H25" s="241">
        <v>2.1697336874999995</v>
      </c>
      <c r="I25" s="239" t="s">
        <v>49</v>
      </c>
      <c r="J25" s="240"/>
      <c r="K25" s="239"/>
      <c r="L25" s="242">
        <v>4.897552249757123</v>
      </c>
    </row>
    <row r="26" spans="1:12" ht="18" customHeight="1" thickBot="1">
      <c r="A26" s="189" t="s">
        <v>50</v>
      </c>
      <c r="B26" s="190" t="s">
        <v>51</v>
      </c>
      <c r="E26" s="243" t="s">
        <v>52</v>
      </c>
      <c r="F26" s="244"/>
      <c r="G26" s="245"/>
      <c r="H26" s="246">
        <v>4.081796394781459</v>
      </c>
      <c r="I26" s="244" t="s">
        <v>53</v>
      </c>
      <c r="J26" s="245"/>
      <c r="K26" s="244"/>
      <c r="L26" s="247">
        <v>0.37840520003050737</v>
      </c>
    </row>
    <row r="27" spans="1:4" ht="15" customHeight="1" thickBot="1" thickTop="1">
      <c r="A27" s="230" t="s">
        <v>54</v>
      </c>
      <c r="B27" s="231">
        <v>80</v>
      </c>
      <c r="D27" s="229" t="s">
        <v>74</v>
      </c>
    </row>
    <row r="28" spans="1:14" s="252" customFormat="1" ht="18" customHeight="1" thickBot="1">
      <c r="A28" s="248" t="s">
        <v>56</v>
      </c>
      <c r="B28" s="249" t="s">
        <v>78</v>
      </c>
      <c r="C28" s="249"/>
      <c r="D28" s="250"/>
      <c r="E28" s="250"/>
      <c r="F28" s="250"/>
      <c r="G28" s="250"/>
      <c r="H28" s="250"/>
      <c r="I28" s="250"/>
      <c r="J28" s="250"/>
      <c r="K28" s="250"/>
      <c r="L28" s="250"/>
      <c r="M28" s="250"/>
      <c r="N28" s="251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300" verticalDpi="300" orientation="landscape" paperSize="9" r:id="rId1"/>
  <headerFooter alignWithMargins="0">
    <oddHeader>&amp;C&amp;F : &amp;A&amp;RFichier d'origine: T44720917res</oddHeader>
    <oddFooter>&amp;L&amp;"Times New Roman,bold"CEA/DSM/DAPNIA/STCM &amp;C&amp;D&amp;RLHCQ2 - Mesures Magnétiques à Chaud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13"/>
  <dimension ref="A1:N28"/>
  <sheetViews>
    <sheetView workbookViewId="0" topLeftCell="A1">
      <selection activeCell="F8" sqref="F8:F20"/>
    </sheetView>
  </sheetViews>
  <sheetFormatPr defaultColWidth="9.33203125" defaultRowHeight="15" customHeight="1"/>
  <cols>
    <col min="1" max="1" width="26.33203125" style="253" customWidth="1"/>
    <col min="2" max="2" width="13.33203125" style="253" customWidth="1"/>
    <col min="3" max="3" width="1.83203125" style="253" customWidth="1"/>
    <col min="4" max="4" width="10.83203125" style="254" customWidth="1"/>
    <col min="5" max="7" width="9.33203125" style="254" customWidth="1"/>
    <col min="8" max="8" width="10.83203125" style="254" customWidth="1"/>
    <col min="9" max="14" width="8.83203125" style="254" customWidth="1"/>
    <col min="15" max="16384" width="13.33203125" style="253" customWidth="1"/>
  </cols>
  <sheetData>
    <row r="1" spans="1:14" ht="15" customHeight="1">
      <c r="A1" s="415" t="s">
        <v>12</v>
      </c>
      <c r="B1" s="416">
        <v>0</v>
      </c>
      <c r="C1" s="1"/>
      <c r="D1" s="417" t="s">
        <v>13</v>
      </c>
      <c r="E1" s="418"/>
      <c r="F1" s="418"/>
      <c r="G1" s="418"/>
      <c r="H1" s="418"/>
      <c r="I1" s="418"/>
      <c r="J1" s="418"/>
      <c r="K1" s="418"/>
      <c r="L1" s="418"/>
      <c r="M1" s="418"/>
      <c r="N1" s="419"/>
    </row>
    <row r="2" spans="1:14" ht="15" customHeight="1">
      <c r="A2" s="420" t="s">
        <v>14</v>
      </c>
      <c r="B2" s="421" t="s">
        <v>15</v>
      </c>
      <c r="C2" s="1"/>
      <c r="D2" s="422" t="s">
        <v>58</v>
      </c>
      <c r="E2" s="423"/>
      <c r="F2" s="423"/>
      <c r="G2" s="423"/>
      <c r="H2" s="423"/>
      <c r="I2" s="423"/>
      <c r="J2" s="424"/>
      <c r="K2" s="425">
        <v>9.24886203125E-05</v>
      </c>
      <c r="L2" s="425">
        <v>2.694989510868019E-07</v>
      </c>
      <c r="M2" s="425">
        <v>-3.0634208750000005E-05</v>
      </c>
      <c r="N2" s="426">
        <v>3.501565727568198E-07</v>
      </c>
    </row>
    <row r="3" spans="1:14" ht="15" customHeight="1">
      <c r="A3" s="427" t="s">
        <v>16</v>
      </c>
      <c r="B3" s="428">
        <v>1</v>
      </c>
      <c r="C3" s="1"/>
      <c r="D3" s="422" t="s">
        <v>59</v>
      </c>
      <c r="E3" s="423"/>
      <c r="F3" s="423"/>
      <c r="G3" s="423"/>
      <c r="H3" s="423"/>
      <c r="I3" s="423"/>
      <c r="J3" s="424"/>
      <c r="K3" s="425">
        <v>-3.4012085937499994E-05</v>
      </c>
      <c r="L3" s="425">
        <v>1.848310917467121E-07</v>
      </c>
      <c r="M3" s="425">
        <v>-1.3755301250000002E-05</v>
      </c>
      <c r="N3" s="426">
        <v>1.073137561730292E-07</v>
      </c>
    </row>
    <row r="4" spans="1:14" ht="15" customHeight="1">
      <c r="A4" s="427" t="s">
        <v>17</v>
      </c>
      <c r="B4" s="428">
        <v>1</v>
      </c>
      <c r="C4" s="1"/>
      <c r="D4" s="422" t="s">
        <v>60</v>
      </c>
      <c r="E4" s="423"/>
      <c r="F4" s="423"/>
      <c r="G4" s="423"/>
      <c r="H4" s="423"/>
      <c r="I4" s="423"/>
      <c r="J4" s="424"/>
      <c r="K4" s="425">
        <v>-0.0027880002923678644</v>
      </c>
      <c r="L4" s="425">
        <v>0.0025371466008670975</v>
      </c>
      <c r="M4" s="425">
        <v>9.602646447073224E-08</v>
      </c>
      <c r="N4" s="426">
        <v>1201.6335330448967</v>
      </c>
    </row>
    <row r="5" spans="1:14" ht="15" customHeight="1" thickBot="1">
      <c r="A5" s="427" t="s">
        <v>18</v>
      </c>
      <c r="B5" s="429">
        <v>36328.682280092595</v>
      </c>
      <c r="C5" s="1"/>
      <c r="D5" s="430"/>
      <c r="E5" s="431" t="s">
        <v>61</v>
      </c>
      <c r="F5" s="432"/>
      <c r="G5" s="432"/>
      <c r="H5" s="432"/>
      <c r="I5" s="432"/>
      <c r="J5" s="432"/>
      <c r="K5" s="432"/>
      <c r="L5" s="432"/>
      <c r="M5" s="432"/>
      <c r="N5" s="433"/>
    </row>
    <row r="6" spans="1:14" ht="15" customHeight="1" thickTop="1">
      <c r="A6" s="427" t="s">
        <v>19</v>
      </c>
      <c r="B6" s="428">
        <v>4472</v>
      </c>
      <c r="C6" s="1"/>
      <c r="D6" s="434"/>
      <c r="E6" s="435" t="s">
        <v>20</v>
      </c>
      <c r="F6" s="436"/>
      <c r="G6" s="437"/>
      <c r="H6" s="438" t="s">
        <v>21</v>
      </c>
      <c r="I6" s="439"/>
      <c r="J6" s="436"/>
      <c r="K6" s="440" t="s">
        <v>62</v>
      </c>
      <c r="L6" s="423"/>
      <c r="M6" s="423"/>
      <c r="N6" s="441"/>
    </row>
    <row r="7" spans="1:14" ht="15" customHeight="1" thickBot="1">
      <c r="A7" s="427" t="s">
        <v>22</v>
      </c>
      <c r="B7" s="442" t="s">
        <v>23</v>
      </c>
      <c r="C7" s="1"/>
      <c r="D7" s="443" t="s">
        <v>63</v>
      </c>
      <c r="E7" s="444" t="s">
        <v>64</v>
      </c>
      <c r="F7" s="445" t="s">
        <v>65</v>
      </c>
      <c r="G7" s="444" t="s">
        <v>66</v>
      </c>
      <c r="H7" s="446"/>
      <c r="I7" s="511" t="s">
        <v>24</v>
      </c>
      <c r="J7" s="512"/>
      <c r="K7" s="511" t="s">
        <v>25</v>
      </c>
      <c r="L7" s="512"/>
      <c r="M7" s="511" t="s">
        <v>26</v>
      </c>
      <c r="N7" s="513"/>
    </row>
    <row r="8" spans="1:14" ht="15" customHeight="1">
      <c r="A8" s="427" t="s">
        <v>27</v>
      </c>
      <c r="B8" s="442" t="s">
        <v>28</v>
      </c>
      <c r="C8" s="1"/>
      <c r="D8" s="447">
        <v>3.5144900625</v>
      </c>
      <c r="E8" s="448">
        <v>0.015012410837374188</v>
      </c>
      <c r="F8" s="449">
        <v>3.3970663125</v>
      </c>
      <c r="G8" s="448">
        <v>0.022221265638157947</v>
      </c>
      <c r="H8" s="450">
        <v>3</v>
      </c>
      <c r="I8" s="451">
        <v>0.017</v>
      </c>
      <c r="J8" s="451">
        <v>0</v>
      </c>
      <c r="K8" s="451">
        <v>0.51</v>
      </c>
      <c r="L8" s="451">
        <v>0.51</v>
      </c>
      <c r="M8" s="451">
        <v>0.85</v>
      </c>
      <c r="N8" s="452">
        <v>0.85</v>
      </c>
    </row>
    <row r="9" spans="1:14" ht="15" customHeight="1">
      <c r="A9" s="427" t="s">
        <v>29</v>
      </c>
      <c r="B9" s="453">
        <v>0.017</v>
      </c>
      <c r="C9" s="1"/>
      <c r="D9" s="454">
        <v>0.19775559156249997</v>
      </c>
      <c r="E9" s="451">
        <v>0.022753605610724308</v>
      </c>
      <c r="F9" s="455">
        <v>-3.5629983437500004</v>
      </c>
      <c r="G9" s="451">
        <v>0.02073278840814232</v>
      </c>
      <c r="H9" s="450">
        <v>4</v>
      </c>
      <c r="I9" s="451">
        <v>0</v>
      </c>
      <c r="J9" s="451">
        <v>0</v>
      </c>
      <c r="K9" s="451">
        <v>0.578</v>
      </c>
      <c r="L9" s="451">
        <v>0.578</v>
      </c>
      <c r="M9" s="451">
        <v>0.289</v>
      </c>
      <c r="N9" s="452">
        <v>0.289</v>
      </c>
    </row>
    <row r="10" spans="1:14" ht="15" customHeight="1">
      <c r="A10" s="427" t="s">
        <v>30</v>
      </c>
      <c r="B10" s="442" t="s">
        <v>31</v>
      </c>
      <c r="C10" s="1"/>
      <c r="D10" s="454">
        <v>-0.7216799625</v>
      </c>
      <c r="E10" s="451">
        <v>0.007386435662745815</v>
      </c>
      <c r="F10" s="451">
        <v>0.6398998343750001</v>
      </c>
      <c r="G10" s="451">
        <v>0.009416815175400915</v>
      </c>
      <c r="H10" s="450">
        <v>5</v>
      </c>
      <c r="I10" s="451">
        <v>0</v>
      </c>
      <c r="J10" s="451">
        <v>0</v>
      </c>
      <c r="K10" s="451">
        <v>0.246</v>
      </c>
      <c r="L10" s="451">
        <v>0.246</v>
      </c>
      <c r="M10" s="451">
        <v>0.231</v>
      </c>
      <c r="N10" s="452">
        <v>0.187</v>
      </c>
    </row>
    <row r="11" spans="1:14" ht="15" customHeight="1">
      <c r="A11" s="427" t="s">
        <v>81</v>
      </c>
      <c r="B11" s="428">
        <v>4</v>
      </c>
      <c r="C11" s="1"/>
      <c r="D11" s="447">
        <v>6.22910709375</v>
      </c>
      <c r="E11" s="448">
        <v>0.008061274996516276</v>
      </c>
      <c r="F11" s="448">
        <v>0.00702648026875</v>
      </c>
      <c r="G11" s="448">
        <v>0.007216325401280849</v>
      </c>
      <c r="H11" s="450">
        <v>6</v>
      </c>
      <c r="I11" s="451">
        <v>3.925</v>
      </c>
      <c r="J11" s="451">
        <v>0</v>
      </c>
      <c r="K11" s="451">
        <v>0.251</v>
      </c>
      <c r="L11" s="451">
        <v>0.251</v>
      </c>
      <c r="M11" s="451">
        <v>0.418</v>
      </c>
      <c r="N11" s="452">
        <v>0.418</v>
      </c>
    </row>
    <row r="12" spans="1:14" ht="15" customHeight="1">
      <c r="A12" s="427" t="s">
        <v>33</v>
      </c>
      <c r="B12" s="456">
        <v>0.7499</v>
      </c>
      <c r="C12" s="1"/>
      <c r="D12" s="454">
        <v>-0.012860235606250003</v>
      </c>
      <c r="E12" s="451">
        <v>0.006381657597339702</v>
      </c>
      <c r="F12" s="451">
        <v>-0.046028671875</v>
      </c>
      <c r="G12" s="451">
        <v>0.004861686718916639</v>
      </c>
      <c r="H12" s="450">
        <v>7</v>
      </c>
      <c r="I12" s="451">
        <v>0</v>
      </c>
      <c r="J12" s="451">
        <v>0</v>
      </c>
      <c r="K12" s="451">
        <v>0</v>
      </c>
      <c r="L12" s="451">
        <v>0</v>
      </c>
      <c r="M12" s="451">
        <v>0.142</v>
      </c>
      <c r="N12" s="452">
        <v>0.142</v>
      </c>
    </row>
    <row r="13" spans="1:14" ht="15" customHeight="1">
      <c r="A13" s="427" t="s">
        <v>34</v>
      </c>
      <c r="B13" s="453">
        <v>22.015381</v>
      </c>
      <c r="C13" s="1"/>
      <c r="D13" s="454">
        <v>-0.0745994246875</v>
      </c>
      <c r="E13" s="451">
        <v>0.0045372620250582075</v>
      </c>
      <c r="F13" s="451">
        <v>-0.0028476903125</v>
      </c>
      <c r="G13" s="451">
        <v>0.004592551270792078</v>
      </c>
      <c r="H13" s="450">
        <v>8</v>
      </c>
      <c r="I13" s="451">
        <v>0</v>
      </c>
      <c r="J13" s="451">
        <v>0</v>
      </c>
      <c r="K13" s="451">
        <v>0</v>
      </c>
      <c r="L13" s="451">
        <v>0</v>
      </c>
      <c r="M13" s="451">
        <v>0.241</v>
      </c>
      <c r="N13" s="452">
        <v>0.241</v>
      </c>
    </row>
    <row r="14" spans="1:14" ht="15" customHeight="1">
      <c r="A14" s="420" t="s">
        <v>35</v>
      </c>
      <c r="B14" s="457">
        <v>12.5</v>
      </c>
      <c r="C14" s="1"/>
      <c r="D14" s="454">
        <v>0.025602579062500002</v>
      </c>
      <c r="E14" s="451">
        <v>0.003656302601058876</v>
      </c>
      <c r="F14" s="451">
        <v>0.012470272468749998</v>
      </c>
      <c r="G14" s="451">
        <v>0.0034408166283937847</v>
      </c>
      <c r="H14" s="450">
        <v>9</v>
      </c>
      <c r="I14" s="451">
        <v>0</v>
      </c>
      <c r="J14" s="451">
        <v>0</v>
      </c>
      <c r="K14" s="451">
        <v>0</v>
      </c>
      <c r="L14" s="451">
        <v>0</v>
      </c>
      <c r="M14" s="451">
        <v>0.41</v>
      </c>
      <c r="N14" s="452">
        <v>0.41</v>
      </c>
    </row>
    <row r="15" spans="1:14" ht="15" customHeight="1">
      <c r="A15" s="427" t="s">
        <v>36</v>
      </c>
      <c r="B15" s="453">
        <v>21.5</v>
      </c>
      <c r="C15" s="1"/>
      <c r="D15" s="458">
        <v>-0.06223325218749999</v>
      </c>
      <c r="E15" s="448">
        <v>0.002933223972853599</v>
      </c>
      <c r="F15" s="448">
        <v>0.011530056218749998</v>
      </c>
      <c r="G15" s="448">
        <v>0.002436075479599431</v>
      </c>
      <c r="H15" s="450">
        <v>10</v>
      </c>
      <c r="I15" s="451">
        <v>-0.209</v>
      </c>
      <c r="J15" s="451">
        <v>0</v>
      </c>
      <c r="K15" s="451">
        <v>0.698</v>
      </c>
      <c r="L15" s="451">
        <v>0</v>
      </c>
      <c r="M15" s="451">
        <v>0.349</v>
      </c>
      <c r="N15" s="452">
        <v>0.349</v>
      </c>
    </row>
    <row r="16" spans="1:14" ht="15" customHeight="1">
      <c r="A16" s="427" t="s">
        <v>37</v>
      </c>
      <c r="B16" s="453">
        <v>12.508968750000005</v>
      </c>
      <c r="C16" s="1"/>
      <c r="D16" s="454">
        <v>-0.030812683125</v>
      </c>
      <c r="E16" s="451">
        <v>0.001991382626215566</v>
      </c>
      <c r="F16" s="451">
        <v>-0.00121406263125</v>
      </c>
      <c r="G16" s="451">
        <v>0.0027427483152190975</v>
      </c>
      <c r="H16" s="450">
        <v>11</v>
      </c>
      <c r="I16" s="451">
        <v>0</v>
      </c>
      <c r="J16" s="451">
        <v>0</v>
      </c>
      <c r="K16" s="451">
        <v>0</v>
      </c>
      <c r="L16" s="451">
        <v>0</v>
      </c>
      <c r="M16" s="451">
        <v>0.237</v>
      </c>
      <c r="N16" s="452">
        <v>0.237</v>
      </c>
    </row>
    <row r="17" spans="1:14" ht="15" customHeight="1">
      <c r="A17" s="427" t="s">
        <v>38</v>
      </c>
      <c r="B17" s="453">
        <v>0.3709999918937683</v>
      </c>
      <c r="C17" s="1"/>
      <c r="D17" s="459">
        <v>0.0071740003437500005</v>
      </c>
      <c r="E17" s="451">
        <v>0.0026031016398373914</v>
      </c>
      <c r="F17" s="455">
        <v>-0.003030233775</v>
      </c>
      <c r="G17" s="451">
        <v>0.0021712293706473876</v>
      </c>
      <c r="H17" s="450">
        <v>12</v>
      </c>
      <c r="I17" s="451">
        <v>0</v>
      </c>
      <c r="J17" s="451">
        <v>0</v>
      </c>
      <c r="K17" s="451">
        <v>0</v>
      </c>
      <c r="L17" s="451">
        <v>0</v>
      </c>
      <c r="M17" s="451">
        <v>0</v>
      </c>
      <c r="N17" s="452">
        <v>0</v>
      </c>
    </row>
    <row r="18" spans="1:14" ht="15" customHeight="1">
      <c r="A18" s="427" t="s">
        <v>39</v>
      </c>
      <c r="B18" s="453">
        <v>22.88800048828125</v>
      </c>
      <c r="C18" s="1"/>
      <c r="D18" s="459">
        <v>-0.04249036218749999</v>
      </c>
      <c r="E18" s="451">
        <v>0.0018501389461151327</v>
      </c>
      <c r="F18" s="455">
        <v>0.002337161834375</v>
      </c>
      <c r="G18" s="451">
        <v>0.001186461248976309</v>
      </c>
      <c r="H18" s="450">
        <v>13</v>
      </c>
      <c r="I18" s="451">
        <v>0</v>
      </c>
      <c r="J18" s="451">
        <v>0</v>
      </c>
      <c r="K18" s="451">
        <v>0</v>
      </c>
      <c r="L18" s="451">
        <v>0</v>
      </c>
      <c r="M18" s="451">
        <v>0</v>
      </c>
      <c r="N18" s="452">
        <v>0</v>
      </c>
    </row>
    <row r="19" spans="1:14" ht="15" customHeight="1">
      <c r="A19" s="427" t="s">
        <v>40</v>
      </c>
      <c r="B19" s="453">
        <v>0</v>
      </c>
      <c r="C19" s="1"/>
      <c r="D19" s="459">
        <v>-0.17842789375</v>
      </c>
      <c r="E19" s="451">
        <v>0.0015529061686734157</v>
      </c>
      <c r="F19" s="455">
        <v>0.00820825090625</v>
      </c>
      <c r="G19" s="451">
        <v>0.0015316910608609887</v>
      </c>
      <c r="H19" s="450">
        <v>14</v>
      </c>
      <c r="I19" s="451">
        <v>0.058</v>
      </c>
      <c r="J19" s="451">
        <v>0</v>
      </c>
      <c r="K19" s="451">
        <v>0</v>
      </c>
      <c r="L19" s="451">
        <v>0</v>
      </c>
      <c r="M19" s="451">
        <v>0</v>
      </c>
      <c r="N19" s="452">
        <v>0</v>
      </c>
    </row>
    <row r="20" spans="1:14" ht="15" customHeight="1" thickBot="1">
      <c r="A20" s="427" t="s">
        <v>41</v>
      </c>
      <c r="B20" s="460">
        <v>-0.4014678750000001</v>
      </c>
      <c r="C20" s="1"/>
      <c r="D20" s="461">
        <v>0.0009711849906249999</v>
      </c>
      <c r="E20" s="462">
        <v>0.001209810901530156</v>
      </c>
      <c r="F20" s="463">
        <v>0.002803537208125</v>
      </c>
      <c r="G20" s="462">
        <v>0.0016698335154415676</v>
      </c>
      <c r="H20" s="464">
        <v>15</v>
      </c>
      <c r="I20" s="462">
        <v>0</v>
      </c>
      <c r="J20" s="462">
        <v>0</v>
      </c>
      <c r="K20" s="462">
        <v>0</v>
      </c>
      <c r="L20" s="462">
        <v>0</v>
      </c>
      <c r="M20" s="462">
        <v>0</v>
      </c>
      <c r="N20" s="465">
        <v>0</v>
      </c>
    </row>
    <row r="21" spans="1:14" ht="15" customHeight="1">
      <c r="A21" s="427" t="s">
        <v>42</v>
      </c>
      <c r="B21" s="460">
        <v>-0.17853721874999998</v>
      </c>
      <c r="C21" s="1"/>
      <c r="D21" s="3"/>
      <c r="E21" s="3"/>
      <c r="F21" s="3" t="s">
        <v>67</v>
      </c>
      <c r="G21" s="3"/>
      <c r="H21" s="3"/>
      <c r="I21" s="3"/>
      <c r="J21" s="3"/>
      <c r="K21" s="3"/>
      <c r="L21" s="3"/>
      <c r="M21" s="3"/>
      <c r="N21" s="3"/>
    </row>
    <row r="22" spans="1:14" ht="15" customHeight="1">
      <c r="A22" s="427" t="s">
        <v>43</v>
      </c>
      <c r="B22" s="442" t="s">
        <v>44</v>
      </c>
      <c r="C22" s="1"/>
      <c r="D22" s="3"/>
      <c r="E22" s="3"/>
      <c r="F22" s="3" t="s">
        <v>68</v>
      </c>
      <c r="G22" s="3"/>
      <c r="H22" s="3"/>
      <c r="I22" s="3"/>
      <c r="J22" s="3"/>
      <c r="K22" s="3"/>
      <c r="L22" s="3"/>
      <c r="M22" s="3"/>
      <c r="N22" s="3"/>
    </row>
    <row r="23" spans="1:14" ht="15" customHeight="1" thickBot="1">
      <c r="A23" s="466" t="s">
        <v>45</v>
      </c>
      <c r="B23" s="467">
        <v>15</v>
      </c>
      <c r="C23" s="1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18" customHeight="1" thickBot="1" thickTop="1">
      <c r="A24" s="468" t="s">
        <v>69</v>
      </c>
      <c r="B24" s="469">
        <v>90.34858811878107</v>
      </c>
      <c r="C24" s="1"/>
      <c r="D24" s="3"/>
      <c r="E24" s="470"/>
      <c r="F24" s="471"/>
      <c r="G24" s="472" t="s">
        <v>46</v>
      </c>
      <c r="H24" s="471"/>
      <c r="I24" s="471"/>
      <c r="J24" s="471"/>
      <c r="K24" s="471"/>
      <c r="L24" s="473"/>
      <c r="M24" s="3"/>
      <c r="N24" s="3"/>
    </row>
    <row r="25" spans="1:14" ht="18" customHeight="1">
      <c r="A25" s="415" t="s">
        <v>47</v>
      </c>
      <c r="B25" s="416">
        <v>32</v>
      </c>
      <c r="C25" s="1"/>
      <c r="D25" s="3"/>
      <c r="E25" s="474" t="s">
        <v>48</v>
      </c>
      <c r="F25" s="475"/>
      <c r="G25" s="476"/>
      <c r="H25" s="477">
        <v>3.769623125</v>
      </c>
      <c r="I25" s="475" t="s">
        <v>49</v>
      </c>
      <c r="J25" s="476"/>
      <c r="K25" s="475"/>
      <c r="L25" s="478">
        <v>6.229111056710382</v>
      </c>
      <c r="M25" s="3"/>
      <c r="N25" s="3"/>
    </row>
    <row r="26" spans="1:14" ht="18" customHeight="1" thickBot="1">
      <c r="A26" s="427" t="s">
        <v>50</v>
      </c>
      <c r="B26" s="428" t="s">
        <v>51</v>
      </c>
      <c r="C26" s="1"/>
      <c r="D26" s="3"/>
      <c r="E26" s="479" t="s">
        <v>52</v>
      </c>
      <c r="F26" s="480"/>
      <c r="G26" s="481"/>
      <c r="H26" s="482">
        <v>4.887913658293649</v>
      </c>
      <c r="I26" s="480" t="s">
        <v>53</v>
      </c>
      <c r="J26" s="481"/>
      <c r="K26" s="480"/>
      <c r="L26" s="483">
        <v>0.0632923366154269</v>
      </c>
      <c r="M26" s="3"/>
      <c r="N26" s="3"/>
    </row>
    <row r="27" spans="1:14" ht="15" customHeight="1" thickBot="1" thickTop="1">
      <c r="A27" s="466" t="s">
        <v>54</v>
      </c>
      <c r="B27" s="467">
        <v>80</v>
      </c>
      <c r="C27" s="1"/>
      <c r="D27" s="3" t="s">
        <v>74</v>
      </c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4" s="255" customFormat="1" ht="18" customHeight="1" thickBot="1">
      <c r="A28" s="484" t="s">
        <v>56</v>
      </c>
      <c r="B28" s="485" t="s">
        <v>82</v>
      </c>
      <c r="C28" s="485"/>
      <c r="D28" s="486"/>
      <c r="E28" s="486"/>
      <c r="F28" s="486"/>
      <c r="G28" s="486"/>
      <c r="H28" s="486"/>
      <c r="I28" s="486"/>
      <c r="J28" s="486"/>
      <c r="K28" s="486"/>
      <c r="L28" s="486"/>
      <c r="M28" s="486"/>
      <c r="N28" s="487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300" verticalDpi="300" orientation="landscape" paperSize="9" r:id="rId1"/>
  <headerFooter alignWithMargins="0">
    <oddHeader>&amp;C&amp;F : &amp;A&amp;RFichier d'origine: T44721622res</oddHeader>
    <oddFooter>&amp;L&amp;"Times New Roman,bold"CEA/DSM/DAPNIA/STCM &amp;C&amp;D&amp;RLHCQ2 - Mesures Magnétiques à Chaud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14"/>
  <dimension ref="A1:N28"/>
  <sheetViews>
    <sheetView workbookViewId="0" topLeftCell="A17">
      <selection activeCell="A8" sqref="A8"/>
    </sheetView>
  </sheetViews>
  <sheetFormatPr defaultColWidth="9.33203125" defaultRowHeight="15" customHeight="1"/>
  <cols>
    <col min="1" max="1" width="26.33203125" style="258" customWidth="1"/>
    <col min="2" max="2" width="13.33203125" style="258" customWidth="1"/>
    <col min="3" max="3" width="1.83203125" style="258" customWidth="1"/>
    <col min="4" max="4" width="10.83203125" style="309" customWidth="1"/>
    <col min="5" max="7" width="9.33203125" style="309" customWidth="1"/>
    <col min="8" max="8" width="10.83203125" style="309" customWidth="1"/>
    <col min="9" max="14" width="8.83203125" style="309" customWidth="1"/>
    <col min="15" max="16384" width="13.33203125" style="258" customWidth="1"/>
  </cols>
  <sheetData>
    <row r="1" spans="1:14" ht="15" customHeight="1">
      <c r="A1" s="256" t="s">
        <v>12</v>
      </c>
      <c r="B1" s="257">
        <v>0</v>
      </c>
      <c r="D1" s="259" t="s">
        <v>13</v>
      </c>
      <c r="E1" s="260"/>
      <c r="F1" s="260"/>
      <c r="G1" s="260"/>
      <c r="H1" s="260"/>
      <c r="I1" s="260"/>
      <c r="J1" s="260"/>
      <c r="K1" s="260"/>
      <c r="L1" s="260"/>
      <c r="M1" s="260"/>
      <c r="N1" s="261"/>
    </row>
    <row r="2" spans="1:14" ht="15" customHeight="1">
      <c r="A2" s="262" t="s">
        <v>14</v>
      </c>
      <c r="B2" s="263" t="s">
        <v>15</v>
      </c>
      <c r="D2" s="264" t="s">
        <v>58</v>
      </c>
      <c r="E2" s="265"/>
      <c r="F2" s="265"/>
      <c r="G2" s="265"/>
      <c r="H2" s="265"/>
      <c r="I2" s="265"/>
      <c r="J2" s="266"/>
      <c r="K2" s="267">
        <v>-9.614827812499999E-06</v>
      </c>
      <c r="L2" s="267">
        <v>2.5788303544181697E-07</v>
      </c>
      <c r="M2" s="267">
        <v>-8.934280031250001E-05</v>
      </c>
      <c r="N2" s="268">
        <v>2.0056085470614653E-07</v>
      </c>
    </row>
    <row r="3" spans="1:14" ht="15" customHeight="1">
      <c r="A3" s="269" t="s">
        <v>16</v>
      </c>
      <c r="B3" s="270">
        <v>1</v>
      </c>
      <c r="D3" s="264" t="s">
        <v>59</v>
      </c>
      <c r="E3" s="265"/>
      <c r="F3" s="265"/>
      <c r="G3" s="265"/>
      <c r="H3" s="265"/>
      <c r="I3" s="265"/>
      <c r="J3" s="266"/>
      <c r="K3" s="267">
        <v>-4.416528406250001E-05</v>
      </c>
      <c r="L3" s="267">
        <v>1.5460301951618417E-07</v>
      </c>
      <c r="M3" s="267">
        <v>-2.0907099687499996E-05</v>
      </c>
      <c r="N3" s="268">
        <v>8.63850327300551E-08</v>
      </c>
    </row>
    <row r="4" spans="1:14" ht="15" customHeight="1">
      <c r="A4" s="269" t="s">
        <v>17</v>
      </c>
      <c r="B4" s="270">
        <v>1</v>
      </c>
      <c r="D4" s="264" t="s">
        <v>60</v>
      </c>
      <c r="E4" s="265"/>
      <c r="F4" s="265"/>
      <c r="G4" s="265"/>
      <c r="H4" s="265"/>
      <c r="I4" s="265"/>
      <c r="J4" s="266"/>
      <c r="K4" s="267">
        <v>-0.001618494234180084</v>
      </c>
      <c r="L4" s="267">
        <v>0.0014756519529756844</v>
      </c>
      <c r="M4" s="267">
        <v>1.0548821359475949E-07</v>
      </c>
      <c r="N4" s="268">
        <v>1201.1635330448964</v>
      </c>
    </row>
    <row r="5" spans="1:14" ht="15" customHeight="1" thickBot="1">
      <c r="A5" s="269" t="s">
        <v>18</v>
      </c>
      <c r="B5" s="271">
        <v>36328.689247685186</v>
      </c>
      <c r="D5" s="272"/>
      <c r="E5" s="273" t="s">
        <v>87</v>
      </c>
      <c r="F5" s="274"/>
      <c r="G5" s="274"/>
      <c r="H5" s="274"/>
      <c r="I5" s="274"/>
      <c r="J5" s="274"/>
      <c r="K5" s="274"/>
      <c r="L5" s="274"/>
      <c r="M5" s="274"/>
      <c r="N5" s="275"/>
    </row>
    <row r="6" spans="1:14" ht="15" customHeight="1" thickTop="1">
      <c r="A6" s="269" t="s">
        <v>19</v>
      </c>
      <c r="B6" s="270">
        <v>4472</v>
      </c>
      <c r="D6" s="276"/>
      <c r="E6" s="277" t="s">
        <v>20</v>
      </c>
      <c r="F6" s="278"/>
      <c r="G6" s="279"/>
      <c r="H6" s="280" t="s">
        <v>21</v>
      </c>
      <c r="I6" s="281"/>
      <c r="J6" s="278"/>
      <c r="K6" s="282" t="s">
        <v>62</v>
      </c>
      <c r="L6" s="265"/>
      <c r="M6" s="265"/>
      <c r="N6" s="283"/>
    </row>
    <row r="7" spans="1:14" ht="15" customHeight="1" thickBot="1">
      <c r="A7" s="269" t="s">
        <v>22</v>
      </c>
      <c r="B7" s="284" t="s">
        <v>23</v>
      </c>
      <c r="D7" s="285" t="s">
        <v>63</v>
      </c>
      <c r="E7" s="286" t="s">
        <v>64</v>
      </c>
      <c r="F7" s="287" t="s">
        <v>65</v>
      </c>
      <c r="G7" s="286" t="s">
        <v>66</v>
      </c>
      <c r="H7" s="288"/>
      <c r="I7" s="514" t="s">
        <v>24</v>
      </c>
      <c r="J7" s="515"/>
      <c r="K7" s="514" t="s">
        <v>25</v>
      </c>
      <c r="L7" s="515"/>
      <c r="M7" s="514" t="s">
        <v>26</v>
      </c>
      <c r="N7" s="516"/>
    </row>
    <row r="8" spans="1:14" ht="15" customHeight="1">
      <c r="A8" t="s">
        <v>27</v>
      </c>
      <c r="B8" s="284" t="s">
        <v>28</v>
      </c>
      <c r="D8" s="289">
        <v>7.763886999999999</v>
      </c>
      <c r="E8" s="290">
        <v>0.032648723578030114</v>
      </c>
      <c r="F8" s="291">
        <v>12.5055825</v>
      </c>
      <c r="G8" s="290">
        <v>0.02879101373513055</v>
      </c>
      <c r="H8" s="292">
        <v>3</v>
      </c>
      <c r="I8" s="293">
        <v>0.017</v>
      </c>
      <c r="J8" s="293">
        <v>0</v>
      </c>
      <c r="K8" s="293">
        <v>0.51</v>
      </c>
      <c r="L8" s="293">
        <v>0.51</v>
      </c>
      <c r="M8" s="293">
        <v>0.85</v>
      </c>
      <c r="N8" s="294">
        <v>0.85</v>
      </c>
    </row>
    <row r="9" spans="1:14" ht="15" customHeight="1">
      <c r="A9" s="269" t="s">
        <v>29</v>
      </c>
      <c r="B9" s="295">
        <v>0.017</v>
      </c>
      <c r="D9" s="296">
        <v>-0.2515270864</v>
      </c>
      <c r="E9" s="293">
        <v>0.032370372818673936</v>
      </c>
      <c r="F9" s="297">
        <v>-2.2414961875</v>
      </c>
      <c r="G9" s="293">
        <v>0.032071615451724315</v>
      </c>
      <c r="H9" s="292">
        <v>4</v>
      </c>
      <c r="I9" s="293">
        <v>0</v>
      </c>
      <c r="J9" s="293">
        <v>0</v>
      </c>
      <c r="K9" s="293">
        <v>0.578</v>
      </c>
      <c r="L9" s="293">
        <v>0.578</v>
      </c>
      <c r="M9" s="293">
        <v>0.289</v>
      </c>
      <c r="N9" s="294">
        <v>0.289</v>
      </c>
    </row>
    <row r="10" spans="1:14" ht="15" customHeight="1">
      <c r="A10" s="269" t="s">
        <v>30</v>
      </c>
      <c r="B10" s="284" t="s">
        <v>31</v>
      </c>
      <c r="D10" s="298">
        <v>-1.74696205</v>
      </c>
      <c r="E10" s="293">
        <v>0.01658252199919877</v>
      </c>
      <c r="F10" s="297">
        <v>1.9777933375</v>
      </c>
      <c r="G10" s="293">
        <v>0.01726828859620402</v>
      </c>
      <c r="H10" s="292">
        <v>5</v>
      </c>
      <c r="I10" s="293">
        <v>0</v>
      </c>
      <c r="J10" s="293">
        <v>0</v>
      </c>
      <c r="K10" s="293">
        <v>0.246</v>
      </c>
      <c r="L10" s="293">
        <v>0.246</v>
      </c>
      <c r="M10" s="293">
        <v>0.231</v>
      </c>
      <c r="N10" s="294">
        <v>0.187</v>
      </c>
    </row>
    <row r="11" spans="1:14" ht="15" customHeight="1">
      <c r="A11" s="269" t="s">
        <v>85</v>
      </c>
      <c r="B11" s="270">
        <v>5</v>
      </c>
      <c r="D11" s="289">
        <v>14.441070937499997</v>
      </c>
      <c r="E11" s="290">
        <v>0.014967140179118281</v>
      </c>
      <c r="F11" s="290">
        <v>1.052395215625</v>
      </c>
      <c r="G11" s="290">
        <v>0.008762167691391591</v>
      </c>
      <c r="H11" s="292">
        <v>6</v>
      </c>
      <c r="I11" s="293">
        <v>3.925</v>
      </c>
      <c r="J11" s="293">
        <v>0</v>
      </c>
      <c r="K11" s="293">
        <v>0.251</v>
      </c>
      <c r="L11" s="293">
        <v>0.251</v>
      </c>
      <c r="M11" s="293">
        <v>0.418</v>
      </c>
      <c r="N11" s="294">
        <v>0.418</v>
      </c>
    </row>
    <row r="12" spans="1:14" ht="15" customHeight="1">
      <c r="A12" s="269" t="s">
        <v>33</v>
      </c>
      <c r="B12" s="299">
        <v>0.7499</v>
      </c>
      <c r="D12" s="296">
        <v>-0.010355947646874999</v>
      </c>
      <c r="E12" s="293">
        <v>0.006682890287096654</v>
      </c>
      <c r="F12" s="297">
        <v>0.70091995</v>
      </c>
      <c r="G12" s="293">
        <v>0.010337922760209032</v>
      </c>
      <c r="H12" s="292">
        <v>7</v>
      </c>
      <c r="I12" s="293">
        <v>0</v>
      </c>
      <c r="J12" s="293">
        <v>0</v>
      </c>
      <c r="K12" s="293">
        <v>0</v>
      </c>
      <c r="L12" s="293">
        <v>0</v>
      </c>
      <c r="M12" s="293">
        <v>0.142</v>
      </c>
      <c r="N12" s="294">
        <v>0.142</v>
      </c>
    </row>
    <row r="13" spans="1:14" ht="15" customHeight="1">
      <c r="A13" s="269" t="s">
        <v>34</v>
      </c>
      <c r="B13" s="295">
        <v>22.143555</v>
      </c>
      <c r="D13" s="296">
        <v>-0.17159652500000003</v>
      </c>
      <c r="E13" s="293">
        <v>0.008092217294760335</v>
      </c>
      <c r="F13" s="293">
        <v>-0.09901666218749999</v>
      </c>
      <c r="G13" s="293">
        <v>0.008147085840561535</v>
      </c>
      <c r="H13" s="292">
        <v>8</v>
      </c>
      <c r="I13" s="293">
        <v>0</v>
      </c>
      <c r="J13" s="293">
        <v>0</v>
      </c>
      <c r="K13" s="293">
        <v>0</v>
      </c>
      <c r="L13" s="293">
        <v>0</v>
      </c>
      <c r="M13" s="293">
        <v>0.241</v>
      </c>
      <c r="N13" s="294">
        <v>0.241</v>
      </c>
    </row>
    <row r="14" spans="1:14" ht="15" customHeight="1">
      <c r="A14" s="262" t="s">
        <v>35</v>
      </c>
      <c r="B14" s="300">
        <v>12.5</v>
      </c>
      <c r="D14" s="296">
        <v>0.05962293975</v>
      </c>
      <c r="E14" s="293">
        <v>0.004712730928898689</v>
      </c>
      <c r="F14" s="293">
        <v>0.0733557425</v>
      </c>
      <c r="G14" s="293">
        <v>0.005068561261473366</v>
      </c>
      <c r="H14" s="292">
        <v>9</v>
      </c>
      <c r="I14" s="293">
        <v>0</v>
      </c>
      <c r="J14" s="293">
        <v>0</v>
      </c>
      <c r="K14" s="293">
        <v>0</v>
      </c>
      <c r="L14" s="293">
        <v>0</v>
      </c>
      <c r="M14" s="293">
        <v>0.41</v>
      </c>
      <c r="N14" s="294">
        <v>0.41</v>
      </c>
    </row>
    <row r="15" spans="1:14" ht="15" customHeight="1">
      <c r="A15" s="269" t="s">
        <v>36</v>
      </c>
      <c r="B15" s="295">
        <v>21.5</v>
      </c>
      <c r="D15" s="301">
        <v>-0.283130221875</v>
      </c>
      <c r="E15" s="290">
        <v>0.004576482865285042</v>
      </c>
      <c r="F15" s="290">
        <v>0.203291684375</v>
      </c>
      <c r="G15" s="290">
        <v>0.0038734075153829886</v>
      </c>
      <c r="H15" s="292">
        <v>10</v>
      </c>
      <c r="I15" s="293">
        <v>-0.209</v>
      </c>
      <c r="J15" s="293">
        <v>0</v>
      </c>
      <c r="K15" s="293">
        <v>0.698</v>
      </c>
      <c r="L15" s="293">
        <v>0</v>
      </c>
      <c r="M15" s="293">
        <v>0.349</v>
      </c>
      <c r="N15" s="294">
        <v>0.349</v>
      </c>
    </row>
    <row r="16" spans="1:14" ht="15" customHeight="1">
      <c r="A16" s="269" t="s">
        <v>37</v>
      </c>
      <c r="B16" s="295">
        <v>12.50903125</v>
      </c>
      <c r="D16" s="296">
        <v>-0.019648258624999998</v>
      </c>
      <c r="E16" s="293">
        <v>0.0032734272581629387</v>
      </c>
      <c r="F16" s="293">
        <v>0.02068912976875</v>
      </c>
      <c r="G16" s="293">
        <v>0.005676959457848607</v>
      </c>
      <c r="H16" s="292">
        <v>11</v>
      </c>
      <c r="I16" s="293">
        <v>0</v>
      </c>
      <c r="J16" s="293">
        <v>0</v>
      </c>
      <c r="K16" s="293">
        <v>0</v>
      </c>
      <c r="L16" s="293">
        <v>0</v>
      </c>
      <c r="M16" s="293">
        <v>0.237</v>
      </c>
      <c r="N16" s="294">
        <v>0.237</v>
      </c>
    </row>
    <row r="17" spans="1:14" ht="15" customHeight="1">
      <c r="A17" s="269" t="s">
        <v>38</v>
      </c>
      <c r="B17" s="295">
        <v>0.09000000357627869</v>
      </c>
      <c r="D17" s="302">
        <v>-0.0002389741875000002</v>
      </c>
      <c r="E17" s="293">
        <v>0.00418018675578569</v>
      </c>
      <c r="F17" s="297">
        <v>-0.0086561464375</v>
      </c>
      <c r="G17" s="293">
        <v>0.0035963734509806846</v>
      </c>
      <c r="H17" s="292">
        <v>12</v>
      </c>
      <c r="I17" s="293">
        <v>0</v>
      </c>
      <c r="J17" s="293">
        <v>0</v>
      </c>
      <c r="K17" s="293">
        <v>0</v>
      </c>
      <c r="L17" s="293">
        <v>0</v>
      </c>
      <c r="M17" s="293">
        <v>0</v>
      </c>
      <c r="N17" s="294">
        <v>0</v>
      </c>
    </row>
    <row r="18" spans="1:14" ht="15" customHeight="1">
      <c r="A18" s="269" t="s">
        <v>39</v>
      </c>
      <c r="B18" s="295">
        <v>-49.33700180053711</v>
      </c>
      <c r="D18" s="298">
        <v>-0.0273110021875</v>
      </c>
      <c r="E18" s="293">
        <v>0.002672379816121914</v>
      </c>
      <c r="F18" s="297">
        <v>0.05697211312500001</v>
      </c>
      <c r="G18" s="293">
        <v>0.0030026401814983047</v>
      </c>
      <c r="H18" s="292">
        <v>13</v>
      </c>
      <c r="I18" s="293">
        <v>0</v>
      </c>
      <c r="J18" s="293">
        <v>0</v>
      </c>
      <c r="K18" s="293">
        <v>0</v>
      </c>
      <c r="L18" s="293">
        <v>0</v>
      </c>
      <c r="M18" s="293">
        <v>0</v>
      </c>
      <c r="N18" s="294">
        <v>0</v>
      </c>
    </row>
    <row r="19" spans="1:14" ht="15" customHeight="1">
      <c r="A19" s="269" t="s">
        <v>40</v>
      </c>
      <c r="B19" s="295">
        <v>-0.22499999403953552</v>
      </c>
      <c r="D19" s="298">
        <v>-0.126605290625</v>
      </c>
      <c r="E19" s="293">
        <v>0.0018812339320096682</v>
      </c>
      <c r="F19" s="297">
        <v>-0.024331021249999994</v>
      </c>
      <c r="G19" s="293">
        <v>0.0016638723332584944</v>
      </c>
      <c r="H19" s="292">
        <v>14</v>
      </c>
      <c r="I19" s="293">
        <v>0.058</v>
      </c>
      <c r="J19" s="293">
        <v>0</v>
      </c>
      <c r="K19" s="293">
        <v>0</v>
      </c>
      <c r="L19" s="293">
        <v>0</v>
      </c>
      <c r="M19" s="293">
        <v>0</v>
      </c>
      <c r="N19" s="294">
        <v>0</v>
      </c>
    </row>
    <row r="20" spans="1:14" ht="15" customHeight="1" thickBot="1">
      <c r="A20" s="269" t="s">
        <v>41</v>
      </c>
      <c r="B20" s="303">
        <v>-0.41202271875</v>
      </c>
      <c r="D20" s="304">
        <v>0.0008414562125</v>
      </c>
      <c r="E20" s="305">
        <v>0.0016932480572131499</v>
      </c>
      <c r="F20" s="306">
        <v>0.0002758157903124999</v>
      </c>
      <c r="G20" s="305">
        <v>0.0017684717143848741</v>
      </c>
      <c r="H20" s="307">
        <v>15</v>
      </c>
      <c r="I20" s="305">
        <v>0</v>
      </c>
      <c r="J20" s="305">
        <v>0</v>
      </c>
      <c r="K20" s="305">
        <v>0</v>
      </c>
      <c r="L20" s="305">
        <v>0</v>
      </c>
      <c r="M20" s="305">
        <v>0</v>
      </c>
      <c r="N20" s="308">
        <v>0</v>
      </c>
    </row>
    <row r="21" spans="1:6" ht="15" customHeight="1">
      <c r="A21" s="269" t="s">
        <v>42</v>
      </c>
      <c r="B21" s="303">
        <v>0.56281178125</v>
      </c>
      <c r="F21" s="309" t="s">
        <v>67</v>
      </c>
    </row>
    <row r="22" spans="1:6" ht="15" customHeight="1">
      <c r="A22" s="269" t="s">
        <v>43</v>
      </c>
      <c r="B22" s="284" t="s">
        <v>44</v>
      </c>
      <c r="F22" s="309" t="s">
        <v>68</v>
      </c>
    </row>
    <row r="23" spans="1:2" ht="15" customHeight="1" thickBot="1">
      <c r="A23" s="310" t="s">
        <v>45</v>
      </c>
      <c r="B23" s="311">
        <v>15</v>
      </c>
    </row>
    <row r="24" spans="1:12" ht="18" customHeight="1" thickBot="1" thickTop="1">
      <c r="A24" s="312" t="s">
        <v>69</v>
      </c>
      <c r="B24" s="313">
        <v>90.32165907966392</v>
      </c>
      <c r="E24" s="314"/>
      <c r="F24" s="315"/>
      <c r="G24" s="316" t="s">
        <v>46</v>
      </c>
      <c r="H24" s="315"/>
      <c r="I24" s="315"/>
      <c r="J24" s="315"/>
      <c r="K24" s="315"/>
      <c r="L24" s="317"/>
    </row>
    <row r="25" spans="1:12" ht="18" customHeight="1">
      <c r="A25" s="256" t="s">
        <v>47</v>
      </c>
      <c r="B25" s="257">
        <v>32</v>
      </c>
      <c r="E25" s="318" t="s">
        <v>48</v>
      </c>
      <c r="F25" s="319"/>
      <c r="G25" s="320"/>
      <c r="H25" s="321">
        <v>2.1902219687500004</v>
      </c>
      <c r="I25" s="319" t="s">
        <v>49</v>
      </c>
      <c r="J25" s="320"/>
      <c r="K25" s="319"/>
      <c r="L25" s="322">
        <v>14.479366889190198</v>
      </c>
    </row>
    <row r="26" spans="1:12" ht="18" customHeight="1" thickBot="1">
      <c r="A26" s="269" t="s">
        <v>50</v>
      </c>
      <c r="B26" s="270" t="s">
        <v>51</v>
      </c>
      <c r="E26" s="323" t="s">
        <v>52</v>
      </c>
      <c r="F26" s="324"/>
      <c r="G26" s="325"/>
      <c r="H26" s="326">
        <v>14.719630940111074</v>
      </c>
      <c r="I26" s="324" t="s">
        <v>53</v>
      </c>
      <c r="J26" s="325"/>
      <c r="K26" s="324"/>
      <c r="L26" s="327">
        <v>0.34855448853086274</v>
      </c>
    </row>
    <row r="27" spans="1:4" ht="15" customHeight="1" thickBot="1" thickTop="1">
      <c r="A27" s="310" t="s">
        <v>54</v>
      </c>
      <c r="B27" s="311">
        <v>80</v>
      </c>
      <c r="D27" s="309" t="s">
        <v>74</v>
      </c>
    </row>
    <row r="28" spans="1:14" s="332" customFormat="1" ht="18" customHeight="1" thickBot="1">
      <c r="A28" s="328" t="s">
        <v>56</v>
      </c>
      <c r="B28" s="329" t="s">
        <v>86</v>
      </c>
      <c r="C28" s="329"/>
      <c r="D28" s="330"/>
      <c r="E28" s="330"/>
      <c r="F28" s="330"/>
      <c r="G28" s="330"/>
      <c r="H28" s="330"/>
      <c r="I28" s="330"/>
      <c r="J28" s="330"/>
      <c r="K28" s="330"/>
      <c r="L28" s="330"/>
      <c r="M28" s="330"/>
      <c r="N28" s="331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300" verticalDpi="300" orientation="landscape" paperSize="9" r:id="rId1"/>
  <headerFooter alignWithMargins="0">
    <oddHeader>&amp;C&amp;F : &amp;A&amp;RFichier d'origine: T44721632res</oddHeader>
    <oddFooter>&amp;L&amp;"Times New Roman,bold"CEA/DSM/DAPNIA/STCM &amp;C&amp;D&amp;RLHCQ2 - Mesures Magnétiques à Chaud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3"/>
  <dimension ref="A1:O34"/>
  <sheetViews>
    <sheetView tabSelected="1" workbookViewId="0" topLeftCell="I1">
      <selection activeCell="N3" sqref="N3:O3"/>
    </sheetView>
  </sheetViews>
  <sheetFormatPr defaultColWidth="9.33203125" defaultRowHeight="12.75"/>
  <cols>
    <col min="1" max="1" width="17.83203125" style="0" customWidth="1"/>
    <col min="2" max="6" width="12.83203125" style="0" customWidth="1"/>
    <col min="7" max="8" width="14.83203125" style="0" customWidth="1"/>
    <col min="9" max="9" width="12" style="0" customWidth="1"/>
    <col min="10" max="10" width="31.5" style="498" customWidth="1"/>
    <col min="11" max="13" width="12" style="0" customWidth="1"/>
    <col min="14" max="14" width="12" style="517" customWidth="1"/>
    <col min="15" max="16384" width="12" style="0" customWidth="1"/>
  </cols>
  <sheetData>
    <row r="1" spans="1:10" ht="13.5" thickTop="1">
      <c r="A1" s="387" t="s">
        <v>126</v>
      </c>
      <c r="B1" s="377" t="s">
        <v>80</v>
      </c>
      <c r="C1" s="365" t="s">
        <v>76</v>
      </c>
      <c r="D1" s="365" t="s">
        <v>72</v>
      </c>
      <c r="E1" s="365" t="s">
        <v>84</v>
      </c>
      <c r="F1" s="374" t="s">
        <v>88</v>
      </c>
      <c r="G1" s="412" t="s">
        <v>127</v>
      </c>
      <c r="H1" s="499"/>
      <c r="I1" s="490" t="s">
        <v>134</v>
      </c>
      <c r="J1" s="494" t="s">
        <v>135</v>
      </c>
    </row>
    <row r="2" spans="1:10" ht="13.5" thickBot="1">
      <c r="A2" s="388" t="s">
        <v>96</v>
      </c>
      <c r="B2" s="378">
        <v>2.1697336874999995</v>
      </c>
      <c r="C2" s="367">
        <v>3.77005221875</v>
      </c>
      <c r="D2" s="367">
        <v>3.769545875</v>
      </c>
      <c r="E2" s="367">
        <v>3.769623125</v>
      </c>
      <c r="F2" s="375">
        <v>2.1902219687500004</v>
      </c>
      <c r="G2" s="413">
        <v>3.1170092558843554</v>
      </c>
      <c r="H2" s="499"/>
      <c r="I2" s="491">
        <f>SUM(B2:F2)</f>
        <v>15.669176875</v>
      </c>
      <c r="J2" s="495" t="s">
        <v>136</v>
      </c>
    </row>
    <row r="3" spans="1:14" ht="14.25" thickBot="1" thickTop="1">
      <c r="A3" s="397" t="s">
        <v>95</v>
      </c>
      <c r="B3" s="398" t="s">
        <v>90</v>
      </c>
      <c r="C3" s="399" t="s">
        <v>91</v>
      </c>
      <c r="D3" s="399" t="s">
        <v>92</v>
      </c>
      <c r="E3" s="399" t="s">
        <v>93</v>
      </c>
      <c r="F3" s="400" t="s">
        <v>94</v>
      </c>
      <c r="G3" s="408" t="s">
        <v>128</v>
      </c>
      <c r="H3" s="500"/>
      <c r="I3" s="490" t="s">
        <v>137</v>
      </c>
      <c r="J3" s="495"/>
      <c r="K3" t="s">
        <v>138</v>
      </c>
      <c r="N3" s="517" t="s">
        <v>139</v>
      </c>
    </row>
    <row r="4" spans="1:15" ht="12.75">
      <c r="A4" s="393" t="s">
        <v>97</v>
      </c>
      <c r="B4" s="394">
        <v>1.7474788750000003</v>
      </c>
      <c r="C4" s="395">
        <v>3.493102</v>
      </c>
      <c r="D4" s="396">
        <v>4.365449375000001</v>
      </c>
      <c r="E4" s="488">
        <v>3.5144900625</v>
      </c>
      <c r="F4" s="401">
        <v>7.763886999999999</v>
      </c>
      <c r="G4" s="409">
        <v>3.3779217895041214</v>
      </c>
      <c r="H4" s="500"/>
      <c r="I4" s="492">
        <f>B4*$B$2+C4*$C$2+D4*$D$2+E4*$E$2+$F$2*F4</f>
        <v>63.669441295229966</v>
      </c>
      <c r="J4" s="496">
        <f>I4/$I$2</f>
        <v>4.063355835673402</v>
      </c>
      <c r="K4">
        <f>J4/G4</f>
        <v>1.2029159018124875</v>
      </c>
      <c r="N4" s="517">
        <f>(B4*$B$2+C4*$C$2+D4*$D$2+E4*$E$2+F4*$F$2)/SUM($B$2:$F$2)</f>
        <v>4.063355835673402</v>
      </c>
      <c r="O4">
        <f>N4-J4</f>
        <v>0</v>
      </c>
    </row>
    <row r="5" spans="1:15" ht="12.75">
      <c r="A5" s="388" t="s">
        <v>99</v>
      </c>
      <c r="B5" s="380">
        <v>0.6557527875</v>
      </c>
      <c r="C5" s="359">
        <v>0.014803489062499998</v>
      </c>
      <c r="D5" s="361">
        <v>-0.004771883124999999</v>
      </c>
      <c r="E5" s="451">
        <v>0.19775559156249997</v>
      </c>
      <c r="F5" s="402">
        <v>-0.2515270864</v>
      </c>
      <c r="G5" s="410">
        <v>0.08781479520898335</v>
      </c>
      <c r="H5" s="500"/>
      <c r="I5" s="492">
        <f>B5*$B$2+C5*$C$2+D5*$D$2+E5*$E$2+$F$2*F5</f>
        <v>1.6551949088293672</v>
      </c>
      <c r="J5" s="496">
        <f aca="true" t="shared" si="0" ref="J5:J29">I5/$I$2</f>
        <v>0.10563381357129312</v>
      </c>
      <c r="K5">
        <f aca="true" t="shared" si="1" ref="K5:K29">J5/G5</f>
        <v>1.2029159018124875</v>
      </c>
      <c r="N5" s="517">
        <f aca="true" t="shared" si="2" ref="N5:N29">(B5*$B$2+C5*$C$2+D5*$D$2+E5*$E$2+F5*$F$2)/SUM($B$2:$F$2)</f>
        <v>0.10563381357129312</v>
      </c>
      <c r="O5">
        <f aca="true" t="shared" si="3" ref="O5:O29">N5-J5</f>
        <v>0</v>
      </c>
    </row>
    <row r="6" spans="1:15" ht="12.75">
      <c r="A6" s="388" t="s">
        <v>101</v>
      </c>
      <c r="B6" s="381">
        <v>-0.9342913406250002</v>
      </c>
      <c r="C6" s="359">
        <v>-0.9118665999999999</v>
      </c>
      <c r="D6" s="361">
        <v>-0.8098353281249999</v>
      </c>
      <c r="E6" s="451">
        <v>-0.7216799625</v>
      </c>
      <c r="F6" s="403">
        <v>-1.74696205</v>
      </c>
      <c r="G6" s="410">
        <v>-0.7992250938969893</v>
      </c>
      <c r="H6" s="500"/>
      <c r="I6" s="492">
        <f aca="true" t="shared" si="4" ref="I6:I29">B6*$B$2+C6*$C$2+D6*$D$2+E6*$E$2+$F$2*F6</f>
        <v>-15.064355650762153</v>
      </c>
      <c r="J6" s="496">
        <f t="shared" si="0"/>
        <v>-0.9614005745762668</v>
      </c>
      <c r="K6">
        <f t="shared" si="1"/>
        <v>1.2029159018124875</v>
      </c>
      <c r="N6" s="517">
        <f t="shared" si="2"/>
        <v>-0.9614005745762668</v>
      </c>
      <c r="O6">
        <f t="shared" si="3"/>
        <v>0</v>
      </c>
    </row>
    <row r="7" spans="1:15" ht="12.75">
      <c r="A7" s="388" t="s">
        <v>103</v>
      </c>
      <c r="B7" s="379">
        <v>4.887161625000001</v>
      </c>
      <c r="C7" s="364">
        <v>6.285864406250001</v>
      </c>
      <c r="D7" s="356">
        <v>6.240143156250001</v>
      </c>
      <c r="E7" s="449">
        <v>6.22910709375</v>
      </c>
      <c r="F7" s="404">
        <v>14.441070937499997</v>
      </c>
      <c r="G7" s="410">
        <v>5.991654965984813</v>
      </c>
      <c r="H7" s="500"/>
      <c r="I7" s="492">
        <f t="shared" si="4"/>
        <v>112.93491912790708</v>
      </c>
      <c r="J7" s="496">
        <f t="shared" si="0"/>
        <v>7.20745703675689</v>
      </c>
      <c r="K7">
        <f t="shared" si="1"/>
        <v>1.2029159018124875</v>
      </c>
      <c r="N7" s="517">
        <f t="shared" si="2"/>
        <v>7.20745703675689</v>
      </c>
      <c r="O7">
        <f t="shared" si="3"/>
        <v>0</v>
      </c>
    </row>
    <row r="8" spans="1:15" ht="12.75">
      <c r="A8" s="388" t="s">
        <v>105</v>
      </c>
      <c r="B8" s="380">
        <v>-0.06804366374999998</v>
      </c>
      <c r="C8" s="359">
        <v>0.02578475678125</v>
      </c>
      <c r="D8" s="361">
        <v>0.06455374468750001</v>
      </c>
      <c r="E8" s="451">
        <v>-0.012860235606250003</v>
      </c>
      <c r="F8" s="402">
        <v>-0.010355947646874999</v>
      </c>
      <c r="G8" s="410">
        <v>0.0064594095803953274</v>
      </c>
      <c r="H8" s="500"/>
      <c r="I8" s="492">
        <f t="shared" si="4"/>
        <v>0.12175148647867312</v>
      </c>
      <c r="J8" s="496">
        <f t="shared" si="0"/>
        <v>0.007770126500577467</v>
      </c>
      <c r="K8">
        <f t="shared" si="1"/>
        <v>1.2029159018124875</v>
      </c>
      <c r="N8" s="517">
        <f t="shared" si="2"/>
        <v>0.007770126500577467</v>
      </c>
      <c r="O8">
        <f t="shared" si="3"/>
        <v>0</v>
      </c>
    </row>
    <row r="9" spans="1:15" ht="12.75">
      <c r="A9" s="388" t="s">
        <v>107</v>
      </c>
      <c r="B9" s="380">
        <v>-0.13392081249999999</v>
      </c>
      <c r="C9" s="359">
        <v>-0.06816829031249999</v>
      </c>
      <c r="D9" s="361">
        <v>-0.0678979396875</v>
      </c>
      <c r="E9" s="451">
        <v>-0.0745994246875</v>
      </c>
      <c r="F9" s="402">
        <v>-0.17159652500000003</v>
      </c>
      <c r="G9" s="410">
        <v>-0.07748868350499696</v>
      </c>
      <c r="H9" s="500"/>
      <c r="I9" s="492">
        <f t="shared" si="4"/>
        <v>-1.4605611061795247</v>
      </c>
      <c r="J9" s="496">
        <f t="shared" si="0"/>
        <v>-0.09321236959867586</v>
      </c>
      <c r="K9">
        <f t="shared" si="1"/>
        <v>1.2029159018124878</v>
      </c>
      <c r="N9" s="517">
        <f t="shared" si="2"/>
        <v>-0.09321236959867586</v>
      </c>
      <c r="O9">
        <f t="shared" si="3"/>
        <v>0</v>
      </c>
    </row>
    <row r="10" spans="1:15" ht="12.75">
      <c r="A10" s="388" t="s">
        <v>109</v>
      </c>
      <c r="B10" s="380">
        <v>-0.06026521765624999</v>
      </c>
      <c r="C10" s="359">
        <v>-0.058422619374999984</v>
      </c>
      <c r="D10" s="361">
        <v>-0.016326002375000002</v>
      </c>
      <c r="E10" s="451">
        <v>0.025602579062500002</v>
      </c>
      <c r="F10" s="402">
        <v>0.05962293975</v>
      </c>
      <c r="G10" s="410">
        <v>-0.009839291148965373</v>
      </c>
      <c r="H10" s="500"/>
      <c r="I10" s="492">
        <f t="shared" si="4"/>
        <v>-0.18545786706556378</v>
      </c>
      <c r="J10" s="496">
        <f t="shared" si="0"/>
        <v>-0.011835839785653309</v>
      </c>
      <c r="K10">
        <f t="shared" si="1"/>
        <v>1.2029159018124875</v>
      </c>
      <c r="N10" s="517">
        <f t="shared" si="2"/>
        <v>-0.011835839785653309</v>
      </c>
      <c r="O10">
        <f t="shared" si="3"/>
        <v>0</v>
      </c>
    </row>
    <row r="11" spans="1:15" ht="12.75">
      <c r="A11" s="388" t="s">
        <v>111</v>
      </c>
      <c r="B11" s="379">
        <v>-0.3440096812500001</v>
      </c>
      <c r="C11" s="355">
        <v>-0.0847116703125</v>
      </c>
      <c r="D11" s="360">
        <v>-0.08668645625</v>
      </c>
      <c r="E11" s="448">
        <v>-0.06223325218749999</v>
      </c>
      <c r="F11" s="405">
        <v>-0.283130221875</v>
      </c>
      <c r="G11" s="410">
        <v>-0.11922621108112916</v>
      </c>
      <c r="H11" s="500"/>
      <c r="I11" s="492">
        <f t="shared" si="4"/>
        <v>-2.2472593269831203</v>
      </c>
      <c r="J11" s="496">
        <f t="shared" si="0"/>
        <v>-0.14341910522234247</v>
      </c>
      <c r="K11">
        <f t="shared" si="1"/>
        <v>1.2029159018124875</v>
      </c>
      <c r="N11" s="517">
        <f t="shared" si="2"/>
        <v>-0.14341910522234247</v>
      </c>
      <c r="O11">
        <f t="shared" si="3"/>
        <v>0</v>
      </c>
    </row>
    <row r="12" spans="1:15" ht="12.75">
      <c r="A12" s="388" t="s">
        <v>113</v>
      </c>
      <c r="B12" s="380">
        <v>-0.047326906249999995</v>
      </c>
      <c r="C12" s="359">
        <v>-0.01524876046875</v>
      </c>
      <c r="D12" s="361">
        <v>-0.0207850534375</v>
      </c>
      <c r="E12" s="451">
        <v>-0.030812683125</v>
      </c>
      <c r="F12" s="402">
        <v>-0.019648258624999998</v>
      </c>
      <c r="G12" s="410">
        <v>-0.02110022580765679</v>
      </c>
      <c r="H12" s="500"/>
      <c r="I12" s="492">
        <f t="shared" si="4"/>
        <v>-0.3977118690406142</v>
      </c>
      <c r="J12" s="496">
        <f t="shared" si="0"/>
        <v>-0.02538179715586459</v>
      </c>
      <c r="K12">
        <f t="shared" si="1"/>
        <v>1.2029159018124875</v>
      </c>
      <c r="N12" s="517">
        <f t="shared" si="2"/>
        <v>-0.02538179715586459</v>
      </c>
      <c r="O12">
        <f t="shared" si="3"/>
        <v>0</v>
      </c>
    </row>
    <row r="13" spans="1:15" ht="12.75">
      <c r="A13" s="388" t="s">
        <v>115</v>
      </c>
      <c r="B13" s="381">
        <v>0.0015970754390625</v>
      </c>
      <c r="C13" s="357">
        <v>0.00753339275</v>
      </c>
      <c r="D13" s="358">
        <v>0.0120160355</v>
      </c>
      <c r="E13" s="455">
        <v>0.0071740003437500005</v>
      </c>
      <c r="F13" s="406">
        <v>-0.0002389741875000002</v>
      </c>
      <c r="G13" s="410">
        <v>0.005500717258598382</v>
      </c>
      <c r="H13" s="500"/>
      <c r="I13" s="492">
        <f t="shared" si="4"/>
        <v>0.10368138056547525</v>
      </c>
      <c r="J13" s="496">
        <f t="shared" si="0"/>
        <v>0.006616900261742387</v>
      </c>
      <c r="K13">
        <f t="shared" si="1"/>
        <v>1.2029159018124875</v>
      </c>
      <c r="N13" s="517">
        <f t="shared" si="2"/>
        <v>0.006616900261742387</v>
      </c>
      <c r="O13">
        <f t="shared" si="3"/>
        <v>0</v>
      </c>
    </row>
    <row r="14" spans="1:15" ht="12.75">
      <c r="A14" s="388" t="s">
        <v>117</v>
      </c>
      <c r="B14" s="382">
        <v>-0.0473176215625</v>
      </c>
      <c r="C14" s="357">
        <v>-0.023884128125</v>
      </c>
      <c r="D14" s="358">
        <v>-0.03901553375</v>
      </c>
      <c r="E14" s="455">
        <v>-0.04249036218749999</v>
      </c>
      <c r="F14" s="403">
        <v>-0.0273110021875</v>
      </c>
      <c r="G14" s="410">
        <v>-0.029698156403477224</v>
      </c>
      <c r="H14" s="500"/>
      <c r="I14" s="492">
        <f t="shared" si="4"/>
        <v>-0.5597717009266013</v>
      </c>
      <c r="J14" s="496">
        <f t="shared" si="0"/>
        <v>-0.0357243845922571</v>
      </c>
      <c r="K14">
        <f t="shared" si="1"/>
        <v>1.2029159018124873</v>
      </c>
      <c r="N14" s="517">
        <f t="shared" si="2"/>
        <v>-0.0357243845922571</v>
      </c>
      <c r="O14">
        <f t="shared" si="3"/>
        <v>0</v>
      </c>
    </row>
    <row r="15" spans="1:15" ht="12.75">
      <c r="A15" s="388" t="s">
        <v>119</v>
      </c>
      <c r="B15" s="382">
        <v>-0.178510146875</v>
      </c>
      <c r="C15" s="357">
        <v>-0.17892983750000002</v>
      </c>
      <c r="D15" s="358">
        <v>-0.17564576875000004</v>
      </c>
      <c r="E15" s="455">
        <v>-0.17842789375</v>
      </c>
      <c r="F15" s="403">
        <v>-0.126605290625</v>
      </c>
      <c r="G15" s="410">
        <v>-0.14186115797439072</v>
      </c>
      <c r="H15" s="500"/>
      <c r="I15" s="492">
        <f t="shared" si="4"/>
        <v>-2.6738986964673757</v>
      </c>
      <c r="J15" s="496">
        <f t="shared" si="0"/>
        <v>-0.170647042776928</v>
      </c>
      <c r="K15">
        <f t="shared" si="1"/>
        <v>1.2029159018124878</v>
      </c>
      <c r="N15" s="517">
        <f t="shared" si="2"/>
        <v>-0.170647042776928</v>
      </c>
      <c r="O15">
        <f t="shared" si="3"/>
        <v>0</v>
      </c>
    </row>
    <row r="16" spans="1:15" ht="12.75">
      <c r="A16" s="388" t="s">
        <v>121</v>
      </c>
      <c r="B16" s="381">
        <v>0.0010989690293749998</v>
      </c>
      <c r="C16" s="369">
        <v>-0.000841140371875</v>
      </c>
      <c r="D16" s="370">
        <v>0.00012449449687500005</v>
      </c>
      <c r="E16" s="489">
        <v>0.0009711849906249999</v>
      </c>
      <c r="F16" s="406">
        <v>0.0008414562125</v>
      </c>
      <c r="G16" s="410">
        <v>0.0002751697167006221</v>
      </c>
      <c r="H16" s="500"/>
      <c r="I16" s="492">
        <f t="shared" si="4"/>
        <v>0.005186591998113503</v>
      </c>
      <c r="J16" s="496">
        <f t="shared" si="0"/>
        <v>0.00033100602791641555</v>
      </c>
      <c r="K16">
        <f t="shared" si="1"/>
        <v>1.2029159018124875</v>
      </c>
      <c r="N16" s="517">
        <f t="shared" si="2"/>
        <v>0.00033100602791641555</v>
      </c>
      <c r="O16">
        <f t="shared" si="3"/>
        <v>0</v>
      </c>
    </row>
    <row r="17" spans="1:15" ht="12.75">
      <c r="A17" s="388" t="s">
        <v>98</v>
      </c>
      <c r="B17" s="383">
        <v>3.6888181562499995</v>
      </c>
      <c r="C17" s="355">
        <v>2.94667059375</v>
      </c>
      <c r="D17" s="396">
        <v>3.5790438124999997</v>
      </c>
      <c r="E17" s="488">
        <v>3.3970663125</v>
      </c>
      <c r="F17" s="404">
        <v>12.5055825</v>
      </c>
      <c r="G17" s="410">
        <v>3.862328875590464</v>
      </c>
      <c r="H17" s="500"/>
      <c r="I17" s="492">
        <f t="shared" si="4"/>
        <v>72.7998861226975</v>
      </c>
      <c r="J17" s="496">
        <f t="shared" si="0"/>
        <v>4.6460568224773136</v>
      </c>
      <c r="K17">
        <f t="shared" si="1"/>
        <v>1.2029159018124875</v>
      </c>
      <c r="N17" s="517">
        <f t="shared" si="2"/>
        <v>4.6460568224773136</v>
      </c>
      <c r="O17">
        <f t="shared" si="3"/>
        <v>0</v>
      </c>
    </row>
    <row r="18" spans="1:15" ht="12.75">
      <c r="A18" s="388" t="s">
        <v>100</v>
      </c>
      <c r="B18" s="382">
        <v>-2.0836900625000006</v>
      </c>
      <c r="C18" s="357">
        <v>-3.2374389375</v>
      </c>
      <c r="D18" s="358">
        <v>-3.11892534375</v>
      </c>
      <c r="E18" s="455">
        <v>-3.5629983437500004</v>
      </c>
      <c r="F18" s="403">
        <v>-2.2414961875</v>
      </c>
      <c r="G18" s="410">
        <v>-2.4841940629284722</v>
      </c>
      <c r="H18" s="500"/>
      <c r="I18" s="492">
        <f t="shared" si="4"/>
        <v>-46.823833679939085</v>
      </c>
      <c r="J18" s="496">
        <f t="shared" si="0"/>
        <v>-2.9882765414848307</v>
      </c>
      <c r="K18">
        <f t="shared" si="1"/>
        <v>1.2029159018124875</v>
      </c>
      <c r="N18" s="517">
        <f t="shared" si="2"/>
        <v>-2.9882765414848307</v>
      </c>
      <c r="O18">
        <f t="shared" si="3"/>
        <v>0</v>
      </c>
    </row>
    <row r="19" spans="1:15" ht="12.75">
      <c r="A19" s="388" t="s">
        <v>102</v>
      </c>
      <c r="B19" s="380">
        <v>0.24514770312499998</v>
      </c>
      <c r="C19" s="359">
        <v>0.62676845</v>
      </c>
      <c r="D19" s="358">
        <v>1.06485300625</v>
      </c>
      <c r="E19" s="451">
        <v>0.6398998343750001</v>
      </c>
      <c r="F19" s="403">
        <v>1.9777933375</v>
      </c>
      <c r="G19" s="410">
        <v>0.7243392611749896</v>
      </c>
      <c r="H19" s="500"/>
      <c r="I19" s="492">
        <f t="shared" si="4"/>
        <v>13.652854903423151</v>
      </c>
      <c r="J19" s="496">
        <f t="shared" si="0"/>
        <v>0.8713192155745035</v>
      </c>
      <c r="K19">
        <f t="shared" si="1"/>
        <v>1.2029159018124875</v>
      </c>
      <c r="N19" s="517">
        <f t="shared" si="2"/>
        <v>0.8713192155745035</v>
      </c>
      <c r="O19">
        <f t="shared" si="3"/>
        <v>0</v>
      </c>
    </row>
    <row r="20" spans="1:15" ht="12.75">
      <c r="A20" s="388" t="s">
        <v>104</v>
      </c>
      <c r="B20" s="379">
        <v>0.31885622187499996</v>
      </c>
      <c r="C20" s="355">
        <v>0.19909171875000004</v>
      </c>
      <c r="D20" s="360">
        <v>-0.173910896875</v>
      </c>
      <c r="E20" s="448">
        <v>0.00702648026875</v>
      </c>
      <c r="F20" s="405">
        <v>1.052395215625</v>
      </c>
      <c r="G20" s="410">
        <v>0.16543953300096545</v>
      </c>
      <c r="H20" s="500"/>
      <c r="I20" s="492">
        <f t="shared" si="4"/>
        <v>3.1183204617243487</v>
      </c>
      <c r="J20" s="496">
        <f t="shared" si="0"/>
        <v>0.19900984503529315</v>
      </c>
      <c r="K20">
        <f t="shared" si="1"/>
        <v>1.2029159018124875</v>
      </c>
      <c r="N20" s="517">
        <f t="shared" si="2"/>
        <v>0.19900984503529315</v>
      </c>
      <c r="O20">
        <f t="shared" si="3"/>
        <v>0</v>
      </c>
    </row>
    <row r="21" spans="1:15" ht="12.75">
      <c r="A21" s="388" t="s">
        <v>106</v>
      </c>
      <c r="B21" s="380">
        <v>-0.127753211875</v>
      </c>
      <c r="C21" s="359">
        <v>-0.17497125312500003</v>
      </c>
      <c r="D21" s="361">
        <v>-0.1037615259375</v>
      </c>
      <c r="E21" s="451">
        <v>-0.046028671875</v>
      </c>
      <c r="F21" s="403">
        <v>0.70091995</v>
      </c>
      <c r="G21" s="410">
        <v>0.0017870984549478444</v>
      </c>
      <c r="H21" s="500"/>
      <c r="I21" s="492">
        <f t="shared" si="4"/>
        <v>0.03368448627781917</v>
      </c>
      <c r="J21" s="496">
        <f t="shared" si="0"/>
        <v>0.002149729149561289</v>
      </c>
      <c r="K21">
        <f t="shared" si="1"/>
        <v>1.2029159018124873</v>
      </c>
      <c r="N21" s="517">
        <f t="shared" si="2"/>
        <v>0.002149729149561289</v>
      </c>
      <c r="O21">
        <f t="shared" si="3"/>
        <v>0</v>
      </c>
    </row>
    <row r="22" spans="1:15" ht="12.75">
      <c r="A22" s="388" t="s">
        <v>108</v>
      </c>
      <c r="B22" s="380">
        <v>-0.1081016540625</v>
      </c>
      <c r="C22" s="359">
        <v>0.0306609628125</v>
      </c>
      <c r="D22" s="361">
        <v>0.07168654437500001</v>
      </c>
      <c r="E22" s="451">
        <v>-0.0028476903125</v>
      </c>
      <c r="F22" s="402">
        <v>-0.09901666218749999</v>
      </c>
      <c r="G22" s="410">
        <v>-0.004049925554314196</v>
      </c>
      <c r="H22" s="500"/>
      <c r="I22" s="492">
        <f t="shared" si="4"/>
        <v>-0.07633584002201327</v>
      </c>
      <c r="J22" s="496">
        <f t="shared" si="0"/>
        <v>-0.0048717198504413</v>
      </c>
      <c r="K22">
        <f t="shared" si="1"/>
        <v>1.2029159018124875</v>
      </c>
      <c r="N22" s="517">
        <f t="shared" si="2"/>
        <v>-0.0048717198504413</v>
      </c>
      <c r="O22">
        <f t="shared" si="3"/>
        <v>0</v>
      </c>
    </row>
    <row r="23" spans="1:15" ht="12.75">
      <c r="A23" s="388" t="s">
        <v>110</v>
      </c>
      <c r="B23" s="380">
        <v>0.02017649857125</v>
      </c>
      <c r="C23" s="359">
        <v>-0.006686365734375001</v>
      </c>
      <c r="D23" s="361">
        <v>0.0187762684375</v>
      </c>
      <c r="E23" s="451">
        <v>0.012470272468749998</v>
      </c>
      <c r="F23" s="402">
        <v>0.0733557425</v>
      </c>
      <c r="G23" s="410">
        <v>0.015758181738367388</v>
      </c>
      <c r="H23" s="500"/>
      <c r="I23" s="492">
        <f t="shared" si="4"/>
        <v>0.297021272140772</v>
      </c>
      <c r="J23" s="496">
        <f t="shared" si="0"/>
        <v>0.018955767396733277</v>
      </c>
      <c r="K23">
        <f t="shared" si="1"/>
        <v>1.2029159018124873</v>
      </c>
      <c r="N23" s="517">
        <f t="shared" si="2"/>
        <v>0.018955767396733277</v>
      </c>
      <c r="O23">
        <f t="shared" si="3"/>
        <v>0</v>
      </c>
    </row>
    <row r="24" spans="1:15" ht="12.75">
      <c r="A24" s="388" t="s">
        <v>112</v>
      </c>
      <c r="B24" s="379">
        <v>0.15763195937499996</v>
      </c>
      <c r="C24" s="355">
        <v>0.047602743125</v>
      </c>
      <c r="D24" s="360">
        <v>-0.00107475424375</v>
      </c>
      <c r="E24" s="448">
        <v>0.011530056218749998</v>
      </c>
      <c r="F24" s="405">
        <v>0.203291684375</v>
      </c>
      <c r="G24" s="410">
        <v>0.05338037295418668</v>
      </c>
      <c r="H24" s="500"/>
      <c r="I24" s="492">
        <f t="shared" si="4"/>
        <v>1.0061507441304611</v>
      </c>
      <c r="J24" s="496">
        <f t="shared" si="0"/>
        <v>0.06421209947127239</v>
      </c>
      <c r="K24">
        <f t="shared" si="1"/>
        <v>1.2029159018124875</v>
      </c>
      <c r="N24" s="517">
        <f t="shared" si="2"/>
        <v>0.06421209947127239</v>
      </c>
      <c r="O24">
        <f t="shared" si="3"/>
        <v>0</v>
      </c>
    </row>
    <row r="25" spans="1:15" ht="12.75">
      <c r="A25" s="388" t="s">
        <v>114</v>
      </c>
      <c r="B25" s="380">
        <v>-0.012267419190625</v>
      </c>
      <c r="C25" s="359">
        <v>-0.0077219719503125</v>
      </c>
      <c r="D25" s="361">
        <v>0.003557350346875</v>
      </c>
      <c r="E25" s="451">
        <v>-0.00121406263125</v>
      </c>
      <c r="F25" s="402">
        <v>0.02068912976875</v>
      </c>
      <c r="G25" s="410">
        <v>-8.395521710143997E-05</v>
      </c>
      <c r="H25" s="500"/>
      <c r="I25" s="492">
        <f t="shared" si="4"/>
        <v>-0.001582446871113946</v>
      </c>
      <c r="J25" s="496">
        <f t="shared" si="0"/>
        <v>-0.00010099106569144182</v>
      </c>
      <c r="K25">
        <f t="shared" si="1"/>
        <v>1.2029159018124875</v>
      </c>
      <c r="N25" s="517">
        <f t="shared" si="2"/>
        <v>-0.00010099106569144182</v>
      </c>
      <c r="O25">
        <f t="shared" si="3"/>
        <v>0</v>
      </c>
    </row>
    <row r="26" spans="1:15" ht="12.75">
      <c r="A26" s="388" t="s">
        <v>116</v>
      </c>
      <c r="B26" s="381">
        <v>0.0020194777218749994</v>
      </c>
      <c r="C26" s="357">
        <v>0.00294470258125</v>
      </c>
      <c r="D26" s="358">
        <v>0.0037585434875</v>
      </c>
      <c r="E26" s="455">
        <v>-0.003030233775</v>
      </c>
      <c r="F26" s="403">
        <v>-0.0086561464375</v>
      </c>
      <c r="G26" s="410">
        <v>-3.8745795848048286E-05</v>
      </c>
      <c r="H26" s="500"/>
      <c r="I26" s="492">
        <f t="shared" si="4"/>
        <v>-0.0007303079609035056</v>
      </c>
      <c r="J26" s="496">
        <f t="shared" si="0"/>
        <v>-4.660793395399754E-05</v>
      </c>
      <c r="K26">
        <f t="shared" si="1"/>
        <v>1.2029159018124875</v>
      </c>
      <c r="N26" s="517">
        <f t="shared" si="2"/>
        <v>-4.660793395399754E-05</v>
      </c>
      <c r="O26">
        <f t="shared" si="3"/>
        <v>0</v>
      </c>
    </row>
    <row r="27" spans="1:15" ht="12.75">
      <c r="A27" s="388" t="s">
        <v>118</v>
      </c>
      <c r="B27" s="382">
        <v>0.016576272168750003</v>
      </c>
      <c r="C27" s="357">
        <v>0.020504812500000004</v>
      </c>
      <c r="D27" s="358">
        <v>-0.0053927714228125</v>
      </c>
      <c r="E27" s="455">
        <v>0.002337161834375</v>
      </c>
      <c r="F27" s="403">
        <v>0.05697211312500001</v>
      </c>
      <c r="G27" s="410">
        <v>0.012018535993689962</v>
      </c>
      <c r="H27" s="500"/>
      <c r="I27" s="492">
        <f t="shared" si="4"/>
        <v>0.22653380379691523</v>
      </c>
      <c r="J27" s="496">
        <f t="shared" si="0"/>
        <v>0.014457288063315402</v>
      </c>
      <c r="K27">
        <f t="shared" si="1"/>
        <v>1.2029159018124875</v>
      </c>
      <c r="N27" s="517">
        <f t="shared" si="2"/>
        <v>0.014457288063315402</v>
      </c>
      <c r="O27">
        <f t="shared" si="3"/>
        <v>0</v>
      </c>
    </row>
    <row r="28" spans="1:15" ht="12.75">
      <c r="A28" s="388" t="s">
        <v>120</v>
      </c>
      <c r="B28" s="382">
        <v>0.012321625875</v>
      </c>
      <c r="C28" s="357">
        <v>0.01155818571875</v>
      </c>
      <c r="D28" s="358">
        <v>0.010790604875</v>
      </c>
      <c r="E28" s="455">
        <v>0.00820825090625</v>
      </c>
      <c r="F28" s="403">
        <v>-0.024331021249999994</v>
      </c>
      <c r="G28" s="410">
        <v>0.0047025501053570016</v>
      </c>
      <c r="H28" s="500"/>
      <c r="I28" s="492">
        <f t="shared" si="4"/>
        <v>0.08863696572289742</v>
      </c>
      <c r="J28" s="496">
        <f t="shared" si="0"/>
        <v>0.005656772300803926</v>
      </c>
      <c r="K28">
        <f t="shared" si="1"/>
        <v>1.2029159018124875</v>
      </c>
      <c r="N28" s="517">
        <f t="shared" si="2"/>
        <v>0.005656772300803926</v>
      </c>
      <c r="O28">
        <f t="shared" si="3"/>
        <v>0</v>
      </c>
    </row>
    <row r="29" spans="1:15" ht="13.5" thickBot="1">
      <c r="A29" s="389" t="s">
        <v>122</v>
      </c>
      <c r="B29" s="384">
        <v>-6.995271903125006E-05</v>
      </c>
      <c r="C29" s="362">
        <v>0.0027766948124999997</v>
      </c>
      <c r="D29" s="363">
        <v>0.0017915686400000002</v>
      </c>
      <c r="E29" s="463">
        <v>0.002803537208125</v>
      </c>
      <c r="F29" s="407">
        <v>0.0002758157903124999</v>
      </c>
      <c r="G29" s="411">
        <v>0.0014983674893012159</v>
      </c>
      <c r="H29" s="500"/>
      <c r="I29" s="493">
        <f t="shared" si="4"/>
        <v>0.02824228233915079</v>
      </c>
      <c r="J29" s="497">
        <f t="shared" si="0"/>
        <v>0.001802410079639285</v>
      </c>
      <c r="K29">
        <f t="shared" si="1"/>
        <v>1.2029159018124875</v>
      </c>
      <c r="N29" s="517">
        <f t="shared" si="2"/>
        <v>0.001802410079639285</v>
      </c>
      <c r="O29">
        <f t="shared" si="3"/>
        <v>0</v>
      </c>
    </row>
    <row r="30" spans="1:8" ht="13.5" thickTop="1">
      <c r="A30" s="390" t="s">
        <v>123</v>
      </c>
      <c r="B30" s="385">
        <v>90.50658422903098</v>
      </c>
      <c r="C30" s="373">
        <v>90.54244389722444</v>
      </c>
      <c r="D30" s="373">
        <v>90.43609084431175</v>
      </c>
      <c r="E30" s="373">
        <v>90.34858811878107</v>
      </c>
      <c r="F30" s="366">
        <v>90.32165907966392</v>
      </c>
      <c r="G30" s="412" t="s">
        <v>133</v>
      </c>
      <c r="H30" s="499"/>
    </row>
    <row r="31" spans="1:8" ht="13.5" thickBot="1">
      <c r="A31" s="391" t="s">
        <v>124</v>
      </c>
      <c r="B31" s="378">
        <v>21.19751</v>
      </c>
      <c r="C31" s="367">
        <v>21.160889</v>
      </c>
      <c r="D31" s="367">
        <v>21.099854</v>
      </c>
      <c r="E31" s="367">
        <v>22.015381</v>
      </c>
      <c r="F31" s="368">
        <v>22.143555</v>
      </c>
      <c r="G31" s="414">
        <v>210.57</v>
      </c>
      <c r="H31" s="501"/>
    </row>
    <row r="32" spans="1:8" ht="15.75" thickBot="1" thickTop="1">
      <c r="A32" s="392" t="s">
        <v>125</v>
      </c>
      <c r="B32" s="386">
        <v>-0.15800000727176666</v>
      </c>
      <c r="C32" s="371">
        <v>-0.278499991632998</v>
      </c>
      <c r="D32" s="371">
        <v>0.1264999955892563</v>
      </c>
      <c r="E32" s="371">
        <v>0.18549999594688416</v>
      </c>
      <c r="F32" s="372">
        <v>-0.06749999523162842</v>
      </c>
      <c r="G32" s="376" t="s">
        <v>132</v>
      </c>
      <c r="H32" s="500"/>
    </row>
    <row r="33" spans="1:8" ht="15" thickTop="1">
      <c r="A33" t="s">
        <v>129</v>
      </c>
      <c r="G33" s="342" t="s">
        <v>130</v>
      </c>
      <c r="H33" s="342"/>
    </row>
    <row r="34" ht="14.25">
      <c r="A34" t="s">
        <v>131</v>
      </c>
    </row>
  </sheetData>
  <printOptions/>
  <pageMargins left="0.708661417322835" right="0.708661417322835" top="0.78740157480315" bottom="0.78740157480315" header="0.511811023622047" footer="0.511811023622047"/>
  <pageSetup horizontalDpi="600" verticalDpi="600" orientation="portrait" paperSize="9" r:id="rId2"/>
  <headerFooter alignWithMargins="0">
    <oddHeader>&amp;C&amp;F : &amp;A</oddHeader>
    <oddFooter>&amp;LCEA/DSM/DAPNIA/STCM&amp;C&amp;D&amp;RLHCQ2 - Mesures Magnétiques à Chaud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DAPNIA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Nice user</dc:creator>
  <cp:keywords/>
  <dc:description/>
  <cp:lastModifiedBy>hagen</cp:lastModifiedBy>
  <cp:lastPrinted>2000-08-22T08:55:28Z</cp:lastPrinted>
  <dcterms:created xsi:type="dcterms:W3CDTF">1999-06-17T15:15:05Z</dcterms:created>
  <dcterms:modified xsi:type="dcterms:W3CDTF">2003-12-12T15:54:34Z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452650670</vt:i4>
  </property>
  <property fmtid="{D5CDD505-2E9C-101B-9397-08002B2CF9AE}" pid="3" name="_EmailSubject">
    <vt:lpwstr>RE : RE : RE : Data for quadrupole database etc.</vt:lpwstr>
  </property>
  <property fmtid="{D5CDD505-2E9C-101B-9397-08002B2CF9AE}" pid="4" name="_AuthorEmail">
    <vt:lpwstr>SIMONF@DAPNIA.CEA.FR</vt:lpwstr>
  </property>
  <property fmtid="{D5CDD505-2E9C-101B-9397-08002B2CF9AE}" pid="5" name="_AuthorEmailDisplayName">
    <vt:lpwstr>SIMON Fabrice          DAPNIA</vt:lpwstr>
  </property>
  <property fmtid="{D5CDD505-2E9C-101B-9397-08002B2CF9AE}" pid="6" name="_ReviewingToolsShownOnce">
    <vt:lpwstr/>
  </property>
</Properties>
</file>