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5371" windowWidth="14070" windowHeight="8910" firstSheet="3" activeTab="6"/>
  </bookViews>
  <sheets>
    <sheet name="Sommaire" sheetId="1" r:id="rId1"/>
    <sheet name="T47091520res.xls" sheetId="2" r:id="rId2"/>
    <sheet name="T47111525res.xls" sheetId="3" r:id="rId3"/>
    <sheet name="T47121530res.xls" sheetId="4" r:id="rId4"/>
    <sheet name="T47131540res.xls" sheetId="5" r:id="rId5"/>
    <sheet name="T47151544res.xls" sheetId="6" r:id="rId6"/>
    <sheet name="Lmag_A3" sheetId="7" r:id="rId7"/>
  </sheets>
  <definedNames>
    <definedName name="_xlnm.Print_Area" localSheetId="6">'Lmag_A3'!$A$1:$G$54</definedName>
    <definedName name="_xlnm.Print_Area" localSheetId="0">'Sommaire'!$A$1:$N$21</definedName>
    <definedName name="_xlnm.Print_Area" localSheetId="1">'T47091520res.xls'!$A$1:$N$28</definedName>
    <definedName name="_xlnm.Print_Area" localSheetId="2">'T47111525res.xls'!$A$1:$N$28</definedName>
    <definedName name="_xlnm.Print_Area" localSheetId="3">'T47121530res.xls'!$A$1:$N$28</definedName>
    <definedName name="_xlnm.Print_Area" localSheetId="4">'T47131540res.xls'!$A$1:$N$28</definedName>
    <definedName name="_xlnm.Print_Area" localSheetId="5">'T47151544res.xls'!$A$1:$N$28</definedName>
    <definedName name="Z_D1B3B5C8_F1E4_4E22_A7CB_E26C0C80B1CF_.wvu.PrintArea" localSheetId="6" hidden="1">'Lmag_A3'!$A$1:$G$54</definedName>
    <definedName name="Z_D1B3B5C8_F1E4_4E22_A7CB_E26C0C80B1CF_.wvu.PrintArea" localSheetId="0" hidden="1">'Sommaire'!$A$1:$N$21</definedName>
    <definedName name="Z_D1B3B5C8_F1E4_4E22_A7CB_E26C0C80B1CF_.wvu.PrintArea" localSheetId="1" hidden="1">'T47091520res.xls'!$A$1:$N$28</definedName>
    <definedName name="Z_D1B3B5C8_F1E4_4E22_A7CB_E26C0C80B1CF_.wvu.PrintArea" localSheetId="2" hidden="1">'T47111525res.xls'!$A$1:$N$28</definedName>
    <definedName name="Z_D1B3B5C8_F1E4_4E22_A7CB_E26C0C80B1CF_.wvu.PrintArea" localSheetId="3" hidden="1">'T47121530res.xls'!$A$1:$N$28</definedName>
    <definedName name="Z_D1B3B5C8_F1E4_4E22_A7CB_E26C0C80B1CF_.wvu.PrintArea" localSheetId="4" hidden="1">'T47131540res.xls'!$A$1:$N$28</definedName>
    <definedName name="Z_D1B3B5C8_F1E4_4E22_A7CB_E26C0C80B1CF_.wvu.PrintArea" localSheetId="5" hidden="1">'T47151544res.xls'!$A$1:$N$28</definedName>
    <definedName name="Z_D4A59B6A_240A_41DF_B032_4ED581060AF3_.wvu.PrintArea" localSheetId="6" hidden="1">'Lmag_A3'!$A$1:$G$54</definedName>
    <definedName name="Z_D4A59B6A_240A_41DF_B032_4ED581060AF3_.wvu.PrintArea" localSheetId="0" hidden="1">'Sommaire'!$A$1:$N$21</definedName>
    <definedName name="Z_D4A59B6A_240A_41DF_B032_4ED581060AF3_.wvu.PrintArea" localSheetId="1" hidden="1">'T47091520res.xls'!$A$1:$N$28</definedName>
    <definedName name="Z_D4A59B6A_240A_41DF_B032_4ED581060AF3_.wvu.PrintArea" localSheetId="2" hidden="1">'T47111525res.xls'!$A$1:$N$28</definedName>
    <definedName name="Z_D4A59B6A_240A_41DF_B032_4ED581060AF3_.wvu.PrintArea" localSheetId="3" hidden="1">'T47121530res.xls'!$A$1:$N$28</definedName>
    <definedName name="Z_D4A59B6A_240A_41DF_B032_4ED581060AF3_.wvu.PrintArea" localSheetId="4" hidden="1">'T47131540res.xls'!$A$1:$N$28</definedName>
    <definedName name="Z_D4A59B6A_240A_41DF_B032_4ED581060AF3_.wvu.PrintArea" localSheetId="5" hidden="1">'T47151544res.xls'!$A$1:$N$28</definedName>
  </definedNames>
  <calcPr fullCalcOnLoad="1"/>
</workbook>
</file>

<file path=xl/sharedStrings.xml><?xml version="1.0" encoding="utf-8"?>
<sst xmlns="http://schemas.openxmlformats.org/spreadsheetml/2006/main" count="368" uniqueCount="138">
  <si>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</si>
  <si>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</si>
  <si>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</si>
  <si>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</si>
  <si>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</si>
  <si>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</si>
  <si>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</si>
  <si>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</si>
  <si>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</si>
  <si>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</si>
  <si>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</si>
  <si>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</si>
  <si>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</si>
  <si>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</si>
  <si>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</si>
  <si>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</si>
  <si>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</si>
  <si>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</si>
  <si>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</si>
  <si>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</si>
  <si>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</si>
  <si>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</si>
  <si>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</si>
  <si>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</si>
  <si>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</si>
  <si>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</si>
  <si>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</si>
  <si>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saclay 1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</si>
  <si>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</si>
  <si>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</si>
  <si>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</si>
  <si>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</si>
  <si>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</si>
  <si>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</si>
  <si>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</si>
  <si>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Angle(horizontal/top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</si>
  <si>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</si>
  <si>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</si>
  <si>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</si>
  <si>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</si>
  <si>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</si>
  <si>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</si>
  <si>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</si>
  <si>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</si>
  <si>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</si>
  <si>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</si>
  <si>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</si>
  <si>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</si>
  <si>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</si>
  <si>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</si>
  <si>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</si>
  <si>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</si>
  <si>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</si>
  <si>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</si>
  <si>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</si>
  <si>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t>connexion vers EST, à 90° droit, q3 à la masse, pos 3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</si>
  <si>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</si>
  <si>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</si>
  <si>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</si>
  <si>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3.764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</si>
  <si>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</si>
  <si>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</si>
  <si>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</si>
  <si>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</si>
  <si>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</si>
  <si>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(av.+unc.+3*STDV)+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(av.-unc.-3*STDV)-</t>
    </r>
    <r>
      <rPr>
        <sz val="10"/>
        <color indexed="8"/>
        <rFont val="Symbol"/>
        <family val="1"/>
      </rPr>
      <t>s</t>
    </r>
  </si>
  <si>
    <r>
      <t>Multipôle litigieux (vert): (av.+unc.+3*STDV)-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(av.-unc.-3*STDV)+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</si>
  <si>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Angle(horizontale,C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</si>
  <si>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t>±12.5</t>
  </si>
  <si>
    <t>T47091520res.xls</t>
  </si>
  <si>
    <t>connexion vers EST, à 90° droit, q3 à la masse, pos 2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</si>
  <si>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3.766 mT)</t>
    </r>
  </si>
  <si>
    <t>T47111525res.xls</t>
  </si>
  <si>
    <t>connexion vers EST, à 90° droit, q3 à la masse, pos 1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</si>
  <si>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2.322 mT)</t>
    </r>
  </si>
  <si>
    <t>T47121530res.xls</t>
  </si>
  <si>
    <t>connexion vers EST, à 90° droit, q3 à la masse, pos 4</t>
  </si>
  <si>
    <t>T47131540res.xls</t>
  </si>
  <si>
    <t>connexion vers EST, à 90° droit, q3 à la masse, pos 5 (connexions)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</si>
  <si>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2.025 mT)</t>
    </r>
  </si>
  <si>
    <t>T47151544res.xls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</si>
  <si>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</si>
  <si>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</si>
  <si>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</si>
  <si>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</si>
  <si>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</si>
  <si>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</si>
  <si>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</si>
  <si>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</si>
  <si>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</si>
  <si>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</si>
  <si>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</si>
  <si>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</si>
  <si>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</si>
  <si>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</si>
  <si>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</si>
  <si>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</si>
  <si>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</si>
  <si>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</si>
  <si>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</si>
  <si>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</si>
  <si>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</si>
  <si>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</si>
  <si>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</si>
  <si>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</si>
  <si>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</si>
  <si>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</si>
  <si>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</si>
  <si>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</si>
  <si>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</si>
  <si>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</si>
  <si>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</si>
  <si>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</si>
  <si>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</si>
  <si>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</si>
  <si>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</si>
  <si>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</si>
  <si>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</si>
  <si>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</si>
  <si>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</si>
  <si>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(C</t>
    </r>
    <r>
      <rPr>
        <vertAlign val="subscript"/>
        <sz val="10"/>
        <rFont val="Times New Roman"/>
        <family val="1"/>
      </rPr>
      <t>n,pos1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n,pos2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n,pos3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n,pos4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n,pos5</t>
    </r>
    <r>
      <rPr>
        <sz val="10"/>
        <rFont val="Times New Roman"/>
        <family val="1"/>
      </rPr>
      <t>)/(5*C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</si>
  <si>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</si>
  <si>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</si>
  <si>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=3.765</t>
    </r>
  </si>
  <si>
    <t>Gradient (T/m)</t>
  </si>
  <si>
    <t>Lmaq_q3 : Valeurs intégrales calculées avec les fichiers: T47091520res+T47111525res+T47121530res+T47131540res+T47151544res</t>
  </si>
  <si>
    <t>A3(q3)</t>
  </si>
  <si>
    <t>connexion vers EST, à 90° droit, A3 à la masse, pos 5 (connexions)</t>
  </si>
  <si>
    <t>connexion vers EST, à 90° droit, A3 à la masse, pos 4</t>
  </si>
  <si>
    <t>connexion vers EST, à 90° droit, A3 à la masse, pos 1</t>
  </si>
  <si>
    <t>connexion vers EST, à 90° droit, A3 à la masse, pos 2</t>
  </si>
  <si>
    <t>connexion vers EST, à 90° droit, A3 à la masse, pos 3</t>
  </si>
  <si>
    <t>Sum(C2)</t>
  </si>
  <si>
    <t>Valeurs integrales</t>
  </si>
  <si>
    <t xml:space="preserve"> selon H2/Hn</t>
  </si>
  <si>
    <t>Sum(Cn)*10^4</t>
  </si>
  <si>
    <t>I/G=5*.750/Lmag</t>
  </si>
  <si>
    <t>Ezio + PH check integral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</si>
</sst>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d/mm/yy\ h:mm:ss"/>
    <numFmt numFmtId="181" formatCode="0.0##"/>
    <numFmt numFmtId="182" formatCode="0.00E+0"/>
    <numFmt numFmtId="183" formatCode="0.0###"/>
    <numFmt numFmtId="184" formatCode="dd/mm/yy\ h:mm"/>
    <numFmt numFmtId="185" formatCode="0.0#"/>
    <numFmt numFmtId="186" formatCode="0.#"/>
    <numFmt numFmtId="187" formatCode="0.000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81" fontId="3" fillId="0" borderId="0" xfId="0" applyNumberFormat="1" applyFont="1" applyFill="1" applyBorder="1" applyAlignment="1">
      <alignment horizontal="left"/>
    </xf>
    <xf numFmtId="181" fontId="3" fillId="0" borderId="0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8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81" fontId="3" fillId="0" borderId="2" xfId="0" applyNumberFormat="1" applyFont="1" applyFill="1" applyBorder="1" applyAlignment="1">
      <alignment horizontal="left" vertical="top" wrapText="1"/>
    </xf>
    <xf numFmtId="181" fontId="3" fillId="0" borderId="3" xfId="0" applyNumberFormat="1" applyFont="1" applyFill="1" applyBorder="1" applyAlignment="1">
      <alignment horizontal="left"/>
    </xf>
    <xf numFmtId="181" fontId="3" fillId="0" borderId="3" xfId="0" applyNumberFormat="1" applyFont="1" applyFill="1" applyBorder="1" applyAlignment="1">
      <alignment horizontal="center"/>
    </xf>
    <xf numFmtId="181" fontId="3" fillId="0" borderId="3" xfId="0" applyNumberFormat="1" applyFont="1" applyFill="1" applyBorder="1" applyAlignment="1">
      <alignment horizontal="right"/>
    </xf>
    <xf numFmtId="181" fontId="2" fillId="0" borderId="3" xfId="0" applyNumberFormat="1" applyFont="1" applyFill="1" applyBorder="1" applyAlignment="1">
      <alignment horizontal="left"/>
    </xf>
    <xf numFmtId="181" fontId="2" fillId="0" borderId="3" xfId="0" applyNumberFormat="1" applyFont="1" applyFill="1" applyBorder="1" applyAlignment="1">
      <alignment horizontal="center"/>
    </xf>
    <xf numFmtId="181" fontId="2" fillId="0" borderId="3" xfId="0" applyNumberFormat="1" applyFont="1" applyFill="1" applyBorder="1" applyAlignment="1">
      <alignment horizontal="left" vertical="center"/>
    </xf>
    <xf numFmtId="181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/>
    </xf>
    <xf numFmtId="181" fontId="3" fillId="0" borderId="2" xfId="0" applyNumberFormat="1" applyFont="1" applyFill="1" applyBorder="1" applyAlignment="1">
      <alignment horizontal="right" vertical="top" wrapText="1"/>
    </xf>
    <xf numFmtId="181" fontId="2" fillId="0" borderId="3" xfId="0" applyNumberFormat="1" applyFont="1" applyFill="1" applyBorder="1" applyAlignment="1">
      <alignment horizontal="right"/>
    </xf>
    <xf numFmtId="181" fontId="2" fillId="0" borderId="3" xfId="0" applyNumberFormat="1" applyFont="1" applyFill="1" applyBorder="1" applyAlignment="1">
      <alignment horizontal="right" vertical="center"/>
    </xf>
    <xf numFmtId="186" fontId="3" fillId="0" borderId="2" xfId="0" applyNumberFormat="1" applyFont="1" applyFill="1" applyBorder="1" applyAlignment="1">
      <alignment horizontal="center" vertical="top" wrapText="1"/>
    </xf>
    <xf numFmtId="186" fontId="3" fillId="0" borderId="3" xfId="0" applyNumberFormat="1" applyFont="1" applyFill="1" applyBorder="1" applyAlignment="1">
      <alignment horizontal="center"/>
    </xf>
    <xf numFmtId="186" fontId="2" fillId="0" borderId="3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center" vertical="top" wrapText="1"/>
    </xf>
    <xf numFmtId="181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81" fontId="3" fillId="0" borderId="7" xfId="0" applyNumberFormat="1" applyFont="1" applyFill="1" applyBorder="1" applyAlignment="1">
      <alignment horizontal="left"/>
    </xf>
    <xf numFmtId="181" fontId="3" fillId="0" borderId="8" xfId="0" applyNumberFormat="1" applyFont="1" applyFill="1" applyBorder="1" applyAlignment="1">
      <alignment horizontal="center"/>
    </xf>
    <xf numFmtId="181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81" fontId="3" fillId="0" borderId="12" xfId="0" applyNumberFormat="1" applyFont="1" applyFill="1" applyBorder="1" applyAlignment="1">
      <alignment horizontal="left"/>
    </xf>
    <xf numFmtId="181" fontId="3" fillId="0" borderId="13" xfId="0" applyNumberFormat="1" applyFont="1" applyFill="1" applyBorder="1" applyAlignment="1">
      <alignment horizontal="center"/>
    </xf>
    <xf numFmtId="181" fontId="3" fillId="0" borderId="14" xfId="0" applyNumberFormat="1" applyFont="1" applyFill="1" applyBorder="1" applyAlignment="1">
      <alignment horizontal="center"/>
    </xf>
    <xf numFmtId="182" fontId="3" fillId="0" borderId="15" xfId="0" applyNumberFormat="1" applyFont="1" applyFill="1" applyBorder="1" applyAlignment="1">
      <alignment horizontal="center"/>
    </xf>
    <xf numFmtId="182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84" fontId="3" fillId="0" borderId="11" xfId="0" applyNumberFormat="1" applyFont="1" applyFill="1" applyBorder="1" applyAlignment="1">
      <alignment horizontal="left"/>
    </xf>
    <xf numFmtId="181" fontId="3" fillId="0" borderId="16" xfId="0" applyNumberFormat="1" applyFont="1" applyFill="1" applyBorder="1" applyAlignment="1">
      <alignment horizontal="left"/>
    </xf>
    <xf numFmtId="181" fontId="3" fillId="0" borderId="17" xfId="0" applyNumberFormat="1" applyFont="1" applyFill="1" applyBorder="1" applyAlignment="1">
      <alignment horizontal="left"/>
    </xf>
    <xf numFmtId="181" fontId="3" fillId="0" borderId="17" xfId="0" applyNumberFormat="1" applyFont="1" applyFill="1" applyBorder="1" applyAlignment="1">
      <alignment horizontal="center"/>
    </xf>
    <xf numFmtId="181" fontId="3" fillId="0" borderId="18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81" fontId="5" fillId="0" borderId="13" xfId="0" applyNumberFormat="1" applyFont="1" applyFill="1" applyBorder="1" applyAlignment="1">
      <alignment horizontal="left"/>
    </xf>
    <xf numFmtId="181" fontId="5" fillId="0" borderId="13" xfId="0" applyNumberFormat="1" applyFont="1" applyFill="1" applyBorder="1" applyAlignment="1">
      <alignment horizontal="center"/>
    </xf>
    <xf numFmtId="181" fontId="5" fillId="0" borderId="14" xfId="0" applyNumberFormat="1" applyFont="1" applyFill="1" applyBorder="1" applyAlignment="1">
      <alignment horizontal="center"/>
    </xf>
    <xf numFmtId="181" fontId="5" fillId="0" borderId="19" xfId="0" applyNumberFormat="1" applyFont="1" applyFill="1" applyBorder="1" applyAlignment="1">
      <alignment horizontal="center"/>
    </xf>
    <xf numFmtId="181" fontId="5" fillId="0" borderId="20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left"/>
    </xf>
    <xf numFmtId="181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81" fontId="3" fillId="0" borderId="22" xfId="0" applyNumberFormat="1" applyFont="1" applyFill="1" applyBorder="1" applyAlignment="1">
      <alignment horizontal="center"/>
    </xf>
    <xf numFmtId="181" fontId="4" fillId="0" borderId="23" xfId="0" applyNumberFormat="1" applyFont="1" applyFill="1" applyBorder="1" applyAlignment="1">
      <alignment horizontal="center"/>
    </xf>
    <xf numFmtId="181" fontId="3" fillId="0" borderId="23" xfId="0" applyNumberFormat="1" applyFont="1" applyFill="1" applyBorder="1" applyAlignment="1">
      <alignment horizontal="center"/>
    </xf>
    <xf numFmtId="181" fontId="3" fillId="0" borderId="24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81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left"/>
    </xf>
    <xf numFmtId="181" fontId="3" fillId="0" borderId="10" xfId="0" applyNumberFormat="1" applyFont="1" applyFill="1" applyBorder="1" applyAlignment="1">
      <alignment horizontal="center"/>
    </xf>
    <xf numFmtId="181" fontId="5" fillId="2" borderId="10" xfId="0" applyNumberFormat="1" applyFont="1" applyFill="1" applyBorder="1" applyAlignment="1">
      <alignment horizontal="center"/>
    </xf>
    <xf numFmtId="183" fontId="3" fillId="0" borderId="11" xfId="0" applyNumberFormat="1" applyFont="1" applyFill="1" applyBorder="1" applyAlignment="1">
      <alignment horizontal="left"/>
    </xf>
    <xf numFmtId="181" fontId="5" fillId="0" borderId="11" xfId="0" applyNumberFormat="1" applyFont="1" applyFill="1" applyBorder="1" applyAlignment="1">
      <alignment horizontal="left"/>
    </xf>
    <xf numFmtId="181" fontId="3" fillId="2" borderId="10" xfId="0" applyNumberFormat="1" applyFont="1" applyFill="1" applyBorder="1" applyAlignment="1">
      <alignment horizontal="center"/>
    </xf>
    <xf numFmtId="181" fontId="3" fillId="2" borderId="15" xfId="0" applyNumberFormat="1" applyFont="1" applyFill="1" applyBorder="1" applyAlignment="1">
      <alignment horizontal="center"/>
    </xf>
    <xf numFmtId="181" fontId="3" fillId="3" borderId="15" xfId="0" applyNumberFormat="1" applyFont="1" applyFill="1" applyBorder="1" applyAlignment="1">
      <alignment horizontal="center"/>
    </xf>
    <xf numFmtId="185" fontId="3" fillId="0" borderId="11" xfId="0" applyNumberFormat="1" applyFont="1" applyFill="1" applyBorder="1" applyAlignment="1">
      <alignment horizontal="left"/>
    </xf>
    <xf numFmtId="181" fontId="3" fillId="2" borderId="25" xfId="0" applyNumberFormat="1" applyFont="1" applyFill="1" applyBorder="1" applyAlignment="1">
      <alignment horizontal="center"/>
    </xf>
    <xf numFmtId="181" fontId="3" fillId="0" borderId="26" xfId="0" applyNumberFormat="1" applyFont="1" applyFill="1" applyBorder="1" applyAlignment="1">
      <alignment horizontal="center"/>
    </xf>
    <xf numFmtId="181" fontId="3" fillId="3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81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left"/>
    </xf>
    <xf numFmtId="181" fontId="2" fillId="0" borderId="28" xfId="0" applyNumberFormat="1" applyFont="1" applyFill="1" applyBorder="1" applyAlignment="1">
      <alignment horizontal="left"/>
    </xf>
    <xf numFmtId="181" fontId="2" fillId="0" borderId="29" xfId="0" applyNumberFormat="1" applyFont="1" applyFill="1" applyBorder="1" applyAlignment="1">
      <alignment horizontal="left"/>
    </xf>
    <xf numFmtId="181" fontId="7" fillId="0" borderId="29" xfId="0" applyNumberFormat="1" applyFont="1" applyFill="1" applyBorder="1" applyAlignment="1">
      <alignment horizontal="left"/>
    </xf>
    <xf numFmtId="181" fontId="2" fillId="0" borderId="30" xfId="0" applyNumberFormat="1" applyFont="1" applyFill="1" applyBorder="1" applyAlignment="1">
      <alignment horizontal="left"/>
    </xf>
    <xf numFmtId="181" fontId="2" fillId="0" borderId="31" xfId="0" applyNumberFormat="1" applyFont="1" applyFill="1" applyBorder="1" applyAlignment="1">
      <alignment horizontal="left"/>
    </xf>
    <xf numFmtId="181" fontId="2" fillId="0" borderId="32" xfId="0" applyNumberFormat="1" applyFont="1" applyFill="1" applyBorder="1" applyAlignment="1">
      <alignment horizontal="left"/>
    </xf>
    <xf numFmtId="181" fontId="2" fillId="0" borderId="32" xfId="0" applyNumberFormat="1" applyFont="1" applyFill="1" applyBorder="1" applyAlignment="1">
      <alignment horizontal="center"/>
    </xf>
    <xf numFmtId="181" fontId="2" fillId="0" borderId="33" xfId="0" applyNumberFormat="1" applyFont="1" applyFill="1" applyBorder="1" applyAlignment="1">
      <alignment horizontal="left"/>
    </xf>
    <xf numFmtId="181" fontId="2" fillId="0" borderId="34" xfId="0" applyNumberFormat="1" applyFont="1" applyFill="1" applyBorder="1" applyAlignment="1">
      <alignment horizontal="left"/>
    </xf>
    <xf numFmtId="181" fontId="2" fillId="0" borderId="35" xfId="0" applyNumberFormat="1" applyFont="1" applyFill="1" applyBorder="1" applyAlignment="1">
      <alignment horizontal="left"/>
    </xf>
    <xf numFmtId="181" fontId="2" fillId="0" borderId="36" xfId="0" applyNumberFormat="1" applyFont="1" applyFill="1" applyBorder="1" applyAlignment="1">
      <alignment horizontal="left"/>
    </xf>
    <xf numFmtId="181" fontId="2" fillId="0" borderId="36" xfId="0" applyNumberFormat="1" applyFont="1" applyFill="1" applyBorder="1" applyAlignment="1">
      <alignment horizontal="center"/>
    </xf>
    <xf numFmtId="181" fontId="2" fillId="0" borderId="37" xfId="0" applyNumberFormat="1" applyFont="1" applyFill="1" applyBorder="1" applyAlignment="1">
      <alignment horizontal="left"/>
    </xf>
    <xf numFmtId="181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81" fontId="2" fillId="0" borderId="40" xfId="0" applyNumberFormat="1" applyFont="1" applyFill="1" applyBorder="1" applyAlignment="1">
      <alignment horizontal="left" vertical="center"/>
    </xf>
    <xf numFmtId="181" fontId="2" fillId="0" borderId="41" xfId="0" applyNumberFormat="1" applyFont="1" applyFill="1" applyBorder="1" applyAlignment="1">
      <alignment horizontal="left" vertical="center"/>
    </xf>
    <xf numFmtId="181" fontId="3" fillId="3" borderId="25" xfId="0" applyNumberFormat="1" applyFont="1" applyFill="1" applyBorder="1" applyAlignment="1">
      <alignment horizontal="center"/>
    </xf>
    <xf numFmtId="181" fontId="3" fillId="2" borderId="26" xfId="0" applyNumberFormat="1" applyFont="1" applyFill="1" applyBorder="1" applyAlignment="1">
      <alignment horizontal="center"/>
    </xf>
    <xf numFmtId="181" fontId="5" fillId="2" borderId="15" xfId="0" applyNumberFormat="1" applyFont="1" applyFill="1" applyBorder="1" applyAlignment="1">
      <alignment horizontal="center"/>
    </xf>
    <xf numFmtId="181" fontId="3" fillId="3" borderId="10" xfId="0" applyNumberFormat="1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left" vertical="top"/>
    </xf>
    <xf numFmtId="14" fontId="3" fillId="0" borderId="3" xfId="0" applyNumberFormat="1" applyFont="1" applyFill="1" applyBorder="1" applyAlignment="1">
      <alignment horizontal="left"/>
    </xf>
    <xf numFmtId="14" fontId="4" fillId="0" borderId="3" xfId="0" applyNumberFormat="1" applyFont="1" applyFill="1" applyBorder="1" applyAlignment="1">
      <alignment horizontal="left"/>
    </xf>
    <xf numFmtId="14" fontId="2" fillId="0" borderId="3" xfId="0" applyNumberFormat="1" applyFont="1" applyFill="1" applyBorder="1" applyAlignment="1">
      <alignment horizontal="left" vertical="center"/>
    </xf>
    <xf numFmtId="14" fontId="3" fillId="4" borderId="3" xfId="0" applyNumberFormat="1" applyFont="1" applyFill="1" applyBorder="1" applyAlignment="1">
      <alignment horizontal="left"/>
    </xf>
    <xf numFmtId="186" fontId="3" fillId="4" borderId="3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181" fontId="3" fillId="4" borderId="3" xfId="0" applyNumberFormat="1" applyFont="1" applyFill="1" applyBorder="1" applyAlignment="1">
      <alignment horizontal="center"/>
    </xf>
    <xf numFmtId="181" fontId="3" fillId="4" borderId="3" xfId="0" applyNumberFormat="1" applyFont="1" applyFill="1" applyBorder="1" applyAlignment="1">
      <alignment horizontal="left"/>
    </xf>
    <xf numFmtId="181" fontId="3" fillId="4" borderId="3" xfId="0" applyNumberFormat="1" applyFont="1" applyFill="1" applyBorder="1" applyAlignment="1">
      <alignment horizontal="right"/>
    </xf>
    <xf numFmtId="181" fontId="3" fillId="4" borderId="0" xfId="0" applyNumberFormat="1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0" fillId="4" borderId="0" xfId="0" applyFill="1" applyAlignment="1">
      <alignment horizontal="right"/>
    </xf>
    <xf numFmtId="0" fontId="0" fillId="4" borderId="0" xfId="0" applyFill="1" applyAlignment="1">
      <alignment horizontal="left"/>
    </xf>
    <xf numFmtId="187" fontId="5" fillId="0" borderId="15" xfId="0" applyNumberFormat="1" applyFont="1" applyFill="1" applyBorder="1" applyAlignment="1">
      <alignment horizontal="center"/>
    </xf>
    <xf numFmtId="187" fontId="5" fillId="2" borderId="15" xfId="0" applyNumberFormat="1" applyFont="1" applyFill="1" applyBorder="1" applyAlignment="1">
      <alignment horizontal="center"/>
    </xf>
    <xf numFmtId="187" fontId="3" fillId="0" borderId="15" xfId="0" applyNumberFormat="1" applyFont="1" applyFill="1" applyBorder="1" applyAlignment="1">
      <alignment horizontal="center"/>
    </xf>
    <xf numFmtId="187" fontId="3" fillId="2" borderId="15" xfId="0" applyNumberFormat="1" applyFont="1" applyFill="1" applyBorder="1" applyAlignment="1">
      <alignment horizontal="center"/>
    </xf>
    <xf numFmtId="187" fontId="3" fillId="3" borderId="15" xfId="0" applyNumberFormat="1" applyFont="1" applyFill="1" applyBorder="1" applyAlignment="1">
      <alignment horizontal="center"/>
    </xf>
    <xf numFmtId="187" fontId="3" fillId="3" borderId="42" xfId="0" applyNumberFormat="1" applyFont="1" applyFill="1" applyBorder="1" applyAlignment="1">
      <alignment horizontal="center"/>
    </xf>
    <xf numFmtId="187" fontId="3" fillId="2" borderId="42" xfId="0" applyNumberFormat="1" applyFont="1" applyFill="1" applyBorder="1" applyAlignment="1">
      <alignment horizontal="center"/>
    </xf>
    <xf numFmtId="187" fontId="0" fillId="0" borderId="43" xfId="0" applyNumberFormat="1" applyBorder="1" applyAlignment="1">
      <alignment horizontal="left"/>
    </xf>
    <xf numFmtId="187" fontId="0" fillId="0" borderId="44" xfId="0" applyNumberFormat="1" applyBorder="1" applyAlignment="1">
      <alignment horizontal="center"/>
    </xf>
    <xf numFmtId="187" fontId="0" fillId="0" borderId="15" xfId="0" applyNumberFormat="1" applyBorder="1" applyAlignment="1">
      <alignment horizontal="center"/>
    </xf>
    <xf numFmtId="187" fontId="0" fillId="0" borderId="45" xfId="0" applyNumberFormat="1" applyBorder="1" applyAlignment="1">
      <alignment horizontal="center"/>
    </xf>
    <xf numFmtId="187" fontId="0" fillId="0" borderId="46" xfId="0" applyNumberFormat="1" applyBorder="1" applyAlignment="1">
      <alignment horizontal="center"/>
    </xf>
    <xf numFmtId="187" fontId="0" fillId="0" borderId="43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47" xfId="0" applyNumberFormat="1" applyBorder="1" applyAlignment="1">
      <alignment horizontal="left"/>
    </xf>
    <xf numFmtId="187" fontId="0" fillId="0" borderId="20" xfId="0" applyNumberFormat="1" applyBorder="1" applyAlignment="1">
      <alignment horizontal="center"/>
    </xf>
    <xf numFmtId="187" fontId="0" fillId="0" borderId="48" xfId="0" applyNumberFormat="1" applyBorder="1" applyAlignment="1">
      <alignment horizontal="center"/>
    </xf>
    <xf numFmtId="187" fontId="0" fillId="0" borderId="49" xfId="0" applyNumberFormat="1" applyBorder="1" applyAlignment="1">
      <alignment horizontal="left"/>
    </xf>
    <xf numFmtId="187" fontId="0" fillId="0" borderId="14" xfId="0" applyNumberFormat="1" applyBorder="1" applyAlignment="1">
      <alignment horizontal="center"/>
    </xf>
    <xf numFmtId="187" fontId="5" fillId="0" borderId="14" xfId="0" applyNumberFormat="1" applyFont="1" applyFill="1" applyBorder="1" applyAlignment="1">
      <alignment horizontal="center"/>
    </xf>
    <xf numFmtId="187" fontId="3" fillId="0" borderId="14" xfId="0" applyNumberFormat="1" applyFont="1" applyFill="1" applyBorder="1" applyAlignment="1">
      <alignment horizontal="center"/>
    </xf>
    <xf numFmtId="187" fontId="3" fillId="2" borderId="14" xfId="0" applyNumberFormat="1" applyFont="1" applyFill="1" applyBorder="1" applyAlignment="1">
      <alignment horizontal="center"/>
    </xf>
    <xf numFmtId="187" fontId="3" fillId="3" borderId="50" xfId="0" applyNumberFormat="1" applyFont="1" applyFill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87" fontId="5" fillId="0" borderId="55" xfId="0" applyNumberFormat="1" applyFont="1" applyFill="1" applyBorder="1" applyAlignment="1">
      <alignment horizontal="center"/>
    </xf>
    <xf numFmtId="187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23" xfId="0" applyNumberFormat="1" applyBorder="1" applyAlignment="1">
      <alignment horizontal="center"/>
    </xf>
    <xf numFmtId="187" fontId="0" fillId="0" borderId="59" xfId="0" applyNumberFormat="1" applyBorder="1" applyAlignment="1">
      <alignment horizontal="center"/>
    </xf>
    <xf numFmtId="187" fontId="5" fillId="0" borderId="60" xfId="0" applyNumberFormat="1" applyFont="1" applyFill="1" applyBorder="1" applyAlignment="1">
      <alignment horizontal="center"/>
    </xf>
    <xf numFmtId="187" fontId="3" fillId="2" borderId="20" xfId="0" applyNumberFormat="1" applyFont="1" applyFill="1" applyBorder="1" applyAlignment="1">
      <alignment horizontal="center"/>
    </xf>
    <xf numFmtId="187" fontId="3" fillId="0" borderId="20" xfId="0" applyNumberFormat="1" applyFont="1" applyFill="1" applyBorder="1" applyAlignment="1">
      <alignment horizontal="center"/>
    </xf>
    <xf numFmtId="187" fontId="5" fillId="2" borderId="20" xfId="0" applyNumberFormat="1" applyFont="1" applyFill="1" applyBorder="1" applyAlignment="1">
      <alignment horizontal="center"/>
    </xf>
    <xf numFmtId="187" fontId="5" fillId="0" borderId="20" xfId="0" applyNumberFormat="1" applyFont="1" applyFill="1" applyBorder="1" applyAlignment="1">
      <alignment horizontal="center"/>
    </xf>
    <xf numFmtId="187" fontId="3" fillId="3" borderId="20" xfId="0" applyNumberFormat="1" applyFont="1" applyFill="1" applyBorder="1" applyAlignment="1">
      <alignment horizontal="center"/>
    </xf>
    <xf numFmtId="187" fontId="3" fillId="3" borderId="61" xfId="0" applyNumberFormat="1" applyFont="1" applyFill="1" applyBorder="1" applyAlignment="1">
      <alignment horizontal="center"/>
    </xf>
    <xf numFmtId="187" fontId="0" fillId="0" borderId="62" xfId="0" applyNumberFormat="1" applyBorder="1" applyAlignment="1">
      <alignment horizontal="center"/>
    </xf>
    <xf numFmtId="187" fontId="0" fillId="0" borderId="63" xfId="0" applyNumberFormat="1" applyBorder="1" applyAlignment="1">
      <alignment horizontal="center"/>
    </xf>
    <xf numFmtId="187" fontId="0" fillId="0" borderId="64" xfId="0" applyNumberFormat="1" applyBorder="1" applyAlignment="1">
      <alignment horizontal="center"/>
    </xf>
    <xf numFmtId="187" fontId="0" fillId="0" borderId="65" xfId="0" applyNumberFormat="1" applyBorder="1" applyAlignment="1">
      <alignment horizontal="center"/>
    </xf>
    <xf numFmtId="187" fontId="10" fillId="0" borderId="66" xfId="0" applyNumberFormat="1" applyFont="1" applyBorder="1" applyAlignment="1">
      <alignment horizontal="center"/>
    </xf>
    <xf numFmtId="187" fontId="10" fillId="0" borderId="67" xfId="0" applyNumberFormat="1" applyFont="1" applyBorder="1" applyAlignment="1">
      <alignment horizontal="center"/>
    </xf>
    <xf numFmtId="2" fontId="10" fillId="0" borderId="67" xfId="0" applyNumberFormat="1" applyFont="1" applyBorder="1" applyAlignment="1">
      <alignment horizontal="center"/>
    </xf>
    <xf numFmtId="0" fontId="0" fillId="4" borderId="0" xfId="0" applyFill="1" applyAlignment="1">
      <alignment/>
    </xf>
    <xf numFmtId="0" fontId="0" fillId="0" borderId="19" xfId="0" applyBorder="1" applyAlignment="1">
      <alignment/>
    </xf>
    <xf numFmtId="0" fontId="13" fillId="0" borderId="19" xfId="0" applyFont="1" applyBorder="1" applyAlignment="1">
      <alignment horizontal="center"/>
    </xf>
    <xf numFmtId="187" fontId="0" fillId="0" borderId="56" xfId="0" applyNumberFormat="1" applyBorder="1" applyAlignment="1">
      <alignment horizontal="left"/>
    </xf>
    <xf numFmtId="0" fontId="13" fillId="0" borderId="3" xfId="0" applyFont="1" applyBorder="1" applyAlignment="1">
      <alignment horizontal="center"/>
    </xf>
    <xf numFmtId="187" fontId="0" fillId="0" borderId="3" xfId="0" applyNumberFormat="1" applyBorder="1" applyAlignment="1">
      <alignment/>
    </xf>
    <xf numFmtId="187" fontId="13" fillId="0" borderId="3" xfId="0" applyNumberFormat="1" applyFont="1" applyBorder="1" applyAlignment="1">
      <alignment horizontal="center"/>
    </xf>
    <xf numFmtId="187" fontId="0" fillId="0" borderId="56" xfId="0" applyNumberFormat="1" applyBorder="1" applyAlignment="1">
      <alignment/>
    </xf>
    <xf numFmtId="187" fontId="13" fillId="0" borderId="56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81" fontId="3" fillId="0" borderId="59" xfId="0" applyNumberFormat="1" applyFont="1" applyFill="1" applyBorder="1" applyAlignment="1">
      <alignment horizontal="center"/>
    </xf>
    <xf numFmtId="181" fontId="3" fillId="0" borderId="58" xfId="0" applyNumberFormat="1" applyFont="1" applyFill="1" applyBorder="1" applyAlignment="1">
      <alignment horizontal="center"/>
    </xf>
    <xf numFmtId="181" fontId="3" fillId="0" borderId="68" xfId="0" applyNumberFormat="1" applyFont="1" applyFill="1" applyBorder="1" applyAlignment="1">
      <alignment horizontal="center"/>
    </xf>
    <xf numFmtId="18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Lmag_A3!$A$4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Lmag_A3!$B$3:$F$3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Lmag_A3!$B$4:$F$4</c:f>
              <c:numCache>
                <c:ptCount val="5"/>
                <c:pt idx="0">
                  <c:v>0.7271689699999999</c:v>
                </c:pt>
                <c:pt idx="1">
                  <c:v>-1.6661651999999996</c:v>
                </c:pt>
                <c:pt idx="2">
                  <c:v>-1.0452072000000001</c:v>
                </c:pt>
                <c:pt idx="3">
                  <c:v>-1.1290210999999999</c:v>
                </c:pt>
                <c:pt idx="4">
                  <c:v>-1.16970477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Lmag_A3!$A$17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Lmag_A3!$B$3:$F$3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Lmag_A3!$B$17:$F$17</c:f>
              <c:numCache>
                <c:ptCount val="5"/>
                <c:pt idx="0">
                  <c:v>1.2248235</c:v>
                </c:pt>
                <c:pt idx="1">
                  <c:v>1.1322629999999998</c:v>
                </c:pt>
                <c:pt idx="2">
                  <c:v>1.5782508000000002</c:v>
                </c:pt>
                <c:pt idx="3">
                  <c:v>0.72484795</c:v>
                </c:pt>
                <c:pt idx="4">
                  <c:v>9.4028622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Lmag_A3!$A$7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Lmag_A3!$B$3:$F$3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Lmag_A3!$B$7:$F$7</c:f>
              <c:numCache>
                <c:ptCount val="5"/>
                <c:pt idx="0">
                  <c:v>4.766012600000001</c:v>
                </c:pt>
                <c:pt idx="1">
                  <c:v>6.579372000000001</c:v>
                </c:pt>
                <c:pt idx="2">
                  <c:v>6.207068699999999</c:v>
                </c:pt>
                <c:pt idx="3">
                  <c:v>6.1699435</c:v>
                </c:pt>
                <c:pt idx="4">
                  <c:v>15.228858000000002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Lmag_A3!$A$20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00FF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Lmag_A3!$B$3:$F$3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Lmag_A3!$B$20:$F$20</c:f>
              <c:numCache>
                <c:ptCount val="5"/>
                <c:pt idx="0">
                  <c:v>0.5757668299999998</c:v>
                </c:pt>
                <c:pt idx="1">
                  <c:v>0.69855234</c:v>
                </c:pt>
                <c:pt idx="2">
                  <c:v>-0.2907027</c:v>
                </c:pt>
                <c:pt idx="3">
                  <c:v>-0.25904387</c:v>
                </c:pt>
                <c:pt idx="4">
                  <c:v>0.71203478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Lmag_A3!$A$11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Lmag_A3!$B$3:$F$3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Lmag_A3!$B$11:$F$11</c:f>
              <c:numCache>
                <c:ptCount val="5"/>
                <c:pt idx="0">
                  <c:v>-0.39215247999999997</c:v>
                </c:pt>
                <c:pt idx="1">
                  <c:v>-0.1361214</c:v>
                </c:pt>
                <c:pt idx="2">
                  <c:v>-0.13257055</c:v>
                </c:pt>
                <c:pt idx="3">
                  <c:v>-0.108047615</c:v>
                </c:pt>
                <c:pt idx="4">
                  <c:v>-0.43314325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Lmag_A3!$A$24</c:f>
              <c:strCache>
                <c:ptCount val="1"/>
                <c:pt idx="0">
                  <c:v>a10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Lmag_A3!$B$3:$F$3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Lmag_A3!$B$24:$F$24</c:f>
              <c:numCache>
                <c:ptCount val="5"/>
                <c:pt idx="0">
                  <c:v>0.17305331999999998</c:v>
                </c:pt>
                <c:pt idx="1">
                  <c:v>0.16076986</c:v>
                </c:pt>
                <c:pt idx="2">
                  <c:v>0.0093335303</c:v>
                </c:pt>
                <c:pt idx="3">
                  <c:v>0.020712791</c:v>
                </c:pt>
                <c:pt idx="4">
                  <c:v>0.21289167999999997</c:v>
                </c:pt>
              </c:numCache>
            </c:numRef>
          </c:val>
          <c:smooth val="0"/>
        </c:ser>
        <c:marker val="1"/>
        <c:axId val="64781522"/>
        <c:axId val="46162787"/>
      </c:lineChart>
      <c:catAx>
        <c:axId val="647815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6162787"/>
        <c:crosses val="autoZero"/>
        <c:auto val="1"/>
        <c:lblOffset val="100"/>
        <c:noMultiLvlLbl val="0"/>
      </c:catAx>
      <c:valAx>
        <c:axId val="46162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6478152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34</xdr:row>
      <xdr:rowOff>76200</xdr:rowOff>
    </xdr:from>
    <xdr:to>
      <xdr:col>6</xdr:col>
      <xdr:colOff>723900</xdr:colOff>
      <xdr:row>52</xdr:row>
      <xdr:rowOff>114300</xdr:rowOff>
    </xdr:to>
    <xdr:graphicFrame>
      <xdr:nvGraphicFramePr>
        <xdr:cNvPr id="1" name="Chart 1"/>
        <xdr:cNvGraphicFramePr/>
      </xdr:nvGraphicFramePr>
      <xdr:xfrm>
        <a:off x="171450" y="5734050"/>
        <a:ext cx="52387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21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110" customWidth="1"/>
    <col min="2" max="2" width="5.5" style="26" customWidth="1"/>
    <col min="3" max="3" width="5.66015625" style="26" customWidth="1"/>
    <col min="4" max="4" width="8.16015625" style="18" customWidth="1"/>
    <col min="5" max="5" width="4.66015625" style="18" customWidth="1"/>
    <col min="6" max="6" width="8.33203125" style="12" customWidth="1"/>
    <col min="7" max="7" width="8" style="12" customWidth="1"/>
    <col min="8" max="8" width="6.16015625" style="18" customWidth="1"/>
    <col min="9" max="9" width="10.83203125" style="11" customWidth="1"/>
    <col min="10" max="10" width="11" style="13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7" customFormat="1" ht="29.25" customHeight="1" thickBot="1">
      <c r="A1" s="109" t="s">
        <v>0</v>
      </c>
      <c r="B1" s="25" t="s">
        <v>1</v>
      </c>
      <c r="C1" s="25" t="s">
        <v>2</v>
      </c>
      <c r="D1" s="19" t="s">
        <v>3</v>
      </c>
      <c r="E1" s="19" t="s">
        <v>4</v>
      </c>
      <c r="F1" s="28" t="s">
        <v>10</v>
      </c>
      <c r="G1" s="28" t="s">
        <v>11</v>
      </c>
      <c r="H1" s="19" t="s">
        <v>5</v>
      </c>
      <c r="I1" s="10" t="s">
        <v>6</v>
      </c>
      <c r="J1" s="22" t="s">
        <v>7</v>
      </c>
      <c r="K1" s="8" t="s">
        <v>8</v>
      </c>
      <c r="L1" s="8"/>
      <c r="M1" s="17" t="s">
        <v>9</v>
      </c>
      <c r="N1" s="9">
        <v>6</v>
      </c>
    </row>
    <row r="2" spans="1:14" s="120" customFormat="1" ht="15" customHeight="1" thickTop="1">
      <c r="A2" s="113">
        <v>36415</v>
      </c>
      <c r="B2" s="114">
        <v>80</v>
      </c>
      <c r="C2" s="114" t="s">
        <v>68</v>
      </c>
      <c r="D2" s="115">
        <v>5</v>
      </c>
      <c r="E2" s="115">
        <v>3</v>
      </c>
      <c r="F2" s="116"/>
      <c r="G2" s="116"/>
      <c r="H2" s="115">
        <v>4709</v>
      </c>
      <c r="I2" s="117" t="s">
        <v>69</v>
      </c>
      <c r="J2" s="121"/>
      <c r="K2" s="119" t="s">
        <v>55</v>
      </c>
      <c r="L2" s="119"/>
      <c r="M2" s="119"/>
      <c r="N2" s="119"/>
    </row>
    <row r="3" spans="1:14" s="120" customFormat="1" ht="15" customHeight="1">
      <c r="A3" s="113">
        <v>36415</v>
      </c>
      <c r="B3" s="114">
        <v>80</v>
      </c>
      <c r="C3" s="114" t="s">
        <v>68</v>
      </c>
      <c r="D3" s="115">
        <v>5</v>
      </c>
      <c r="E3" s="115">
        <v>2</v>
      </c>
      <c r="F3" s="116"/>
      <c r="G3" s="116"/>
      <c r="H3" s="115">
        <v>4711</v>
      </c>
      <c r="I3" s="117" t="s">
        <v>72</v>
      </c>
      <c r="J3" s="118"/>
      <c r="K3" s="119" t="s">
        <v>70</v>
      </c>
      <c r="L3" s="119"/>
      <c r="M3" s="119"/>
      <c r="N3" s="119"/>
    </row>
    <row r="4" spans="1:14" s="120" customFormat="1" ht="15" customHeight="1">
      <c r="A4" s="113">
        <v>36415</v>
      </c>
      <c r="B4" s="114">
        <v>80</v>
      </c>
      <c r="C4" s="114" t="s">
        <v>68</v>
      </c>
      <c r="D4" s="115">
        <v>5</v>
      </c>
      <c r="E4" s="115">
        <v>1</v>
      </c>
      <c r="F4" s="116"/>
      <c r="G4" s="116"/>
      <c r="H4" s="115">
        <v>4712</v>
      </c>
      <c r="I4" s="117" t="s">
        <v>75</v>
      </c>
      <c r="J4" s="118"/>
      <c r="K4" s="119" t="s">
        <v>73</v>
      </c>
      <c r="L4" s="119"/>
      <c r="M4" s="119"/>
      <c r="N4" s="119"/>
    </row>
    <row r="5" spans="1:14" s="120" customFormat="1" ht="15" customHeight="1">
      <c r="A5" s="113">
        <v>36415</v>
      </c>
      <c r="B5" s="114">
        <v>80</v>
      </c>
      <c r="C5" s="114" t="s">
        <v>68</v>
      </c>
      <c r="D5" s="115">
        <v>5</v>
      </c>
      <c r="E5" s="115">
        <v>4</v>
      </c>
      <c r="F5" s="116"/>
      <c r="G5" s="116"/>
      <c r="H5" s="115">
        <v>4713</v>
      </c>
      <c r="I5" s="117" t="s">
        <v>77</v>
      </c>
      <c r="J5" s="118"/>
      <c r="K5" s="122" t="s">
        <v>76</v>
      </c>
      <c r="L5" s="119"/>
      <c r="M5" s="175"/>
      <c r="N5" s="119"/>
    </row>
    <row r="6" spans="1:14" s="120" customFormat="1" ht="15" customHeight="1">
      <c r="A6" s="113">
        <v>36415</v>
      </c>
      <c r="B6" s="114">
        <v>80</v>
      </c>
      <c r="C6" s="114" t="s">
        <v>68</v>
      </c>
      <c r="D6" s="115">
        <v>5</v>
      </c>
      <c r="E6" s="115">
        <v>5</v>
      </c>
      <c r="F6" s="116"/>
      <c r="G6" s="116"/>
      <c r="H6" s="115">
        <v>4715</v>
      </c>
      <c r="I6" s="117" t="s">
        <v>80</v>
      </c>
      <c r="J6" s="118"/>
      <c r="K6" s="119" t="s">
        <v>78</v>
      </c>
      <c r="L6" s="119"/>
      <c r="M6" s="119"/>
      <c r="N6" s="119"/>
    </row>
    <row r="7" spans="1:14" s="120" customFormat="1" ht="15" customHeight="1">
      <c r="A7" s="113" t="s">
        <v>125</v>
      </c>
      <c r="B7" s="114"/>
      <c r="C7" s="114"/>
      <c r="D7" s="115"/>
      <c r="E7" s="115"/>
      <c r="F7" s="116"/>
      <c r="G7" s="116"/>
      <c r="H7" s="115"/>
      <c r="I7" s="117"/>
      <c r="J7" s="118"/>
      <c r="K7" s="119"/>
      <c r="L7" s="119"/>
      <c r="M7" s="119"/>
      <c r="N7" s="119"/>
    </row>
    <row r="8" spans="12:14" ht="15" customHeight="1">
      <c r="L8" s="4"/>
      <c r="M8" s="4"/>
      <c r="N8" s="4"/>
    </row>
    <row r="9" spans="12:14" ht="15" customHeight="1">
      <c r="L9" s="4"/>
      <c r="M9" s="4"/>
      <c r="N9" s="4"/>
    </row>
    <row r="10" spans="12:14" ht="15" customHeight="1">
      <c r="L10" s="4"/>
      <c r="M10" s="4"/>
      <c r="N10" s="4"/>
    </row>
    <row r="11" spans="12:14" ht="15" customHeight="1">
      <c r="L11" s="4"/>
      <c r="M11" s="4"/>
      <c r="N11" s="4"/>
    </row>
    <row r="12" spans="12:14" ht="15" customHeight="1">
      <c r="L12" s="4"/>
      <c r="M12" s="4"/>
      <c r="N12" s="4"/>
    </row>
    <row r="13" spans="11:14" ht="15" customHeight="1">
      <c r="K13" s="30"/>
      <c r="L13" s="4"/>
      <c r="M13" s="4"/>
      <c r="N13" s="4"/>
    </row>
    <row r="17" spans="1:12" ht="18" customHeight="1">
      <c r="A17" s="111"/>
      <c r="E17" s="21"/>
      <c r="F17" s="15"/>
      <c r="G17" s="15"/>
      <c r="H17" s="21"/>
      <c r="I17" s="14"/>
      <c r="J17" s="23"/>
      <c r="K17" s="5"/>
      <c r="L17" s="5"/>
    </row>
    <row r="18" spans="5:12" ht="18" customHeight="1">
      <c r="E18" s="21"/>
      <c r="F18" s="15"/>
      <c r="G18" s="15"/>
      <c r="H18" s="21"/>
      <c r="I18" s="14"/>
      <c r="J18" s="23"/>
      <c r="K18" s="5"/>
      <c r="L18" s="5"/>
    </row>
    <row r="19" spans="5:12" ht="18" customHeight="1">
      <c r="E19" s="21"/>
      <c r="F19" s="15"/>
      <c r="G19" s="15"/>
      <c r="H19" s="21"/>
      <c r="I19" s="14"/>
      <c r="J19" s="23"/>
      <c r="K19" s="5"/>
      <c r="L19" s="5"/>
    </row>
    <row r="21" spans="1:14" s="2" customFormat="1" ht="18" customHeight="1">
      <c r="A21" s="112"/>
      <c r="B21" s="27"/>
      <c r="C21" s="27"/>
      <c r="D21" s="20"/>
      <c r="E21" s="20"/>
      <c r="F21" s="29"/>
      <c r="G21" s="29"/>
      <c r="H21" s="20"/>
      <c r="I21" s="16"/>
      <c r="J21" s="24"/>
      <c r="K21" s="6"/>
      <c r="L21" s="6"/>
      <c r="M21" s="6"/>
      <c r="N21" s="6"/>
    </row>
  </sheetData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N28"/>
  <sheetViews>
    <sheetView zoomScale="75" zoomScaleNormal="75" workbookViewId="0" topLeftCell="A1">
      <selection activeCell="P13" sqref="P13"/>
    </sheetView>
  </sheetViews>
  <sheetFormatPr defaultColWidth="9.33203125" defaultRowHeight="15" customHeight="1"/>
  <cols>
    <col min="1" max="1" width="26.33203125" style="1" customWidth="1"/>
    <col min="2" max="2" width="14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32" t="s">
        <v>12</v>
      </c>
      <c r="B1" s="33">
        <v>0</v>
      </c>
      <c r="D1" s="34" t="s">
        <v>13</v>
      </c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15" customHeight="1">
      <c r="A2" s="37" t="s">
        <v>14</v>
      </c>
      <c r="B2" s="38" t="s">
        <v>126</v>
      </c>
      <c r="D2" s="39" t="s">
        <v>56</v>
      </c>
      <c r="E2" s="40"/>
      <c r="F2" s="40"/>
      <c r="G2" s="40"/>
      <c r="H2" s="40"/>
      <c r="I2" s="40"/>
      <c r="J2" s="41"/>
      <c r="K2" s="42">
        <v>-1.18303713E-05</v>
      </c>
      <c r="L2" s="42">
        <v>8.055358752026069E-06</v>
      </c>
      <c r="M2" s="42">
        <v>1.3397691999999997E-05</v>
      </c>
      <c r="N2" s="43">
        <v>1.046266998371525E-05</v>
      </c>
    </row>
    <row r="3" spans="1:14" ht="15" customHeight="1">
      <c r="A3" s="44" t="s">
        <v>15</v>
      </c>
      <c r="B3" s="45">
        <v>1</v>
      </c>
      <c r="D3" s="39" t="s">
        <v>57</v>
      </c>
      <c r="E3" s="40"/>
      <c r="F3" s="40"/>
      <c r="G3" s="40"/>
      <c r="H3" s="40"/>
      <c r="I3" s="40"/>
      <c r="J3" s="41"/>
      <c r="K3" s="42">
        <v>7.973328700000002E-06</v>
      </c>
      <c r="L3" s="42">
        <v>2.7139233893286196E-06</v>
      </c>
      <c r="M3" s="42">
        <v>7.6509324E-05</v>
      </c>
      <c r="N3" s="43">
        <v>3.4121287399838293E-06</v>
      </c>
    </row>
    <row r="4" spans="1:14" ht="15" customHeight="1">
      <c r="A4" s="44" t="s">
        <v>16</v>
      </c>
      <c r="B4" s="45">
        <v>1</v>
      </c>
      <c r="D4" s="39" t="s">
        <v>58</v>
      </c>
      <c r="E4" s="40"/>
      <c r="F4" s="40"/>
      <c r="G4" s="40"/>
      <c r="H4" s="40"/>
      <c r="I4" s="40"/>
      <c r="J4" s="41"/>
      <c r="K4" s="42">
        <v>0.003746377314849828</v>
      </c>
      <c r="L4" s="42">
        <v>-0.000363113831207454</v>
      </c>
      <c r="M4" s="42">
        <v>6.551364472712079E-08</v>
      </c>
      <c r="N4" s="43">
        <v>-48.311088999999996</v>
      </c>
    </row>
    <row r="5" spans="1:14" ht="15" customHeight="1" thickBot="1">
      <c r="A5" t="s">
        <v>17</v>
      </c>
      <c r="B5" s="46">
        <v>36503.63920138889</v>
      </c>
      <c r="D5" s="47"/>
      <c r="E5" s="48" t="s">
        <v>59</v>
      </c>
      <c r="F5" s="49"/>
      <c r="G5" s="49"/>
      <c r="H5" s="49"/>
      <c r="I5" s="49"/>
      <c r="J5" s="49"/>
      <c r="K5" s="49"/>
      <c r="L5" s="49"/>
      <c r="M5" s="49"/>
      <c r="N5" s="50"/>
    </row>
    <row r="6" spans="1:14" ht="15" customHeight="1" thickTop="1">
      <c r="A6" s="44" t="s">
        <v>18</v>
      </c>
      <c r="B6" s="45">
        <v>4709</v>
      </c>
      <c r="D6" s="51"/>
      <c r="E6" s="52" t="s">
        <v>19</v>
      </c>
      <c r="F6" s="53"/>
      <c r="G6" s="54"/>
      <c r="H6" s="55" t="s">
        <v>20</v>
      </c>
      <c r="I6" s="56"/>
      <c r="J6" s="53"/>
      <c r="K6" s="57" t="s">
        <v>60</v>
      </c>
      <c r="L6" s="40"/>
      <c r="M6" s="40"/>
      <c r="N6" s="58"/>
    </row>
    <row r="7" spans="1:14" ht="15" customHeight="1" thickBot="1">
      <c r="A7" s="44" t="s">
        <v>21</v>
      </c>
      <c r="B7" s="59" t="s">
        <v>22</v>
      </c>
      <c r="D7" s="60" t="s">
        <v>61</v>
      </c>
      <c r="E7" s="61" t="s">
        <v>62</v>
      </c>
      <c r="F7" s="62" t="s">
        <v>63</v>
      </c>
      <c r="G7" s="61" t="s">
        <v>64</v>
      </c>
      <c r="H7" s="63"/>
      <c r="I7" s="185" t="s">
        <v>23</v>
      </c>
      <c r="J7" s="186"/>
      <c r="K7" s="185" t="s">
        <v>24</v>
      </c>
      <c r="L7" s="186"/>
      <c r="M7" s="185" t="s">
        <v>25</v>
      </c>
      <c r="N7" s="187"/>
    </row>
    <row r="8" spans="1:14" ht="15" customHeight="1">
      <c r="A8" s="44" t="s">
        <v>26</v>
      </c>
      <c r="B8" s="59" t="s">
        <v>27</v>
      </c>
      <c r="D8" s="64">
        <v>-1.0452072000000001</v>
      </c>
      <c r="E8" s="65">
        <v>0.008396694460313311</v>
      </c>
      <c r="F8" s="65">
        <v>1.5782508000000002</v>
      </c>
      <c r="G8" s="65">
        <v>0.007591454423204656</v>
      </c>
      <c r="H8" s="66">
        <v>3</v>
      </c>
      <c r="I8" s="67">
        <v>0.017</v>
      </c>
      <c r="J8" s="67">
        <v>0</v>
      </c>
      <c r="K8" s="67">
        <v>0.51</v>
      </c>
      <c r="L8" s="67">
        <v>0.51</v>
      </c>
      <c r="M8" s="67">
        <v>0.85</v>
      </c>
      <c r="N8" s="68">
        <v>0.85</v>
      </c>
    </row>
    <row r="9" spans="1:14" ht="15" customHeight="1">
      <c r="A9" s="44" t="s">
        <v>28</v>
      </c>
      <c r="B9" s="69">
        <v>0.017</v>
      </c>
      <c r="D9" s="70">
        <v>0.0467540798</v>
      </c>
      <c r="E9" s="67">
        <v>0.0091483299158568</v>
      </c>
      <c r="F9" s="67">
        <v>-0.26858824000000003</v>
      </c>
      <c r="G9" s="67">
        <v>0.013461035416430091</v>
      </c>
      <c r="H9" s="66">
        <v>4</v>
      </c>
      <c r="I9" s="67">
        <v>0</v>
      </c>
      <c r="J9" s="67">
        <v>0</v>
      </c>
      <c r="K9" s="67">
        <v>0.578</v>
      </c>
      <c r="L9" s="67">
        <v>0.578</v>
      </c>
      <c r="M9" s="67">
        <v>0.289</v>
      </c>
      <c r="N9" s="68">
        <v>0.289</v>
      </c>
    </row>
    <row r="10" spans="1:14" ht="15" customHeight="1">
      <c r="A10" s="44" t="s">
        <v>29</v>
      </c>
      <c r="B10" s="59" t="s">
        <v>30</v>
      </c>
      <c r="D10" s="70">
        <v>0.22462224000000003</v>
      </c>
      <c r="E10" s="67">
        <v>0.006808370877926263</v>
      </c>
      <c r="F10" s="67">
        <v>0.23624677000000002</v>
      </c>
      <c r="G10" s="67">
        <v>0.0037327649727251252</v>
      </c>
      <c r="H10" s="66">
        <v>5</v>
      </c>
      <c r="I10" s="67">
        <v>0</v>
      </c>
      <c r="J10" s="67">
        <v>0</v>
      </c>
      <c r="K10" s="67">
        <v>0.246</v>
      </c>
      <c r="L10" s="67">
        <v>0.246</v>
      </c>
      <c r="M10" s="67">
        <v>0.231</v>
      </c>
      <c r="N10" s="68">
        <v>0.187</v>
      </c>
    </row>
    <row r="11" spans="1:14" ht="15" customHeight="1">
      <c r="A11" s="44" t="s">
        <v>31</v>
      </c>
      <c r="B11" s="45">
        <v>3</v>
      </c>
      <c r="D11" s="71">
        <v>6.207068699999999</v>
      </c>
      <c r="E11" s="65">
        <v>0.0019552343240938947</v>
      </c>
      <c r="F11" s="65">
        <v>-0.2907027</v>
      </c>
      <c r="G11" s="65">
        <v>0.008442763250441881</v>
      </c>
      <c r="H11" s="66">
        <v>6</v>
      </c>
      <c r="I11" s="67">
        <v>3.925</v>
      </c>
      <c r="J11" s="67">
        <v>0</v>
      </c>
      <c r="K11" s="67">
        <v>0.251</v>
      </c>
      <c r="L11" s="67">
        <v>0.251</v>
      </c>
      <c r="M11" s="67">
        <v>0.418</v>
      </c>
      <c r="N11" s="68">
        <v>0.418</v>
      </c>
    </row>
    <row r="12" spans="1:14" ht="15" customHeight="1">
      <c r="A12" s="44" t="s">
        <v>32</v>
      </c>
      <c r="B12" s="72">
        <v>0.7499</v>
      </c>
      <c r="D12" s="70">
        <v>-0.15522942</v>
      </c>
      <c r="E12" s="67">
        <v>0.003821319940229757</v>
      </c>
      <c r="F12" s="67">
        <v>0.12115710000000002</v>
      </c>
      <c r="G12" s="67">
        <v>0.002764512271449827</v>
      </c>
      <c r="H12" s="66">
        <v>7</v>
      </c>
      <c r="I12" s="67">
        <v>0</v>
      </c>
      <c r="J12" s="67">
        <v>0</v>
      </c>
      <c r="K12" s="67">
        <v>0</v>
      </c>
      <c r="L12" s="67">
        <v>0</v>
      </c>
      <c r="M12" s="67">
        <v>0.142</v>
      </c>
      <c r="N12" s="68">
        <v>0.142</v>
      </c>
    </row>
    <row r="13" spans="1:14" ht="15" customHeight="1">
      <c r="A13" s="44" t="s">
        <v>33</v>
      </c>
      <c r="B13" s="69">
        <v>20.489503</v>
      </c>
      <c r="D13" s="70">
        <v>0.024358932</v>
      </c>
      <c r="E13" s="67">
        <v>0.0010154730009783585</v>
      </c>
      <c r="F13" s="67">
        <v>-0.099066311</v>
      </c>
      <c r="G13" s="67">
        <v>0.002839254395011405</v>
      </c>
      <c r="H13" s="66">
        <v>8</v>
      </c>
      <c r="I13" s="67">
        <v>0</v>
      </c>
      <c r="J13" s="67">
        <v>0</v>
      </c>
      <c r="K13" s="67">
        <v>0</v>
      </c>
      <c r="L13" s="67">
        <v>0</v>
      </c>
      <c r="M13" s="67">
        <v>0.241</v>
      </c>
      <c r="N13" s="68">
        <v>0.241</v>
      </c>
    </row>
    <row r="14" spans="1:14" ht="15" customHeight="1">
      <c r="A14" s="37" t="s">
        <v>34</v>
      </c>
      <c r="B14" s="73">
        <v>12.5</v>
      </c>
      <c r="D14" s="70">
        <v>0.031722749</v>
      </c>
      <c r="E14" s="67">
        <v>0.0013019799119241638</v>
      </c>
      <c r="F14" s="67">
        <v>0.0240417522</v>
      </c>
      <c r="G14" s="67">
        <v>0.0013217063926777189</v>
      </c>
      <c r="H14" s="66">
        <v>9</v>
      </c>
      <c r="I14" s="67">
        <v>0</v>
      </c>
      <c r="J14" s="67">
        <v>0</v>
      </c>
      <c r="K14" s="67">
        <v>0</v>
      </c>
      <c r="L14" s="67">
        <v>0</v>
      </c>
      <c r="M14" s="67">
        <v>0.41</v>
      </c>
      <c r="N14" s="68">
        <v>0.41</v>
      </c>
    </row>
    <row r="15" spans="1:14" ht="15" customHeight="1">
      <c r="A15" s="44" t="s">
        <v>35</v>
      </c>
      <c r="B15" s="69">
        <v>0</v>
      </c>
      <c r="D15" s="64">
        <v>-0.13257055</v>
      </c>
      <c r="E15" s="65">
        <v>0.0016311179610907012</v>
      </c>
      <c r="F15" s="65">
        <v>0.0093335303</v>
      </c>
      <c r="G15" s="65">
        <v>0.0021655490672609903</v>
      </c>
      <c r="H15" s="66">
        <v>10</v>
      </c>
      <c r="I15" s="67">
        <v>-0.209</v>
      </c>
      <c r="J15" s="67">
        <v>0</v>
      </c>
      <c r="K15" s="67">
        <v>0.698</v>
      </c>
      <c r="L15" s="67">
        <v>0</v>
      </c>
      <c r="M15" s="67">
        <v>0.349</v>
      </c>
      <c r="N15" s="68">
        <v>0.349</v>
      </c>
    </row>
    <row r="16" spans="1:14" ht="15" customHeight="1">
      <c r="A16" s="44" t="s">
        <v>36</v>
      </c>
      <c r="B16" s="69">
        <v>12.5093</v>
      </c>
      <c r="D16" s="70">
        <v>-0.010293719000000002</v>
      </c>
      <c r="E16" s="67">
        <v>0.0019495184647027328</v>
      </c>
      <c r="F16" s="67">
        <v>0.0131327276</v>
      </c>
      <c r="G16" s="67">
        <v>0.0015445977925502361</v>
      </c>
      <c r="H16" s="66">
        <v>11</v>
      </c>
      <c r="I16" s="67">
        <v>0</v>
      </c>
      <c r="J16" s="67">
        <v>0</v>
      </c>
      <c r="K16" s="67">
        <v>0</v>
      </c>
      <c r="L16" s="67">
        <v>0</v>
      </c>
      <c r="M16" s="67">
        <v>0.237</v>
      </c>
      <c r="N16" s="68">
        <v>0.237</v>
      </c>
    </row>
    <row r="17" spans="1:14" ht="15" customHeight="1">
      <c r="A17" s="44" t="s">
        <v>37</v>
      </c>
      <c r="B17" s="69">
        <v>0.06499999761581421</v>
      </c>
      <c r="D17" s="74">
        <v>-0.00320995441</v>
      </c>
      <c r="E17" s="67">
        <v>0.0023047485731328074</v>
      </c>
      <c r="F17" s="75">
        <v>-0.0059281441</v>
      </c>
      <c r="G17" s="67">
        <v>0.0012052250705238995</v>
      </c>
      <c r="H17" s="66">
        <v>12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8">
        <v>0</v>
      </c>
    </row>
    <row r="18" spans="1:14" ht="15" customHeight="1">
      <c r="A18" s="44" t="s">
        <v>38</v>
      </c>
      <c r="B18" s="69">
        <v>-26.448999404907227</v>
      </c>
      <c r="D18" s="74">
        <v>0.007494239200000001</v>
      </c>
      <c r="E18" s="67">
        <v>0.0027141488542144197</v>
      </c>
      <c r="F18" s="76">
        <v>-0.0029777235</v>
      </c>
      <c r="G18" s="67">
        <v>0.005500825081510863</v>
      </c>
      <c r="H18" s="66">
        <v>13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8">
        <v>0</v>
      </c>
    </row>
    <row r="19" spans="1:14" ht="15" customHeight="1">
      <c r="A19" s="44" t="s">
        <v>39</v>
      </c>
      <c r="B19" s="69">
        <v>-0.3720000088214874</v>
      </c>
      <c r="D19" s="74">
        <v>-0.18351842999999998</v>
      </c>
      <c r="E19" s="67">
        <v>0.000850046218511952</v>
      </c>
      <c r="F19" s="75">
        <v>0.017732782000000002</v>
      </c>
      <c r="G19" s="67">
        <v>0.0006140169294213581</v>
      </c>
      <c r="H19" s="66">
        <v>14</v>
      </c>
      <c r="I19" s="67">
        <v>0.058</v>
      </c>
      <c r="J19" s="67">
        <v>0</v>
      </c>
      <c r="K19" s="67">
        <v>0</v>
      </c>
      <c r="L19" s="67">
        <v>0</v>
      </c>
      <c r="M19" s="67">
        <v>0</v>
      </c>
      <c r="N19" s="68">
        <v>0</v>
      </c>
    </row>
    <row r="20" spans="1:14" ht="15" customHeight="1" thickBot="1">
      <c r="A20" s="44" t="s">
        <v>40</v>
      </c>
      <c r="B20" s="77">
        <v>-0.059049</v>
      </c>
      <c r="D20" s="78">
        <v>-0.00155885839</v>
      </c>
      <c r="E20" s="79">
        <v>0.0006042713804438232</v>
      </c>
      <c r="F20" s="80">
        <v>-0.00052645877</v>
      </c>
      <c r="G20" s="79">
        <v>0.000780597688139843</v>
      </c>
      <c r="H20" s="81">
        <v>15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82">
        <v>0</v>
      </c>
    </row>
    <row r="21" spans="1:6" ht="15" customHeight="1">
      <c r="A21" s="44" t="s">
        <v>41</v>
      </c>
      <c r="B21" s="77">
        <v>0.05509009999999999</v>
      </c>
      <c r="F21" s="3" t="s">
        <v>65</v>
      </c>
    </row>
    <row r="22" spans="1:6" ht="15" customHeight="1">
      <c r="A22" s="44" t="s">
        <v>42</v>
      </c>
      <c r="B22" s="59" t="s">
        <v>43</v>
      </c>
      <c r="F22" s="3" t="s">
        <v>66</v>
      </c>
    </row>
    <row r="23" spans="1:2" ht="15" customHeight="1" thickBot="1">
      <c r="A23" s="83" t="s">
        <v>44</v>
      </c>
      <c r="B23" s="84">
        <v>15</v>
      </c>
    </row>
    <row r="24" spans="1:12" ht="18" customHeight="1" thickBot="1" thickTop="1">
      <c r="A24" s="85" t="s">
        <v>67</v>
      </c>
      <c r="B24" s="86">
        <v>2.768023841430613</v>
      </c>
      <c r="E24" s="87"/>
      <c r="F24" s="88"/>
      <c r="G24" s="89" t="s">
        <v>45</v>
      </c>
      <c r="H24" s="88"/>
      <c r="I24" s="88"/>
      <c r="J24" s="88"/>
      <c r="K24" s="88"/>
      <c r="L24" s="90"/>
    </row>
    <row r="25" spans="1:12" ht="18" customHeight="1">
      <c r="A25" s="32" t="s">
        <v>46</v>
      </c>
      <c r="B25" s="33">
        <v>10</v>
      </c>
      <c r="E25" s="91" t="s">
        <v>47</v>
      </c>
      <c r="F25" s="92"/>
      <c r="G25" s="93"/>
      <c r="H25" s="94">
        <v>3.7639334000000004</v>
      </c>
      <c r="I25" s="92" t="s">
        <v>48</v>
      </c>
      <c r="J25" s="93"/>
      <c r="K25" s="92"/>
      <c r="L25" s="95">
        <v>6.213872376087794</v>
      </c>
    </row>
    <row r="26" spans="1:12" ht="18" customHeight="1" thickBot="1">
      <c r="A26" s="44" t="s">
        <v>49</v>
      </c>
      <c r="B26" s="45" t="s">
        <v>50</v>
      </c>
      <c r="E26" s="96" t="s">
        <v>51</v>
      </c>
      <c r="F26" s="97"/>
      <c r="G26" s="98"/>
      <c r="H26" s="99">
        <v>1.892969539805773</v>
      </c>
      <c r="I26" s="97" t="s">
        <v>52</v>
      </c>
      <c r="J26" s="98"/>
      <c r="K26" s="97"/>
      <c r="L26" s="100">
        <v>0.1328987039634455</v>
      </c>
    </row>
    <row r="27" spans="1:2" ht="15" customHeight="1" thickBot="1" thickTop="1">
      <c r="A27" s="83" t="s">
        <v>53</v>
      </c>
      <c r="B27" s="84">
        <v>80</v>
      </c>
    </row>
    <row r="28" spans="1:14" s="2" customFormat="1" ht="18" customHeight="1" thickBot="1">
      <c r="A28" s="101" t="s">
        <v>54</v>
      </c>
      <c r="B28" s="102" t="s">
        <v>131</v>
      </c>
      <c r="C28" s="102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47091520res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1"/>
  <dimension ref="A1:N28"/>
  <sheetViews>
    <sheetView workbookViewId="0" topLeftCell="A3">
      <selection activeCell="B29" sqref="B29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32" t="s">
        <v>12</v>
      </c>
      <c r="B1" s="33">
        <v>0</v>
      </c>
      <c r="D1" s="34" t="s">
        <v>13</v>
      </c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15" customHeight="1">
      <c r="A2" s="37" t="s">
        <v>14</v>
      </c>
      <c r="B2" s="38" t="s">
        <v>126</v>
      </c>
      <c r="D2" s="39" t="s">
        <v>56</v>
      </c>
      <c r="E2" s="40"/>
      <c r="F2" s="40"/>
      <c r="G2" s="40"/>
      <c r="H2" s="40"/>
      <c r="I2" s="40"/>
      <c r="J2" s="41"/>
      <c r="K2" s="42">
        <v>-9.945171200000001E-05</v>
      </c>
      <c r="L2" s="42">
        <v>1.8928667825643384E-07</v>
      </c>
      <c r="M2" s="42">
        <v>0.00012878221399999999</v>
      </c>
      <c r="N2" s="43">
        <v>3.361263890456131E-07</v>
      </c>
    </row>
    <row r="3" spans="1:14" ht="15" customHeight="1">
      <c r="A3" s="44" t="s">
        <v>15</v>
      </c>
      <c r="B3" s="45">
        <v>1</v>
      </c>
      <c r="D3" s="39" t="s">
        <v>57</v>
      </c>
      <c r="E3" s="40"/>
      <c r="F3" s="40"/>
      <c r="G3" s="40"/>
      <c r="H3" s="40"/>
      <c r="I3" s="40"/>
      <c r="J3" s="41"/>
      <c r="K3" s="42">
        <v>1.0142088E-05</v>
      </c>
      <c r="L3" s="42">
        <v>2.1531200330219772E-07</v>
      </c>
      <c r="M3" s="42">
        <v>7.3956266E-05</v>
      </c>
      <c r="N3" s="43">
        <v>2.45544572031265E-07</v>
      </c>
    </row>
    <row r="4" spans="1:14" ht="15" customHeight="1">
      <c r="A4" s="44" t="s">
        <v>16</v>
      </c>
      <c r="B4" s="45">
        <v>1</v>
      </c>
      <c r="D4" s="39" t="s">
        <v>58</v>
      </c>
      <c r="E4" s="40"/>
      <c r="F4" s="40"/>
      <c r="G4" s="40"/>
      <c r="H4" s="40"/>
      <c r="I4" s="40"/>
      <c r="J4" s="41"/>
      <c r="K4" s="42">
        <v>0.0037503066117151756</v>
      </c>
      <c r="L4" s="42">
        <v>-0.0003380000566210707</v>
      </c>
      <c r="M4" s="42">
        <v>3.4485385996973344E-08</v>
      </c>
      <c r="N4" s="43">
        <v>-44.941570000000006</v>
      </c>
    </row>
    <row r="5" spans="1:14" ht="15" customHeight="1" thickBot="1">
      <c r="A5" t="s">
        <v>17</v>
      </c>
      <c r="B5" s="46">
        <v>36503.64262731482</v>
      </c>
      <c r="D5" s="47"/>
      <c r="E5" s="48" t="s">
        <v>71</v>
      </c>
      <c r="F5" s="49"/>
      <c r="G5" s="49"/>
      <c r="H5" s="49"/>
      <c r="I5" s="49"/>
      <c r="J5" s="49"/>
      <c r="K5" s="49"/>
      <c r="L5" s="49"/>
      <c r="M5" s="49"/>
      <c r="N5" s="50"/>
    </row>
    <row r="6" spans="1:14" ht="15" customHeight="1" thickTop="1">
      <c r="A6" s="44" t="s">
        <v>18</v>
      </c>
      <c r="B6" s="45">
        <v>4711</v>
      </c>
      <c r="D6" s="51"/>
      <c r="E6" s="52" t="s">
        <v>19</v>
      </c>
      <c r="F6" s="53"/>
      <c r="G6" s="54"/>
      <c r="H6" s="55" t="s">
        <v>20</v>
      </c>
      <c r="I6" s="56"/>
      <c r="J6" s="53"/>
      <c r="K6" s="57" t="s">
        <v>60</v>
      </c>
      <c r="L6" s="40"/>
      <c r="M6" s="40"/>
      <c r="N6" s="58"/>
    </row>
    <row r="7" spans="1:14" ht="15" customHeight="1" thickBot="1">
      <c r="A7" s="44" t="s">
        <v>21</v>
      </c>
      <c r="B7" s="59" t="s">
        <v>22</v>
      </c>
      <c r="D7" s="60" t="s">
        <v>61</v>
      </c>
      <c r="E7" s="61" t="s">
        <v>62</v>
      </c>
      <c r="F7" s="62" t="s">
        <v>63</v>
      </c>
      <c r="G7" s="61" t="s">
        <v>64</v>
      </c>
      <c r="H7" s="63"/>
      <c r="I7" s="185" t="s">
        <v>23</v>
      </c>
      <c r="J7" s="186"/>
      <c r="K7" s="185" t="s">
        <v>24</v>
      </c>
      <c r="L7" s="186"/>
      <c r="M7" s="185" t="s">
        <v>25</v>
      </c>
      <c r="N7" s="187"/>
    </row>
    <row r="8" spans="1:14" ht="15" customHeight="1">
      <c r="A8" s="44" t="s">
        <v>26</v>
      </c>
      <c r="B8" s="59" t="s">
        <v>27</v>
      </c>
      <c r="D8" s="64">
        <v>-1.6661651999999996</v>
      </c>
      <c r="E8" s="65">
        <v>0.012151717457226223</v>
      </c>
      <c r="F8" s="65">
        <v>1.1322629999999998</v>
      </c>
      <c r="G8" s="65">
        <v>0.013252720992331908</v>
      </c>
      <c r="H8" s="66">
        <v>3</v>
      </c>
      <c r="I8" s="67">
        <v>0.017</v>
      </c>
      <c r="J8" s="67">
        <v>0</v>
      </c>
      <c r="K8" s="67">
        <v>0.51</v>
      </c>
      <c r="L8" s="67">
        <v>0.51</v>
      </c>
      <c r="M8" s="67">
        <v>0.85</v>
      </c>
      <c r="N8" s="68">
        <v>0.85</v>
      </c>
    </row>
    <row r="9" spans="1:14" ht="15" customHeight="1">
      <c r="A9" s="44" t="s">
        <v>28</v>
      </c>
      <c r="B9" s="69">
        <v>0.017</v>
      </c>
      <c r="D9" s="70">
        <v>-0.2365256</v>
      </c>
      <c r="E9" s="67">
        <v>0.013633784455902489</v>
      </c>
      <c r="F9" s="67">
        <v>-1.0685315</v>
      </c>
      <c r="G9" s="67">
        <v>0.01437796872301849</v>
      </c>
      <c r="H9" s="66">
        <v>4</v>
      </c>
      <c r="I9" s="67">
        <v>0</v>
      </c>
      <c r="J9" s="67">
        <v>0</v>
      </c>
      <c r="K9" s="67">
        <v>0.578</v>
      </c>
      <c r="L9" s="67">
        <v>0.578</v>
      </c>
      <c r="M9" s="67">
        <v>0.289</v>
      </c>
      <c r="N9" s="68">
        <v>0.289</v>
      </c>
    </row>
    <row r="10" spans="1:14" ht="15" customHeight="1">
      <c r="A10" s="44" t="s">
        <v>29</v>
      </c>
      <c r="B10" s="59" t="s">
        <v>30</v>
      </c>
      <c r="D10" s="70">
        <v>0.19070201</v>
      </c>
      <c r="E10" s="67">
        <v>0.004457767476147207</v>
      </c>
      <c r="F10" s="67">
        <v>-0.31911005000000003</v>
      </c>
      <c r="G10" s="67">
        <v>0.00854251830322959</v>
      </c>
      <c r="H10" s="66">
        <v>5</v>
      </c>
      <c r="I10" s="67">
        <v>0</v>
      </c>
      <c r="J10" s="67">
        <v>0</v>
      </c>
      <c r="K10" s="67">
        <v>0.246</v>
      </c>
      <c r="L10" s="67">
        <v>0.246</v>
      </c>
      <c r="M10" s="67">
        <v>0.231</v>
      </c>
      <c r="N10" s="68">
        <v>0.187</v>
      </c>
    </row>
    <row r="11" spans="1:14" ht="15" customHeight="1">
      <c r="A11" s="44" t="s">
        <v>31</v>
      </c>
      <c r="B11" s="45">
        <v>2</v>
      </c>
      <c r="D11" s="71">
        <v>6.579372000000001</v>
      </c>
      <c r="E11" s="65">
        <v>0.0026788977583979607</v>
      </c>
      <c r="F11" s="65">
        <v>0.69855234</v>
      </c>
      <c r="G11" s="65">
        <v>0.0012990859068678718</v>
      </c>
      <c r="H11" s="66">
        <v>6</v>
      </c>
      <c r="I11" s="67">
        <v>3.925</v>
      </c>
      <c r="J11" s="67">
        <v>0</v>
      </c>
      <c r="K11" s="67">
        <v>0.251</v>
      </c>
      <c r="L11" s="67">
        <v>0.251</v>
      </c>
      <c r="M11" s="67">
        <v>0.418</v>
      </c>
      <c r="N11" s="68">
        <v>0.418</v>
      </c>
    </row>
    <row r="12" spans="1:14" ht="15" customHeight="1">
      <c r="A12" s="44" t="s">
        <v>32</v>
      </c>
      <c r="B12" s="72">
        <v>0.7499</v>
      </c>
      <c r="D12" s="70">
        <v>-0.20077014</v>
      </c>
      <c r="E12" s="67">
        <v>0.0029312636021683893</v>
      </c>
      <c r="F12" s="67">
        <v>-0.0162968726</v>
      </c>
      <c r="G12" s="67">
        <v>0.005675140436134686</v>
      </c>
      <c r="H12" s="66">
        <v>7</v>
      </c>
      <c r="I12" s="67">
        <v>0</v>
      </c>
      <c r="J12" s="67">
        <v>0</v>
      </c>
      <c r="K12" s="67">
        <v>0</v>
      </c>
      <c r="L12" s="67">
        <v>0</v>
      </c>
      <c r="M12" s="67">
        <v>0.142</v>
      </c>
      <c r="N12" s="68">
        <v>0.142</v>
      </c>
    </row>
    <row r="13" spans="1:14" ht="15" customHeight="1">
      <c r="A13" s="44" t="s">
        <v>33</v>
      </c>
      <c r="B13" s="69">
        <v>20.474244</v>
      </c>
      <c r="D13" s="70">
        <v>0.016213443919999997</v>
      </c>
      <c r="E13" s="67">
        <v>0.0034943982507285214</v>
      </c>
      <c r="F13" s="67">
        <v>-0.16099625</v>
      </c>
      <c r="G13" s="67">
        <v>0.0038573029578963676</v>
      </c>
      <c r="H13" s="66">
        <v>8</v>
      </c>
      <c r="I13" s="67">
        <v>0</v>
      </c>
      <c r="J13" s="67">
        <v>0</v>
      </c>
      <c r="K13" s="67">
        <v>0</v>
      </c>
      <c r="L13" s="67">
        <v>0</v>
      </c>
      <c r="M13" s="67">
        <v>0.241</v>
      </c>
      <c r="N13" s="68">
        <v>0.241</v>
      </c>
    </row>
    <row r="14" spans="1:14" ht="15" customHeight="1">
      <c r="A14" s="37" t="s">
        <v>34</v>
      </c>
      <c r="B14" s="73">
        <v>12.5</v>
      </c>
      <c r="D14" s="70">
        <v>0.055927563</v>
      </c>
      <c r="E14" s="67">
        <v>0.0032861256836532898</v>
      </c>
      <c r="F14" s="67">
        <v>-0.06384846</v>
      </c>
      <c r="G14" s="67">
        <v>0.0012794718115179526</v>
      </c>
      <c r="H14" s="66">
        <v>9</v>
      </c>
      <c r="I14" s="67">
        <v>0</v>
      </c>
      <c r="J14" s="67">
        <v>0</v>
      </c>
      <c r="K14" s="67">
        <v>0</v>
      </c>
      <c r="L14" s="67">
        <v>0</v>
      </c>
      <c r="M14" s="67">
        <v>0.41</v>
      </c>
      <c r="N14" s="68">
        <v>0.41</v>
      </c>
    </row>
    <row r="15" spans="1:14" ht="15" customHeight="1">
      <c r="A15" s="44" t="s">
        <v>35</v>
      </c>
      <c r="B15" s="69">
        <v>0</v>
      </c>
      <c r="D15" s="64">
        <v>-0.1361214</v>
      </c>
      <c r="E15" s="65">
        <v>0.001825251448980474</v>
      </c>
      <c r="F15" s="65">
        <v>0.16076986</v>
      </c>
      <c r="G15" s="65">
        <v>0.0012147382752684152</v>
      </c>
      <c r="H15" s="66">
        <v>10</v>
      </c>
      <c r="I15" s="67">
        <v>-0.209</v>
      </c>
      <c r="J15" s="67">
        <v>0</v>
      </c>
      <c r="K15" s="67">
        <v>0.698</v>
      </c>
      <c r="L15" s="67">
        <v>0</v>
      </c>
      <c r="M15" s="67">
        <v>0.349</v>
      </c>
      <c r="N15" s="68">
        <v>0.349</v>
      </c>
    </row>
    <row r="16" spans="1:14" ht="15" customHeight="1">
      <c r="A16" s="44" t="s">
        <v>36</v>
      </c>
      <c r="B16" s="69">
        <v>12.509400000000001</v>
      </c>
      <c r="D16" s="70">
        <v>-0.0010498726999999997</v>
      </c>
      <c r="E16" s="67">
        <v>0.0013746358410543355</v>
      </c>
      <c r="F16" s="67">
        <v>0.006860546940000001</v>
      </c>
      <c r="G16" s="67">
        <v>0.0026740087707088963</v>
      </c>
      <c r="H16" s="66">
        <v>11</v>
      </c>
      <c r="I16" s="67">
        <v>0</v>
      </c>
      <c r="J16" s="67">
        <v>0</v>
      </c>
      <c r="K16" s="67">
        <v>0</v>
      </c>
      <c r="L16" s="67">
        <v>0</v>
      </c>
      <c r="M16" s="67">
        <v>0.237</v>
      </c>
      <c r="N16" s="68">
        <v>0.237</v>
      </c>
    </row>
    <row r="17" spans="1:14" ht="15" customHeight="1">
      <c r="A17" s="44" t="s">
        <v>37</v>
      </c>
      <c r="B17" s="69">
        <v>-0.007000000216066837</v>
      </c>
      <c r="D17" s="74">
        <v>-0.007475799699999999</v>
      </c>
      <c r="E17" s="67">
        <v>0.0014657775215397655</v>
      </c>
      <c r="F17" s="75">
        <v>-0.022144849600000002</v>
      </c>
      <c r="G17" s="67">
        <v>0.0023573573998001427</v>
      </c>
      <c r="H17" s="66">
        <v>12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8">
        <v>0</v>
      </c>
    </row>
    <row r="18" spans="1:14" ht="15" customHeight="1">
      <c r="A18" s="44" t="s">
        <v>38</v>
      </c>
      <c r="B18" s="69">
        <v>85.4489974975586</v>
      </c>
      <c r="D18" s="74">
        <v>0.038123473000000005</v>
      </c>
      <c r="E18" s="67">
        <v>0.001762550305933425</v>
      </c>
      <c r="F18" s="75">
        <v>-0.061181373</v>
      </c>
      <c r="G18" s="67">
        <v>0.0008551609324550305</v>
      </c>
      <c r="H18" s="66">
        <v>13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8">
        <v>0</v>
      </c>
    </row>
    <row r="19" spans="1:14" ht="15" customHeight="1">
      <c r="A19" s="44" t="s">
        <v>39</v>
      </c>
      <c r="B19" s="69">
        <v>-0.16699999570846558</v>
      </c>
      <c r="D19" s="74">
        <v>-0.1847141</v>
      </c>
      <c r="E19" s="67">
        <v>0.0011341018508074924</v>
      </c>
      <c r="F19" s="75">
        <v>0.026739342</v>
      </c>
      <c r="G19" s="67">
        <v>0.0008845372577942266</v>
      </c>
      <c r="H19" s="66">
        <v>14</v>
      </c>
      <c r="I19" s="67">
        <v>0.058</v>
      </c>
      <c r="J19" s="67">
        <v>0</v>
      </c>
      <c r="K19" s="67">
        <v>0</v>
      </c>
      <c r="L19" s="67">
        <v>0</v>
      </c>
      <c r="M19" s="67">
        <v>0</v>
      </c>
      <c r="N19" s="68">
        <v>0</v>
      </c>
    </row>
    <row r="20" spans="1:14" ht="15" customHeight="1" thickBot="1">
      <c r="A20" s="44" t="s">
        <v>40</v>
      </c>
      <c r="B20" s="77">
        <v>-0.49938770000000005</v>
      </c>
      <c r="D20" s="105">
        <v>-9.605210000000007E-05</v>
      </c>
      <c r="E20" s="79">
        <v>0.0007958788424110066</v>
      </c>
      <c r="F20" s="106">
        <v>-0.002520215343</v>
      </c>
      <c r="G20" s="79">
        <v>0.00041184505199776334</v>
      </c>
      <c r="H20" s="81">
        <v>15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82">
        <v>0</v>
      </c>
    </row>
    <row r="21" spans="1:6" ht="15" customHeight="1">
      <c r="A21" s="44" t="s">
        <v>41</v>
      </c>
      <c r="B21" s="77">
        <v>0.5387779</v>
      </c>
      <c r="F21" s="3" t="s">
        <v>65</v>
      </c>
    </row>
    <row r="22" spans="1:6" ht="15" customHeight="1">
      <c r="A22" s="44" t="s">
        <v>42</v>
      </c>
      <c r="B22" s="59" t="s">
        <v>43</v>
      </c>
      <c r="F22" s="3" t="s">
        <v>66</v>
      </c>
    </row>
    <row r="23" spans="1:2" ht="15" customHeight="1" thickBot="1">
      <c r="A23" s="83" t="s">
        <v>44</v>
      </c>
      <c r="B23" s="84">
        <v>15</v>
      </c>
    </row>
    <row r="24" spans="1:12" ht="18" customHeight="1" thickBot="1" thickTop="1">
      <c r="A24" s="85" t="s">
        <v>67</v>
      </c>
      <c r="B24" s="86">
        <v>2.5749644606711892</v>
      </c>
      <c r="E24" s="87"/>
      <c r="F24" s="88"/>
      <c r="G24" s="89" t="s">
        <v>45</v>
      </c>
      <c r="H24" s="88"/>
      <c r="I24" s="88"/>
      <c r="J24" s="88"/>
      <c r="K24" s="88"/>
      <c r="L24" s="90"/>
    </row>
    <row r="25" spans="1:12" ht="18" customHeight="1">
      <c r="A25" s="32" t="s">
        <v>46</v>
      </c>
      <c r="B25" s="33">
        <v>10</v>
      </c>
      <c r="E25" s="91" t="s">
        <v>47</v>
      </c>
      <c r="F25" s="92"/>
      <c r="G25" s="93"/>
      <c r="H25" s="94">
        <v>3.7655071</v>
      </c>
      <c r="I25" s="92" t="s">
        <v>48</v>
      </c>
      <c r="J25" s="93"/>
      <c r="K25" s="92"/>
      <c r="L25" s="95">
        <v>6.616351810938071</v>
      </c>
    </row>
    <row r="26" spans="1:12" ht="18" customHeight="1" thickBot="1">
      <c r="A26" s="44" t="s">
        <v>49</v>
      </c>
      <c r="B26" s="45" t="s">
        <v>50</v>
      </c>
      <c r="E26" s="96" t="s">
        <v>51</v>
      </c>
      <c r="F26" s="97"/>
      <c r="G26" s="98"/>
      <c r="H26" s="99">
        <v>2.0144790827556482</v>
      </c>
      <c r="I26" s="97" t="s">
        <v>52</v>
      </c>
      <c r="J26" s="98"/>
      <c r="K26" s="97"/>
      <c r="L26" s="100">
        <v>0.21065607853176133</v>
      </c>
    </row>
    <row r="27" spans="1:2" ht="15" customHeight="1" thickBot="1" thickTop="1">
      <c r="A27" s="83" t="s">
        <v>53</v>
      </c>
      <c r="B27" s="84">
        <v>80</v>
      </c>
    </row>
    <row r="28" spans="1:14" s="2" customFormat="1" ht="18" customHeight="1" thickBot="1">
      <c r="A28" s="101" t="s">
        <v>54</v>
      </c>
      <c r="B28" s="102" t="s">
        <v>130</v>
      </c>
      <c r="C28" s="102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300" verticalDpi="300" orientation="landscape" paperSize="9" r:id="rId1"/>
  <headerFooter alignWithMargins="0">
    <oddHeader>&amp;C&amp;F : &amp;A&amp;RFichier d'origine: 47111525res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2"/>
  <dimension ref="A1:N28"/>
  <sheetViews>
    <sheetView workbookViewId="0" topLeftCell="A3">
      <selection activeCell="B29" sqref="B29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32" t="s">
        <v>12</v>
      </c>
      <c r="B1" s="33">
        <v>0</v>
      </c>
      <c r="D1" s="34" t="s">
        <v>13</v>
      </c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15" customHeight="1">
      <c r="A2" s="37" t="s">
        <v>14</v>
      </c>
      <c r="B2" s="38" t="s">
        <v>126</v>
      </c>
      <c r="D2" s="39" t="s">
        <v>56</v>
      </c>
      <c r="E2" s="40"/>
      <c r="F2" s="40"/>
      <c r="G2" s="40"/>
      <c r="H2" s="40"/>
      <c r="I2" s="40"/>
      <c r="J2" s="41"/>
      <c r="K2" s="42">
        <v>1.1391716E-05</v>
      </c>
      <c r="L2" s="42">
        <v>3.0928985832713863E-07</v>
      </c>
      <c r="M2" s="42">
        <v>-9.7088805E-05</v>
      </c>
      <c r="N2" s="43">
        <v>3.645304372907521E-07</v>
      </c>
    </row>
    <row r="3" spans="1:14" ht="15" customHeight="1">
      <c r="A3" s="44" t="s">
        <v>15</v>
      </c>
      <c r="B3" s="45">
        <v>1</v>
      </c>
      <c r="D3" s="39" t="s">
        <v>57</v>
      </c>
      <c r="E3" s="40"/>
      <c r="F3" s="40"/>
      <c r="G3" s="40"/>
      <c r="H3" s="40"/>
      <c r="I3" s="40"/>
      <c r="J3" s="41"/>
      <c r="K3" s="42">
        <v>2.5169022000000003E-05</v>
      </c>
      <c r="L3" s="42">
        <v>1.699983855685987E-07</v>
      </c>
      <c r="M3" s="42">
        <v>7.107183500000001E-05</v>
      </c>
      <c r="N3" s="43">
        <v>1.1816001908310375E-07</v>
      </c>
    </row>
    <row r="4" spans="1:14" ht="15" customHeight="1">
      <c r="A4" s="44" t="s">
        <v>16</v>
      </c>
      <c r="B4" s="45">
        <v>1</v>
      </c>
      <c r="D4" s="39" t="s">
        <v>58</v>
      </c>
      <c r="E4" s="40"/>
      <c r="F4" s="40"/>
      <c r="G4" s="40"/>
      <c r="H4" s="40"/>
      <c r="I4" s="40"/>
      <c r="J4" s="41"/>
      <c r="K4" s="42">
        <v>0.0023139293272393534</v>
      </c>
      <c r="L4" s="42">
        <v>-0.00019909856473225695</v>
      </c>
      <c r="M4" s="42">
        <v>3.553926212560755E-08</v>
      </c>
      <c r="N4" s="43">
        <v>-42.916046</v>
      </c>
    </row>
    <row r="5" spans="1:14" ht="15" customHeight="1" thickBot="1">
      <c r="A5" t="s">
        <v>17</v>
      </c>
      <c r="B5" s="46">
        <v>36503.64611111111</v>
      </c>
      <c r="D5" s="47"/>
      <c r="E5" s="48" t="s">
        <v>74</v>
      </c>
      <c r="F5" s="49"/>
      <c r="G5" s="49"/>
      <c r="H5" s="49"/>
      <c r="I5" s="49"/>
      <c r="J5" s="49"/>
      <c r="K5" s="49"/>
      <c r="L5" s="49"/>
      <c r="M5" s="49"/>
      <c r="N5" s="50"/>
    </row>
    <row r="6" spans="1:14" ht="15" customHeight="1" thickTop="1">
      <c r="A6" s="44" t="s">
        <v>18</v>
      </c>
      <c r="B6" s="45">
        <v>4712</v>
      </c>
      <c r="D6" s="51"/>
      <c r="E6" s="52" t="s">
        <v>19</v>
      </c>
      <c r="F6" s="53"/>
      <c r="G6" s="54"/>
      <c r="H6" s="55" t="s">
        <v>20</v>
      </c>
      <c r="I6" s="56"/>
      <c r="J6" s="53"/>
      <c r="K6" s="57" t="s">
        <v>60</v>
      </c>
      <c r="L6" s="40"/>
      <c r="M6" s="40"/>
      <c r="N6" s="58"/>
    </row>
    <row r="7" spans="1:14" ht="15" customHeight="1" thickBot="1">
      <c r="A7" s="44" t="s">
        <v>21</v>
      </c>
      <c r="B7" s="59" t="s">
        <v>22</v>
      </c>
      <c r="D7" s="60" t="s">
        <v>61</v>
      </c>
      <c r="E7" s="61" t="s">
        <v>62</v>
      </c>
      <c r="F7" s="62" t="s">
        <v>63</v>
      </c>
      <c r="G7" s="61" t="s">
        <v>64</v>
      </c>
      <c r="H7" s="63"/>
      <c r="I7" s="185" t="s">
        <v>23</v>
      </c>
      <c r="J7" s="186"/>
      <c r="K7" s="185" t="s">
        <v>24</v>
      </c>
      <c r="L7" s="186"/>
      <c r="M7" s="185" t="s">
        <v>25</v>
      </c>
      <c r="N7" s="187"/>
    </row>
    <row r="8" spans="1:14" ht="15" customHeight="1">
      <c r="A8" s="44" t="s">
        <v>26</v>
      </c>
      <c r="B8" s="59" t="s">
        <v>27</v>
      </c>
      <c r="D8" s="64">
        <v>0.7271689699999999</v>
      </c>
      <c r="E8" s="65">
        <v>0.02320757952009856</v>
      </c>
      <c r="F8" s="65">
        <v>1.2248235</v>
      </c>
      <c r="G8" s="65">
        <v>0.015148432565770259</v>
      </c>
      <c r="H8" s="66">
        <v>3</v>
      </c>
      <c r="I8" s="67">
        <v>0.017</v>
      </c>
      <c r="J8" s="67">
        <v>0</v>
      </c>
      <c r="K8" s="67">
        <v>0.51</v>
      </c>
      <c r="L8" s="67">
        <v>0.51</v>
      </c>
      <c r="M8" s="67">
        <v>0.85</v>
      </c>
      <c r="N8" s="68">
        <v>0.85</v>
      </c>
    </row>
    <row r="9" spans="1:14" ht="15" customHeight="1">
      <c r="A9" s="44" t="s">
        <v>28</v>
      </c>
      <c r="B9" s="69">
        <v>0.017</v>
      </c>
      <c r="D9" s="70">
        <v>-1.0649168100000002</v>
      </c>
      <c r="E9" s="67">
        <v>0.01021995606577847</v>
      </c>
      <c r="F9" s="67">
        <v>-0.8398478</v>
      </c>
      <c r="G9" s="67">
        <v>0.015198686338028573</v>
      </c>
      <c r="H9" s="66">
        <v>4</v>
      </c>
      <c r="I9" s="67">
        <v>0</v>
      </c>
      <c r="J9" s="67">
        <v>0</v>
      </c>
      <c r="K9" s="67">
        <v>0.578</v>
      </c>
      <c r="L9" s="67">
        <v>0.578</v>
      </c>
      <c r="M9" s="67">
        <v>0.289</v>
      </c>
      <c r="N9" s="68">
        <v>0.289</v>
      </c>
    </row>
    <row r="10" spans="1:14" ht="15" customHeight="1">
      <c r="A10" s="44" t="s">
        <v>29</v>
      </c>
      <c r="B10" s="59" t="s">
        <v>30</v>
      </c>
      <c r="D10" s="70">
        <v>-0.28938018800000004</v>
      </c>
      <c r="E10" s="67">
        <v>0.007182958236497763</v>
      </c>
      <c r="F10" s="67">
        <v>0.27812279999999995</v>
      </c>
      <c r="G10" s="67">
        <v>0.012145186353738296</v>
      </c>
      <c r="H10" s="66">
        <v>5</v>
      </c>
      <c r="I10" s="67">
        <v>0</v>
      </c>
      <c r="J10" s="67">
        <v>0</v>
      </c>
      <c r="K10" s="67">
        <v>0.246</v>
      </c>
      <c r="L10" s="67">
        <v>0.246</v>
      </c>
      <c r="M10" s="67">
        <v>0.231</v>
      </c>
      <c r="N10" s="68">
        <v>0.187</v>
      </c>
    </row>
    <row r="11" spans="1:14" ht="15" customHeight="1">
      <c r="A11" s="44" t="s">
        <v>31</v>
      </c>
      <c r="B11" s="45">
        <v>1</v>
      </c>
      <c r="D11" s="64">
        <v>4.766012600000001</v>
      </c>
      <c r="E11" s="65">
        <v>0.00338610911485457</v>
      </c>
      <c r="F11" s="65">
        <v>0.5757668299999998</v>
      </c>
      <c r="G11" s="65">
        <v>0.0031492585663483153</v>
      </c>
      <c r="H11" s="66">
        <v>6</v>
      </c>
      <c r="I11" s="67">
        <v>3.925</v>
      </c>
      <c r="J11" s="67">
        <v>0</v>
      </c>
      <c r="K11" s="67">
        <v>0.251</v>
      </c>
      <c r="L11" s="67">
        <v>0.251</v>
      </c>
      <c r="M11" s="67">
        <v>0.418</v>
      </c>
      <c r="N11" s="68">
        <v>0.418</v>
      </c>
    </row>
    <row r="12" spans="1:14" ht="15" customHeight="1">
      <c r="A12" s="44" t="s">
        <v>32</v>
      </c>
      <c r="B12" s="72">
        <v>0.7499</v>
      </c>
      <c r="D12" s="70">
        <v>0.06881101765</v>
      </c>
      <c r="E12" s="67">
        <v>0.003595503505848167</v>
      </c>
      <c r="F12" s="67">
        <v>0.098395458</v>
      </c>
      <c r="G12" s="67">
        <v>0.004954596187287743</v>
      </c>
      <c r="H12" s="66">
        <v>7</v>
      </c>
      <c r="I12" s="67">
        <v>0</v>
      </c>
      <c r="J12" s="67">
        <v>0</v>
      </c>
      <c r="K12" s="67">
        <v>0</v>
      </c>
      <c r="L12" s="67">
        <v>0</v>
      </c>
      <c r="M12" s="67">
        <v>0.142</v>
      </c>
      <c r="N12" s="68">
        <v>0.142</v>
      </c>
    </row>
    <row r="13" spans="1:14" ht="15" customHeight="1">
      <c r="A13" s="44" t="s">
        <v>33</v>
      </c>
      <c r="B13" s="69">
        <v>20.471192</v>
      </c>
      <c r="D13" s="70">
        <v>0.03433813</v>
      </c>
      <c r="E13" s="67">
        <v>0.004879719765043884</v>
      </c>
      <c r="F13" s="67">
        <v>-0.33775621</v>
      </c>
      <c r="G13" s="67">
        <v>0.004779178842375801</v>
      </c>
      <c r="H13" s="66">
        <v>8</v>
      </c>
      <c r="I13" s="67">
        <v>0</v>
      </c>
      <c r="J13" s="67">
        <v>0</v>
      </c>
      <c r="K13" s="67">
        <v>0</v>
      </c>
      <c r="L13" s="67">
        <v>0</v>
      </c>
      <c r="M13" s="67">
        <v>0.241</v>
      </c>
      <c r="N13" s="68">
        <v>0.241</v>
      </c>
    </row>
    <row r="14" spans="1:14" ht="15" customHeight="1">
      <c r="A14" s="37" t="s">
        <v>34</v>
      </c>
      <c r="B14" s="73">
        <v>12.5</v>
      </c>
      <c r="D14" s="70">
        <v>-0.015258222000000002</v>
      </c>
      <c r="E14" s="67">
        <v>0.003553386852987701</v>
      </c>
      <c r="F14" s="67">
        <v>0.050962326</v>
      </c>
      <c r="G14" s="67">
        <v>0.0039728098934498825</v>
      </c>
      <c r="H14" s="66">
        <v>9</v>
      </c>
      <c r="I14" s="67">
        <v>0</v>
      </c>
      <c r="J14" s="67">
        <v>0</v>
      </c>
      <c r="K14" s="67">
        <v>0</v>
      </c>
      <c r="L14" s="67">
        <v>0</v>
      </c>
      <c r="M14" s="67">
        <v>0.41</v>
      </c>
      <c r="N14" s="68">
        <v>0.41</v>
      </c>
    </row>
    <row r="15" spans="1:14" ht="15" customHeight="1">
      <c r="A15" s="44" t="s">
        <v>35</v>
      </c>
      <c r="B15" s="69">
        <v>0</v>
      </c>
      <c r="D15" s="64">
        <v>-0.39215247999999997</v>
      </c>
      <c r="E15" s="65">
        <v>0.0034615445349725233</v>
      </c>
      <c r="F15" s="65">
        <v>0.17305331999999998</v>
      </c>
      <c r="G15" s="65">
        <v>0.003673844580763299</v>
      </c>
      <c r="H15" s="66">
        <v>10</v>
      </c>
      <c r="I15" s="67">
        <v>-0.209</v>
      </c>
      <c r="J15" s="67">
        <v>0</v>
      </c>
      <c r="K15" s="67">
        <v>0.698</v>
      </c>
      <c r="L15" s="67">
        <v>0</v>
      </c>
      <c r="M15" s="67">
        <v>0.349</v>
      </c>
      <c r="N15" s="68">
        <v>0.349</v>
      </c>
    </row>
    <row r="16" spans="1:14" ht="15" customHeight="1">
      <c r="A16" s="44" t="s">
        <v>36</v>
      </c>
      <c r="B16" s="69">
        <v>12.5093</v>
      </c>
      <c r="D16" s="70">
        <v>0.028530568</v>
      </c>
      <c r="E16" s="67">
        <v>0.0024596859866872797</v>
      </c>
      <c r="F16" s="67">
        <v>0.01843766251</v>
      </c>
      <c r="G16" s="67">
        <v>0.0019747038483372706</v>
      </c>
      <c r="H16" s="66">
        <v>11</v>
      </c>
      <c r="I16" s="67">
        <v>0</v>
      </c>
      <c r="J16" s="67">
        <v>0</v>
      </c>
      <c r="K16" s="67">
        <v>0</v>
      </c>
      <c r="L16" s="67">
        <v>0</v>
      </c>
      <c r="M16" s="67">
        <v>0.237</v>
      </c>
      <c r="N16" s="68">
        <v>0.237</v>
      </c>
    </row>
    <row r="17" spans="1:14" ht="15" customHeight="1">
      <c r="A17" s="44" t="s">
        <v>37</v>
      </c>
      <c r="B17" s="69">
        <v>0.07699999958276749</v>
      </c>
      <c r="D17" s="74">
        <v>-0.011820295</v>
      </c>
      <c r="E17" s="67">
        <v>0.002281663312465271</v>
      </c>
      <c r="F17" s="75">
        <v>-0.0216256732</v>
      </c>
      <c r="G17" s="67">
        <v>0.003011589506043225</v>
      </c>
      <c r="H17" s="66">
        <v>12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8">
        <v>0</v>
      </c>
    </row>
    <row r="18" spans="1:14" ht="15" customHeight="1">
      <c r="A18" s="44" t="s">
        <v>38</v>
      </c>
      <c r="B18" s="69">
        <v>-14.75</v>
      </c>
      <c r="D18" s="74">
        <v>-0.0036492097000000003</v>
      </c>
      <c r="E18" s="67">
        <v>0.0013803571739276611</v>
      </c>
      <c r="F18" s="75">
        <v>0.078255551</v>
      </c>
      <c r="G18" s="67">
        <v>0.0012017189591932316</v>
      </c>
      <c r="H18" s="66">
        <v>13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8">
        <v>0</v>
      </c>
    </row>
    <row r="19" spans="1:14" ht="15" customHeight="1">
      <c r="A19" s="44" t="s">
        <v>39</v>
      </c>
      <c r="B19" s="69">
        <v>-0.019999999552965164</v>
      </c>
      <c r="D19" s="74">
        <v>-0.18408938999999996</v>
      </c>
      <c r="E19" s="67">
        <v>0.0016709774877033611</v>
      </c>
      <c r="F19" s="75">
        <v>0.022619023</v>
      </c>
      <c r="G19" s="67">
        <v>0.0007634233716267355</v>
      </c>
      <c r="H19" s="66">
        <v>14</v>
      </c>
      <c r="I19" s="67">
        <v>0.058</v>
      </c>
      <c r="J19" s="67">
        <v>0</v>
      </c>
      <c r="K19" s="67">
        <v>0</v>
      </c>
      <c r="L19" s="67">
        <v>0</v>
      </c>
      <c r="M19" s="67">
        <v>0</v>
      </c>
      <c r="N19" s="68">
        <v>0</v>
      </c>
    </row>
    <row r="20" spans="1:14" ht="15" customHeight="1" thickBot="1">
      <c r="A20" s="44" t="s">
        <v>40</v>
      </c>
      <c r="B20" s="77">
        <v>0.1439572</v>
      </c>
      <c r="D20" s="78">
        <v>0.0026187926700000004</v>
      </c>
      <c r="E20" s="79">
        <v>0.0005229073320129628</v>
      </c>
      <c r="F20" s="80">
        <v>-0.0006330836270000001</v>
      </c>
      <c r="G20" s="79">
        <v>0.0007383796989571925</v>
      </c>
      <c r="H20" s="81">
        <v>15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82">
        <v>0</v>
      </c>
    </row>
    <row r="21" spans="1:6" ht="15" customHeight="1">
      <c r="A21" s="44" t="s">
        <v>41</v>
      </c>
      <c r="B21" s="77">
        <v>-0.7008886999999999</v>
      </c>
      <c r="F21" s="3" t="s">
        <v>65</v>
      </c>
    </row>
    <row r="22" spans="1:6" ht="15" customHeight="1">
      <c r="A22" s="44" t="s">
        <v>42</v>
      </c>
      <c r="B22" s="59" t="s">
        <v>43</v>
      </c>
      <c r="F22" s="3" t="s">
        <v>66</v>
      </c>
    </row>
    <row r="23" spans="1:2" ht="15" customHeight="1" thickBot="1">
      <c r="A23" s="83" t="s">
        <v>44</v>
      </c>
      <c r="B23" s="84">
        <v>15</v>
      </c>
    </row>
    <row r="24" spans="1:12" ht="18" customHeight="1" thickBot="1" thickTop="1">
      <c r="A24" s="85" t="s">
        <v>67</v>
      </c>
      <c r="B24" s="86">
        <v>2.4589103861420494</v>
      </c>
      <c r="E24" s="87"/>
      <c r="F24" s="88"/>
      <c r="G24" s="89" t="s">
        <v>45</v>
      </c>
      <c r="H24" s="88"/>
      <c r="I24" s="88"/>
      <c r="J24" s="88"/>
      <c r="K24" s="88"/>
      <c r="L24" s="90"/>
    </row>
    <row r="25" spans="1:12" ht="18" customHeight="1">
      <c r="A25" s="32" t="s">
        <v>46</v>
      </c>
      <c r="B25" s="33">
        <v>10</v>
      </c>
      <c r="E25" s="91" t="s">
        <v>47</v>
      </c>
      <c r="F25" s="92"/>
      <c r="G25" s="93"/>
      <c r="H25" s="94">
        <v>2.3224791000000002</v>
      </c>
      <c r="I25" s="92" t="s">
        <v>48</v>
      </c>
      <c r="J25" s="93"/>
      <c r="K25" s="92"/>
      <c r="L25" s="95">
        <v>4.800664906644393</v>
      </c>
    </row>
    <row r="26" spans="1:12" ht="18" customHeight="1" thickBot="1">
      <c r="A26" s="44" t="s">
        <v>49</v>
      </c>
      <c r="B26" s="45" t="s">
        <v>50</v>
      </c>
      <c r="E26" s="96" t="s">
        <v>51</v>
      </c>
      <c r="F26" s="97"/>
      <c r="G26" s="98"/>
      <c r="H26" s="99">
        <v>1.4244182381179733</v>
      </c>
      <c r="I26" s="97" t="s">
        <v>52</v>
      </c>
      <c r="J26" s="98"/>
      <c r="K26" s="97"/>
      <c r="L26" s="100">
        <v>0.4286385646826155</v>
      </c>
    </row>
    <row r="27" spans="1:2" ht="15" customHeight="1" thickBot="1" thickTop="1">
      <c r="A27" s="83" t="s">
        <v>53</v>
      </c>
      <c r="B27" s="84">
        <v>80</v>
      </c>
    </row>
    <row r="28" spans="1:14" s="2" customFormat="1" ht="18" customHeight="1" thickBot="1">
      <c r="A28" s="101" t="s">
        <v>54</v>
      </c>
      <c r="B28" s="102" t="s">
        <v>129</v>
      </c>
      <c r="C28" s="102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300" verticalDpi="300" orientation="landscape" paperSize="9" r:id="rId1"/>
  <headerFooter alignWithMargins="0">
    <oddHeader>&amp;C&amp;F : &amp;A&amp;RFichier d'origine: 47121530res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3"/>
  <dimension ref="A1:N28"/>
  <sheetViews>
    <sheetView workbookViewId="0" topLeftCell="A3">
      <selection activeCell="B29" sqref="B29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32" t="s">
        <v>12</v>
      </c>
      <c r="B1" s="33">
        <v>0</v>
      </c>
      <c r="D1" s="34" t="s">
        <v>13</v>
      </c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15" customHeight="1">
      <c r="A2" s="37" t="s">
        <v>14</v>
      </c>
      <c r="B2" s="38" t="s">
        <v>126</v>
      </c>
      <c r="D2" s="39" t="s">
        <v>56</v>
      </c>
      <c r="E2" s="40"/>
      <c r="F2" s="40"/>
      <c r="G2" s="40"/>
      <c r="H2" s="40"/>
      <c r="I2" s="40"/>
      <c r="J2" s="41"/>
      <c r="K2" s="42">
        <v>2.5840292099999997E-05</v>
      </c>
      <c r="L2" s="42">
        <v>1.2845518634805532E-07</v>
      </c>
      <c r="M2" s="42">
        <v>-7.480295150000001E-05</v>
      </c>
      <c r="N2" s="43">
        <v>2.674638477563397E-07</v>
      </c>
    </row>
    <row r="3" spans="1:14" ht="15" customHeight="1">
      <c r="A3" s="44" t="s">
        <v>15</v>
      </c>
      <c r="B3" s="45">
        <v>1</v>
      </c>
      <c r="D3" s="39" t="s">
        <v>57</v>
      </c>
      <c r="E3" s="40"/>
      <c r="F3" s="40"/>
      <c r="G3" s="40"/>
      <c r="H3" s="40"/>
      <c r="I3" s="40"/>
      <c r="J3" s="41"/>
      <c r="K3" s="42">
        <v>1.57282759E-05</v>
      </c>
      <c r="L3" s="42">
        <v>1.3204320906926477E-07</v>
      </c>
      <c r="M3" s="42">
        <v>6.91872885E-05</v>
      </c>
      <c r="N3" s="43">
        <v>2.755051478978581E-07</v>
      </c>
    </row>
    <row r="4" spans="1:14" ht="15" customHeight="1">
      <c r="A4" s="44" t="s">
        <v>16</v>
      </c>
      <c r="B4" s="45">
        <v>1</v>
      </c>
      <c r="D4" s="39" t="s">
        <v>58</v>
      </c>
      <c r="E4" s="40"/>
      <c r="F4" s="40"/>
      <c r="G4" s="40"/>
      <c r="H4" s="40"/>
      <c r="I4" s="40"/>
      <c r="J4" s="41"/>
      <c r="K4" s="42">
        <v>0.003747199308302754</v>
      </c>
      <c r="L4" s="42">
        <v>-0.0003563658132316422</v>
      </c>
      <c r="M4" s="42">
        <v>8.191495605185962E-08</v>
      </c>
      <c r="N4" s="43">
        <v>-47.408372</v>
      </c>
    </row>
    <row r="5" spans="1:14" ht="15" customHeight="1" thickBot="1">
      <c r="A5" t="s">
        <v>17</v>
      </c>
      <c r="B5" s="46">
        <v>36503.6531712963</v>
      </c>
      <c r="D5" s="47"/>
      <c r="E5" s="48" t="s">
        <v>59</v>
      </c>
      <c r="F5" s="49"/>
      <c r="G5" s="49"/>
      <c r="H5" s="49"/>
      <c r="I5" s="49"/>
      <c r="J5" s="49"/>
      <c r="K5" s="49"/>
      <c r="L5" s="49"/>
      <c r="M5" s="49"/>
      <c r="N5" s="50"/>
    </row>
    <row r="6" spans="1:14" ht="15" customHeight="1" thickTop="1">
      <c r="A6" s="44" t="s">
        <v>18</v>
      </c>
      <c r="B6" s="45">
        <v>4713</v>
      </c>
      <c r="D6" s="51"/>
      <c r="E6" s="52" t="s">
        <v>19</v>
      </c>
      <c r="F6" s="53"/>
      <c r="G6" s="54"/>
      <c r="H6" s="55" t="s">
        <v>20</v>
      </c>
      <c r="I6" s="56"/>
      <c r="J6" s="53"/>
      <c r="K6" s="57" t="s">
        <v>60</v>
      </c>
      <c r="L6" s="40"/>
      <c r="M6" s="40"/>
      <c r="N6" s="58"/>
    </row>
    <row r="7" spans="1:14" ht="15" customHeight="1" thickBot="1">
      <c r="A7" s="44" t="s">
        <v>21</v>
      </c>
      <c r="B7" s="59" t="s">
        <v>22</v>
      </c>
      <c r="D7" s="60" t="s">
        <v>61</v>
      </c>
      <c r="E7" s="61" t="s">
        <v>62</v>
      </c>
      <c r="F7" s="62" t="s">
        <v>63</v>
      </c>
      <c r="G7" s="61" t="s">
        <v>64</v>
      </c>
      <c r="H7" s="63"/>
      <c r="I7" s="185" t="s">
        <v>23</v>
      </c>
      <c r="J7" s="186"/>
      <c r="K7" s="185" t="s">
        <v>24</v>
      </c>
      <c r="L7" s="186"/>
      <c r="M7" s="185" t="s">
        <v>25</v>
      </c>
      <c r="N7" s="187"/>
    </row>
    <row r="8" spans="1:14" ht="15" customHeight="1">
      <c r="A8" s="44" t="s">
        <v>26</v>
      </c>
      <c r="B8" s="59" t="s">
        <v>27</v>
      </c>
      <c r="D8" s="64">
        <v>-1.1290210999999999</v>
      </c>
      <c r="E8" s="65">
        <v>0.013280352293527333</v>
      </c>
      <c r="F8" s="65">
        <v>0.72484795</v>
      </c>
      <c r="G8" s="65">
        <v>0.0028570000012329935</v>
      </c>
      <c r="H8" s="66">
        <v>3</v>
      </c>
      <c r="I8" s="67">
        <v>0.017</v>
      </c>
      <c r="J8" s="67">
        <v>0</v>
      </c>
      <c r="K8" s="67">
        <v>0.51</v>
      </c>
      <c r="L8" s="67">
        <v>0.51</v>
      </c>
      <c r="M8" s="67">
        <v>0.85</v>
      </c>
      <c r="N8" s="68">
        <v>0.85</v>
      </c>
    </row>
    <row r="9" spans="1:14" ht="15" customHeight="1">
      <c r="A9" s="44" t="s">
        <v>28</v>
      </c>
      <c r="B9" s="69">
        <v>0.017</v>
      </c>
      <c r="D9" s="70">
        <v>-0.06573760599999999</v>
      </c>
      <c r="E9" s="67">
        <v>0.010069295096083659</v>
      </c>
      <c r="F9" s="67">
        <v>0.19309424000000003</v>
      </c>
      <c r="G9" s="67">
        <v>0.007291602469648909</v>
      </c>
      <c r="H9" s="66">
        <v>4</v>
      </c>
      <c r="I9" s="67">
        <v>0</v>
      </c>
      <c r="J9" s="67">
        <v>0</v>
      </c>
      <c r="K9" s="67">
        <v>0.578</v>
      </c>
      <c r="L9" s="67">
        <v>0.578</v>
      </c>
      <c r="M9" s="67">
        <v>0.289</v>
      </c>
      <c r="N9" s="68">
        <v>0.289</v>
      </c>
    </row>
    <row r="10" spans="1:14" ht="15" customHeight="1">
      <c r="A10" s="44" t="s">
        <v>29</v>
      </c>
      <c r="B10" s="59" t="s">
        <v>30</v>
      </c>
      <c r="D10" s="70">
        <v>0.147350738</v>
      </c>
      <c r="E10" s="67">
        <v>0.0029623589910619716</v>
      </c>
      <c r="F10" s="67">
        <v>0.05032822</v>
      </c>
      <c r="G10" s="67">
        <v>0.007563727199311208</v>
      </c>
      <c r="H10" s="66">
        <v>5</v>
      </c>
      <c r="I10" s="67">
        <v>0</v>
      </c>
      <c r="J10" s="67">
        <v>0</v>
      </c>
      <c r="K10" s="67">
        <v>0.246</v>
      </c>
      <c r="L10" s="67">
        <v>0.246</v>
      </c>
      <c r="M10" s="67">
        <v>0.231</v>
      </c>
      <c r="N10" s="68">
        <v>0.187</v>
      </c>
    </row>
    <row r="11" spans="1:14" ht="15" customHeight="1">
      <c r="A11" s="44" t="s">
        <v>31</v>
      </c>
      <c r="B11" s="45">
        <v>4</v>
      </c>
      <c r="D11" s="71">
        <v>6.1699435</v>
      </c>
      <c r="E11" s="65">
        <v>0.005708566572051815</v>
      </c>
      <c r="F11" s="65">
        <v>-0.25904387</v>
      </c>
      <c r="G11" s="65">
        <v>0.0032840294535222475</v>
      </c>
      <c r="H11" s="66">
        <v>6</v>
      </c>
      <c r="I11" s="67">
        <v>3.925</v>
      </c>
      <c r="J11" s="67">
        <v>0</v>
      </c>
      <c r="K11" s="67">
        <v>0.251</v>
      </c>
      <c r="L11" s="67">
        <v>0.251</v>
      </c>
      <c r="M11" s="67">
        <v>0.418</v>
      </c>
      <c r="N11" s="68">
        <v>0.418</v>
      </c>
    </row>
    <row r="12" spans="1:14" ht="15" customHeight="1">
      <c r="A12" s="44" t="s">
        <v>32</v>
      </c>
      <c r="B12" s="72">
        <v>0.7499</v>
      </c>
      <c r="D12" s="70">
        <v>-0.055883574000000005</v>
      </c>
      <c r="E12" s="67">
        <v>0.004668576268338522</v>
      </c>
      <c r="F12" s="67">
        <v>0.062122152</v>
      </c>
      <c r="G12" s="67">
        <v>0.0030365972315532118</v>
      </c>
      <c r="H12" s="66">
        <v>7</v>
      </c>
      <c r="I12" s="67">
        <v>0</v>
      </c>
      <c r="J12" s="67">
        <v>0</v>
      </c>
      <c r="K12" s="67">
        <v>0</v>
      </c>
      <c r="L12" s="67">
        <v>0</v>
      </c>
      <c r="M12" s="67">
        <v>0.142</v>
      </c>
      <c r="N12" s="68">
        <v>0.142</v>
      </c>
    </row>
    <row r="13" spans="1:14" ht="15" customHeight="1">
      <c r="A13" s="44" t="s">
        <v>33</v>
      </c>
      <c r="B13" s="69">
        <v>20.483399</v>
      </c>
      <c r="D13" s="70">
        <v>0.024563744999999998</v>
      </c>
      <c r="E13" s="67">
        <v>0.0016488611015030958</v>
      </c>
      <c r="F13" s="67">
        <v>-0.0101192755</v>
      </c>
      <c r="G13" s="67">
        <v>0.0028005830188001443</v>
      </c>
      <c r="H13" s="66">
        <v>8</v>
      </c>
      <c r="I13" s="67">
        <v>0</v>
      </c>
      <c r="J13" s="67">
        <v>0</v>
      </c>
      <c r="K13" s="67">
        <v>0</v>
      </c>
      <c r="L13" s="67">
        <v>0</v>
      </c>
      <c r="M13" s="67">
        <v>0.241</v>
      </c>
      <c r="N13" s="68">
        <v>0.241</v>
      </c>
    </row>
    <row r="14" spans="1:14" ht="15" customHeight="1">
      <c r="A14" s="37" t="s">
        <v>34</v>
      </c>
      <c r="B14" s="73">
        <v>12.5</v>
      </c>
      <c r="D14" s="70">
        <v>0.0156742564</v>
      </c>
      <c r="E14" s="67">
        <v>0.002587072723051165</v>
      </c>
      <c r="F14" s="67">
        <v>0.010948899199999999</v>
      </c>
      <c r="G14" s="67">
        <v>0.0025396677363927855</v>
      </c>
      <c r="H14" s="66">
        <v>9</v>
      </c>
      <c r="I14" s="67">
        <v>0</v>
      </c>
      <c r="J14" s="67">
        <v>0</v>
      </c>
      <c r="K14" s="67">
        <v>0</v>
      </c>
      <c r="L14" s="67">
        <v>0</v>
      </c>
      <c r="M14" s="67">
        <v>0.41</v>
      </c>
      <c r="N14" s="68">
        <v>0.41</v>
      </c>
    </row>
    <row r="15" spans="1:14" ht="15" customHeight="1">
      <c r="A15" s="44" t="s">
        <v>35</v>
      </c>
      <c r="B15" s="69">
        <v>0</v>
      </c>
      <c r="D15" s="64">
        <v>-0.108047615</v>
      </c>
      <c r="E15" s="65">
        <v>0.0016229345294566564</v>
      </c>
      <c r="F15" s="65">
        <v>0.020712791</v>
      </c>
      <c r="G15" s="65">
        <v>0.0018124735972846668</v>
      </c>
      <c r="H15" s="66">
        <v>10</v>
      </c>
      <c r="I15" s="67">
        <v>-0.209</v>
      </c>
      <c r="J15" s="67">
        <v>0</v>
      </c>
      <c r="K15" s="67">
        <v>0.698</v>
      </c>
      <c r="L15" s="67">
        <v>0</v>
      </c>
      <c r="M15" s="67">
        <v>0.349</v>
      </c>
      <c r="N15" s="68">
        <v>0.349</v>
      </c>
    </row>
    <row r="16" spans="1:14" ht="15" customHeight="1">
      <c r="A16" s="44" t="s">
        <v>36</v>
      </c>
      <c r="B16" s="69">
        <v>12.5093</v>
      </c>
      <c r="D16" s="70">
        <v>-0.004334329</v>
      </c>
      <c r="E16" s="67">
        <v>0.002709265022222171</v>
      </c>
      <c r="F16" s="67">
        <v>-0.00185416097</v>
      </c>
      <c r="G16" s="67">
        <v>0.001121723344673994</v>
      </c>
      <c r="H16" s="66">
        <v>11</v>
      </c>
      <c r="I16" s="67">
        <v>0</v>
      </c>
      <c r="J16" s="67">
        <v>0</v>
      </c>
      <c r="K16" s="67">
        <v>0</v>
      </c>
      <c r="L16" s="67">
        <v>0</v>
      </c>
      <c r="M16" s="67">
        <v>0.237</v>
      </c>
      <c r="N16" s="68">
        <v>0.237</v>
      </c>
    </row>
    <row r="17" spans="1:14" ht="15" customHeight="1">
      <c r="A17" s="44" t="s">
        <v>37</v>
      </c>
      <c r="B17" s="69">
        <v>0.10100000351667404</v>
      </c>
      <c r="D17" s="74">
        <v>-0.002978278</v>
      </c>
      <c r="E17" s="67">
        <v>0.001095011709056118</v>
      </c>
      <c r="F17" s="75">
        <v>-0.00174234505</v>
      </c>
      <c r="G17" s="67">
        <v>0.0013591476405342465</v>
      </c>
      <c r="H17" s="66">
        <v>12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8">
        <v>0</v>
      </c>
    </row>
    <row r="18" spans="1:14" ht="15" customHeight="1">
      <c r="A18" s="44" t="s">
        <v>38</v>
      </c>
      <c r="B18" s="69">
        <v>-25.430999755859375</v>
      </c>
      <c r="D18" s="74">
        <v>-0.00842019752</v>
      </c>
      <c r="E18" s="67">
        <v>0.0010439558592659826</v>
      </c>
      <c r="F18" s="75">
        <v>0.038867508999999995</v>
      </c>
      <c r="G18" s="67">
        <v>0.0005355704983980377</v>
      </c>
      <c r="H18" s="66">
        <v>13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8">
        <v>0</v>
      </c>
    </row>
    <row r="19" spans="1:14" ht="15" customHeight="1">
      <c r="A19" s="44" t="s">
        <v>39</v>
      </c>
      <c r="B19" s="69">
        <v>-0.07000000029802322</v>
      </c>
      <c r="D19" s="74">
        <v>-0.18445739</v>
      </c>
      <c r="E19" s="67">
        <v>0.0010026217150067307</v>
      </c>
      <c r="F19" s="75">
        <v>0.018125819999999997</v>
      </c>
      <c r="G19" s="67">
        <v>0.001040965297452319</v>
      </c>
      <c r="H19" s="66">
        <v>14</v>
      </c>
      <c r="I19" s="67">
        <v>0.058</v>
      </c>
      <c r="J19" s="67">
        <v>0</v>
      </c>
      <c r="K19" s="67">
        <v>0</v>
      </c>
      <c r="L19" s="67">
        <v>0</v>
      </c>
      <c r="M19" s="67">
        <v>0</v>
      </c>
      <c r="N19" s="68">
        <v>0</v>
      </c>
    </row>
    <row r="20" spans="1:14" ht="15" customHeight="1" thickBot="1">
      <c r="A20" s="44" t="s">
        <v>40</v>
      </c>
      <c r="B20" s="77">
        <v>0.1481668</v>
      </c>
      <c r="D20" s="105">
        <v>0.00024747544</v>
      </c>
      <c r="E20" s="79">
        <v>0.0007804648015847361</v>
      </c>
      <c r="F20" s="80">
        <v>-0.00030747371</v>
      </c>
      <c r="G20" s="79">
        <v>0.0010237337613760173</v>
      </c>
      <c r="H20" s="81">
        <v>15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82">
        <v>0</v>
      </c>
    </row>
    <row r="21" spans="1:6" ht="15" customHeight="1">
      <c r="A21" s="44" t="s">
        <v>41</v>
      </c>
      <c r="B21" s="77">
        <v>-0.32526089999999996</v>
      </c>
      <c r="F21" s="3" t="s">
        <v>65</v>
      </c>
    </row>
    <row r="22" spans="1:6" ht="15" customHeight="1">
      <c r="A22" s="44" t="s">
        <v>42</v>
      </c>
      <c r="B22" s="59" t="s">
        <v>43</v>
      </c>
      <c r="F22" s="3" t="s">
        <v>66</v>
      </c>
    </row>
    <row r="23" spans="1:2" ht="15" customHeight="1" thickBot="1">
      <c r="A23" s="83" t="s">
        <v>44</v>
      </c>
      <c r="B23" s="84">
        <v>15</v>
      </c>
    </row>
    <row r="24" spans="1:12" ht="18" customHeight="1" thickBot="1" thickTop="1">
      <c r="A24" s="85" t="s">
        <v>67</v>
      </c>
      <c r="B24" s="86">
        <v>2.716301923548267</v>
      </c>
      <c r="E24" s="87"/>
      <c r="F24" s="88"/>
      <c r="G24" s="89" t="s">
        <v>45</v>
      </c>
      <c r="H24" s="88"/>
      <c r="I24" s="88"/>
      <c r="J24" s="88"/>
      <c r="K24" s="88"/>
      <c r="L24" s="90"/>
    </row>
    <row r="25" spans="1:12" ht="18" customHeight="1">
      <c r="A25" s="32" t="s">
        <v>46</v>
      </c>
      <c r="B25" s="33">
        <v>10</v>
      </c>
      <c r="E25" s="91" t="s">
        <v>47</v>
      </c>
      <c r="F25" s="92"/>
      <c r="G25" s="93"/>
      <c r="H25" s="94">
        <v>3.7641067</v>
      </c>
      <c r="I25" s="92" t="s">
        <v>48</v>
      </c>
      <c r="J25" s="93"/>
      <c r="K25" s="92"/>
      <c r="L25" s="95">
        <v>6.175379058792814</v>
      </c>
    </row>
    <row r="26" spans="1:12" ht="18" customHeight="1" thickBot="1">
      <c r="A26" s="44" t="s">
        <v>49</v>
      </c>
      <c r="B26" s="45" t="s">
        <v>50</v>
      </c>
      <c r="E26" s="96" t="s">
        <v>51</v>
      </c>
      <c r="F26" s="97"/>
      <c r="G26" s="98"/>
      <c r="H26" s="99">
        <v>1.3416755177256579</v>
      </c>
      <c r="I26" s="97" t="s">
        <v>52</v>
      </c>
      <c r="J26" s="98"/>
      <c r="K26" s="97"/>
      <c r="L26" s="100">
        <v>0.11001502996499117</v>
      </c>
    </row>
    <row r="27" spans="1:2" ht="15" customHeight="1" thickBot="1" thickTop="1">
      <c r="A27" s="83" t="s">
        <v>53</v>
      </c>
      <c r="B27" s="84">
        <v>80</v>
      </c>
    </row>
    <row r="28" spans="1:14" s="2" customFormat="1" ht="18" customHeight="1" thickBot="1">
      <c r="A28" s="101" t="s">
        <v>54</v>
      </c>
      <c r="B28" s="102" t="s">
        <v>128</v>
      </c>
      <c r="C28" s="102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300" verticalDpi="300" orientation="landscape" paperSize="9" r:id="rId1"/>
  <headerFooter alignWithMargins="0">
    <oddHeader>&amp;C&amp;F : &amp;A&amp;RFichier d'origine: 47131540res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4"/>
  <dimension ref="A1:N28"/>
  <sheetViews>
    <sheetView workbookViewId="0" topLeftCell="A3">
      <selection activeCell="B29" sqref="B29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32" t="s">
        <v>12</v>
      </c>
      <c r="B1" s="33">
        <v>0</v>
      </c>
      <c r="D1" s="34" t="s">
        <v>13</v>
      </c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15" customHeight="1">
      <c r="A2" s="37" t="s">
        <v>14</v>
      </c>
      <c r="B2" s="38" t="s">
        <v>126</v>
      </c>
      <c r="D2" s="39" t="s">
        <v>56</v>
      </c>
      <c r="E2" s="40"/>
      <c r="F2" s="40"/>
      <c r="G2" s="40"/>
      <c r="H2" s="40"/>
      <c r="I2" s="40"/>
      <c r="J2" s="41"/>
      <c r="K2" s="42">
        <v>4.0001874E-05</v>
      </c>
      <c r="L2" s="42">
        <v>2.0580916591346805E-07</v>
      </c>
      <c r="M2" s="42">
        <v>-4.684933000000001E-05</v>
      </c>
      <c r="N2" s="43">
        <v>1.6336921371311917E-07</v>
      </c>
    </row>
    <row r="3" spans="1:14" ht="15" customHeight="1">
      <c r="A3" s="44" t="s">
        <v>15</v>
      </c>
      <c r="B3" s="45">
        <v>1</v>
      </c>
      <c r="D3" s="39" t="s">
        <v>57</v>
      </c>
      <c r="E3" s="40"/>
      <c r="F3" s="40"/>
      <c r="G3" s="40"/>
      <c r="H3" s="40"/>
      <c r="I3" s="40"/>
      <c r="J3" s="41"/>
      <c r="K3" s="42">
        <v>2.4026665999999995E-05</v>
      </c>
      <c r="L3" s="42">
        <v>1.4321664154068715E-07</v>
      </c>
      <c r="M3" s="42">
        <v>5.891553E-05</v>
      </c>
      <c r="N3" s="43">
        <v>9.583845987359818E-08</v>
      </c>
    </row>
    <row r="4" spans="1:14" ht="15" customHeight="1">
      <c r="A4" s="44" t="s">
        <v>16</v>
      </c>
      <c r="B4" s="45">
        <v>1</v>
      </c>
      <c r="D4" s="39" t="s">
        <v>58</v>
      </c>
      <c r="E4" s="40"/>
      <c r="F4" s="40"/>
      <c r="G4" s="40"/>
      <c r="H4" s="40"/>
      <c r="I4" s="40"/>
      <c r="J4" s="41"/>
      <c r="K4" s="42">
        <v>0.0020158752573402653</v>
      </c>
      <c r="L4" s="42">
        <v>-0.00019322863412375225</v>
      </c>
      <c r="M4" s="42">
        <v>6.755915237152454E-08</v>
      </c>
      <c r="N4" s="43">
        <v>-47.780756000000004</v>
      </c>
    </row>
    <row r="5" spans="1:14" ht="15" customHeight="1" thickBot="1">
      <c r="A5" t="s">
        <v>17</v>
      </c>
      <c r="B5" s="46">
        <v>36503.6562037037</v>
      </c>
      <c r="D5" s="47"/>
      <c r="E5" s="48" t="s">
        <v>79</v>
      </c>
      <c r="F5" s="49"/>
      <c r="G5" s="49"/>
      <c r="H5" s="49"/>
      <c r="I5" s="49"/>
      <c r="J5" s="49"/>
      <c r="K5" s="49"/>
      <c r="L5" s="49"/>
      <c r="M5" s="49"/>
      <c r="N5" s="50"/>
    </row>
    <row r="6" spans="1:14" ht="15" customHeight="1" thickTop="1">
      <c r="A6" s="44" t="s">
        <v>18</v>
      </c>
      <c r="B6" s="45">
        <v>4715</v>
      </c>
      <c r="D6" s="51"/>
      <c r="E6" s="52" t="s">
        <v>19</v>
      </c>
      <c r="F6" s="53"/>
      <c r="G6" s="54"/>
      <c r="H6" s="55" t="s">
        <v>20</v>
      </c>
      <c r="I6" s="56"/>
      <c r="J6" s="53"/>
      <c r="K6" s="57" t="s">
        <v>60</v>
      </c>
      <c r="L6" s="40"/>
      <c r="M6" s="40"/>
      <c r="N6" s="58"/>
    </row>
    <row r="7" spans="1:14" ht="15" customHeight="1" thickBot="1">
      <c r="A7" s="44" t="s">
        <v>21</v>
      </c>
      <c r="B7" s="59" t="s">
        <v>22</v>
      </c>
      <c r="D7" s="60" t="s">
        <v>61</v>
      </c>
      <c r="E7" s="61" t="s">
        <v>62</v>
      </c>
      <c r="F7" s="62" t="s">
        <v>63</v>
      </c>
      <c r="G7" s="61" t="s">
        <v>64</v>
      </c>
      <c r="H7" s="63"/>
      <c r="I7" s="185" t="s">
        <v>23</v>
      </c>
      <c r="J7" s="186"/>
      <c r="K7" s="185" t="s">
        <v>24</v>
      </c>
      <c r="L7" s="186"/>
      <c r="M7" s="185" t="s">
        <v>25</v>
      </c>
      <c r="N7" s="187"/>
    </row>
    <row r="8" spans="1:14" ht="15" customHeight="1">
      <c r="A8" s="44" t="s">
        <v>26</v>
      </c>
      <c r="B8" s="59" t="s">
        <v>27</v>
      </c>
      <c r="D8" s="64">
        <v>-1.16970477</v>
      </c>
      <c r="E8" s="65">
        <v>0.022947013009984724</v>
      </c>
      <c r="F8" s="107">
        <v>9.4028622</v>
      </c>
      <c r="G8" s="65">
        <v>0.00883563228468023</v>
      </c>
      <c r="H8" s="66">
        <v>3</v>
      </c>
      <c r="I8" s="67">
        <v>0.017</v>
      </c>
      <c r="J8" s="67">
        <v>0</v>
      </c>
      <c r="K8" s="67">
        <v>0.51</v>
      </c>
      <c r="L8" s="67">
        <v>0.51</v>
      </c>
      <c r="M8" s="67">
        <v>0.85</v>
      </c>
      <c r="N8" s="68">
        <v>0.85</v>
      </c>
    </row>
    <row r="9" spans="1:14" ht="15" customHeight="1">
      <c r="A9" s="44" t="s">
        <v>28</v>
      </c>
      <c r="B9" s="69">
        <v>0.017</v>
      </c>
      <c r="D9" s="74">
        <v>-1.6173413</v>
      </c>
      <c r="E9" s="67">
        <v>0.02319410388138443</v>
      </c>
      <c r="F9" s="75">
        <v>2.0928045</v>
      </c>
      <c r="G9" s="67">
        <v>0.015269753193846032</v>
      </c>
      <c r="H9" s="66">
        <v>4</v>
      </c>
      <c r="I9" s="67">
        <v>0</v>
      </c>
      <c r="J9" s="67">
        <v>0</v>
      </c>
      <c r="K9" s="67">
        <v>0.578</v>
      </c>
      <c r="L9" s="67">
        <v>0.578</v>
      </c>
      <c r="M9" s="67">
        <v>0.289</v>
      </c>
      <c r="N9" s="68">
        <v>0.289</v>
      </c>
    </row>
    <row r="10" spans="1:14" ht="15" customHeight="1">
      <c r="A10" s="44" t="s">
        <v>29</v>
      </c>
      <c r="B10" s="59" t="s">
        <v>30</v>
      </c>
      <c r="D10" s="70">
        <v>0.6561287420999999</v>
      </c>
      <c r="E10" s="67">
        <v>0.009321117039106038</v>
      </c>
      <c r="F10" s="67">
        <v>-0.7797069</v>
      </c>
      <c r="G10" s="67">
        <v>0.010398071948203995</v>
      </c>
      <c r="H10" s="66">
        <v>5</v>
      </c>
      <c r="I10" s="67">
        <v>0</v>
      </c>
      <c r="J10" s="67">
        <v>0</v>
      </c>
      <c r="K10" s="67">
        <v>0.246</v>
      </c>
      <c r="L10" s="67">
        <v>0.246</v>
      </c>
      <c r="M10" s="67">
        <v>0.231</v>
      </c>
      <c r="N10" s="68">
        <v>0.187</v>
      </c>
    </row>
    <row r="11" spans="1:14" ht="15" customHeight="1">
      <c r="A11" s="44" t="s">
        <v>31</v>
      </c>
      <c r="B11" s="45">
        <v>5</v>
      </c>
      <c r="D11" s="71">
        <v>15.228858000000002</v>
      </c>
      <c r="E11" s="65">
        <v>0.009388204084947038</v>
      </c>
      <c r="F11" s="65">
        <v>0.71203478</v>
      </c>
      <c r="G11" s="65">
        <v>0.014183732552419743</v>
      </c>
      <c r="H11" s="66">
        <v>6</v>
      </c>
      <c r="I11" s="67">
        <v>3.925</v>
      </c>
      <c r="J11" s="67">
        <v>0</v>
      </c>
      <c r="K11" s="67">
        <v>0.251</v>
      </c>
      <c r="L11" s="67">
        <v>0.251</v>
      </c>
      <c r="M11" s="67">
        <v>0.418</v>
      </c>
      <c r="N11" s="68">
        <v>0.418</v>
      </c>
    </row>
    <row r="12" spans="1:14" ht="15" customHeight="1">
      <c r="A12" s="44" t="s">
        <v>32</v>
      </c>
      <c r="B12" s="72">
        <v>0.7499</v>
      </c>
      <c r="D12" s="70">
        <v>-0.067918918527</v>
      </c>
      <c r="E12" s="67">
        <v>0.004726390661107967</v>
      </c>
      <c r="F12" s="67">
        <v>0.24688874</v>
      </c>
      <c r="G12" s="67">
        <v>0.0026333448931757323</v>
      </c>
      <c r="H12" s="66">
        <v>7</v>
      </c>
      <c r="I12" s="67">
        <v>0</v>
      </c>
      <c r="J12" s="67">
        <v>0</v>
      </c>
      <c r="K12" s="67">
        <v>0</v>
      </c>
      <c r="L12" s="67">
        <v>0</v>
      </c>
      <c r="M12" s="67">
        <v>0.142</v>
      </c>
      <c r="N12" s="68">
        <v>0.142</v>
      </c>
    </row>
    <row r="13" spans="1:14" ht="15" customHeight="1">
      <c r="A13" s="44" t="s">
        <v>33</v>
      </c>
      <c r="B13" s="69">
        <v>20.50171</v>
      </c>
      <c r="D13" s="70">
        <v>-0.035582892</v>
      </c>
      <c r="E13" s="67">
        <v>0.004195166838337391</v>
      </c>
      <c r="F13" s="67">
        <v>0.25647286</v>
      </c>
      <c r="G13" s="67">
        <v>0.0030836826080844737</v>
      </c>
      <c r="H13" s="66">
        <v>8</v>
      </c>
      <c r="I13" s="67">
        <v>0</v>
      </c>
      <c r="J13" s="67">
        <v>0</v>
      </c>
      <c r="K13" s="67">
        <v>0</v>
      </c>
      <c r="L13" s="67">
        <v>0</v>
      </c>
      <c r="M13" s="67">
        <v>0.241</v>
      </c>
      <c r="N13" s="68">
        <v>0.241</v>
      </c>
    </row>
    <row r="14" spans="1:14" ht="15" customHeight="1">
      <c r="A14" s="37" t="s">
        <v>34</v>
      </c>
      <c r="B14" s="73">
        <v>12.5</v>
      </c>
      <c r="D14" s="70">
        <v>0.025185577999999997</v>
      </c>
      <c r="E14" s="67">
        <v>0.004982136074446995</v>
      </c>
      <c r="F14" s="67">
        <v>0.058854286</v>
      </c>
      <c r="G14" s="67">
        <v>0.002710928238127085</v>
      </c>
      <c r="H14" s="66">
        <v>9</v>
      </c>
      <c r="I14" s="67">
        <v>0</v>
      </c>
      <c r="J14" s="67">
        <v>0</v>
      </c>
      <c r="K14" s="67">
        <v>0</v>
      </c>
      <c r="L14" s="67">
        <v>0</v>
      </c>
      <c r="M14" s="67">
        <v>0.41</v>
      </c>
      <c r="N14" s="68">
        <v>0.41</v>
      </c>
    </row>
    <row r="15" spans="1:14" ht="15" customHeight="1">
      <c r="A15" s="44" t="s">
        <v>35</v>
      </c>
      <c r="B15" s="69">
        <v>0</v>
      </c>
      <c r="D15" s="64">
        <v>-0.43314325</v>
      </c>
      <c r="E15" s="65">
        <v>0.0019777695576024</v>
      </c>
      <c r="F15" s="65">
        <v>0.21289167999999997</v>
      </c>
      <c r="G15" s="65">
        <v>0.0035003344325377195</v>
      </c>
      <c r="H15" s="66">
        <v>10</v>
      </c>
      <c r="I15" s="67">
        <v>-0.209</v>
      </c>
      <c r="J15" s="67">
        <v>0</v>
      </c>
      <c r="K15" s="67">
        <v>0.698</v>
      </c>
      <c r="L15" s="67">
        <v>0</v>
      </c>
      <c r="M15" s="67">
        <v>0.349</v>
      </c>
      <c r="N15" s="68">
        <v>0.349</v>
      </c>
    </row>
    <row r="16" spans="1:14" ht="15" customHeight="1">
      <c r="A16" s="44" t="s">
        <v>36</v>
      </c>
      <c r="B16" s="69">
        <v>12.509400000000001</v>
      </c>
      <c r="D16" s="70">
        <v>-0.0045294340100000005</v>
      </c>
      <c r="E16" s="67">
        <v>0.001465489705849723</v>
      </c>
      <c r="F16" s="67">
        <v>-0.0102981252</v>
      </c>
      <c r="G16" s="67">
        <v>0.0037369352311782803</v>
      </c>
      <c r="H16" s="66">
        <v>11</v>
      </c>
      <c r="I16" s="67">
        <v>0</v>
      </c>
      <c r="J16" s="67">
        <v>0</v>
      </c>
      <c r="K16" s="67">
        <v>0</v>
      </c>
      <c r="L16" s="67">
        <v>0</v>
      </c>
      <c r="M16" s="67">
        <v>0.237</v>
      </c>
      <c r="N16" s="68">
        <v>0.237</v>
      </c>
    </row>
    <row r="17" spans="1:14" ht="15" customHeight="1">
      <c r="A17" s="44" t="s">
        <v>37</v>
      </c>
      <c r="B17" s="69">
        <v>0.11599999666213989</v>
      </c>
      <c r="D17" s="108">
        <v>0.0029435346</v>
      </c>
      <c r="E17" s="67">
        <v>0.003378684278405566</v>
      </c>
      <c r="F17" s="75">
        <v>0.0008348270000000001</v>
      </c>
      <c r="G17" s="67">
        <v>0.0004678071758171308</v>
      </c>
      <c r="H17" s="66">
        <v>12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8">
        <v>0</v>
      </c>
    </row>
    <row r="18" spans="1:14" ht="15" customHeight="1">
      <c r="A18" s="44" t="s">
        <v>38</v>
      </c>
      <c r="B18" s="69">
        <v>11.1899995803833</v>
      </c>
      <c r="D18" s="74">
        <v>-0.03894655700000001</v>
      </c>
      <c r="E18" s="67">
        <v>0.0015108373700818151</v>
      </c>
      <c r="F18" s="75">
        <v>-0.0019614919999999996</v>
      </c>
      <c r="G18" s="67">
        <v>0.0014828402294974335</v>
      </c>
      <c r="H18" s="66">
        <v>13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8">
        <v>0</v>
      </c>
    </row>
    <row r="19" spans="1:14" ht="15" customHeight="1">
      <c r="A19" s="44" t="s">
        <v>39</v>
      </c>
      <c r="B19" s="69">
        <v>0.10599999874830246</v>
      </c>
      <c r="D19" s="74">
        <v>-0.14796068</v>
      </c>
      <c r="E19" s="67">
        <v>0.0005679117049302059</v>
      </c>
      <c r="F19" s="75">
        <v>-0.018333544</v>
      </c>
      <c r="G19" s="67">
        <v>0.0016141772655269176</v>
      </c>
      <c r="H19" s="66">
        <v>14</v>
      </c>
      <c r="I19" s="67">
        <v>0.058</v>
      </c>
      <c r="J19" s="67">
        <v>0</v>
      </c>
      <c r="K19" s="67">
        <v>0</v>
      </c>
      <c r="L19" s="67">
        <v>0</v>
      </c>
      <c r="M19" s="67">
        <v>0</v>
      </c>
      <c r="N19" s="68">
        <v>0</v>
      </c>
    </row>
    <row r="20" spans="1:14" ht="15" customHeight="1" thickBot="1">
      <c r="A20" s="44" t="s">
        <v>40</v>
      </c>
      <c r="B20" s="77">
        <v>0.37178279999999997</v>
      </c>
      <c r="D20" s="78">
        <v>-0.00330973662</v>
      </c>
      <c r="E20" s="79">
        <v>0.0010406351601242867</v>
      </c>
      <c r="F20" s="80">
        <v>0.000370779845</v>
      </c>
      <c r="G20" s="79">
        <v>0.0020397827564101276</v>
      </c>
      <c r="H20" s="81">
        <v>15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82">
        <v>0</v>
      </c>
    </row>
    <row r="21" spans="1:6" ht="15" customHeight="1">
      <c r="A21" s="44" t="s">
        <v>41</v>
      </c>
      <c r="B21" s="77">
        <v>-0.35949149999999996</v>
      </c>
      <c r="F21" s="3" t="s">
        <v>65</v>
      </c>
    </row>
    <row r="22" spans="1:6" ht="15" customHeight="1">
      <c r="A22" s="44" t="s">
        <v>42</v>
      </c>
      <c r="B22" s="59" t="s">
        <v>43</v>
      </c>
      <c r="F22" s="3" t="s">
        <v>66</v>
      </c>
    </row>
    <row r="23" spans="1:2" ht="15" customHeight="1" thickBot="1">
      <c r="A23" s="83" t="s">
        <v>44</v>
      </c>
      <c r="B23" s="84">
        <v>15</v>
      </c>
    </row>
    <row r="24" spans="1:12" ht="18" customHeight="1" thickBot="1" thickTop="1">
      <c r="A24" s="85" t="s">
        <v>67</v>
      </c>
      <c r="B24" s="86">
        <v>2.737637973128257</v>
      </c>
      <c r="E24" s="87"/>
      <c r="F24" s="88"/>
      <c r="G24" s="89" t="s">
        <v>45</v>
      </c>
      <c r="H24" s="88"/>
      <c r="I24" s="88"/>
      <c r="J24" s="88"/>
      <c r="K24" s="88"/>
      <c r="L24" s="90"/>
    </row>
    <row r="25" spans="1:12" ht="18" customHeight="1">
      <c r="A25" s="32" t="s">
        <v>46</v>
      </c>
      <c r="B25" s="33">
        <v>10</v>
      </c>
      <c r="E25" s="91" t="s">
        <v>47</v>
      </c>
      <c r="F25" s="92"/>
      <c r="G25" s="93"/>
      <c r="H25" s="94">
        <v>2.0251149000000006</v>
      </c>
      <c r="I25" s="92" t="s">
        <v>48</v>
      </c>
      <c r="J25" s="93"/>
      <c r="K25" s="92"/>
      <c r="L25" s="95">
        <v>15.24549472834823</v>
      </c>
    </row>
    <row r="26" spans="1:12" ht="18" customHeight="1" thickBot="1">
      <c r="A26" s="44" t="s">
        <v>49</v>
      </c>
      <c r="B26" s="45" t="s">
        <v>50</v>
      </c>
      <c r="E26" s="96" t="s">
        <v>51</v>
      </c>
      <c r="F26" s="97"/>
      <c r="G26" s="98"/>
      <c r="H26" s="99">
        <v>9.4753378198959</v>
      </c>
      <c r="I26" s="97" t="s">
        <v>52</v>
      </c>
      <c r="J26" s="98"/>
      <c r="K26" s="97"/>
      <c r="L26" s="100">
        <v>0.4826343775921737</v>
      </c>
    </row>
    <row r="27" spans="1:2" ht="15" customHeight="1" thickBot="1" thickTop="1">
      <c r="A27" s="83" t="s">
        <v>53</v>
      </c>
      <c r="B27" s="84">
        <v>80</v>
      </c>
    </row>
    <row r="28" spans="1:14" s="2" customFormat="1" ht="18" customHeight="1" thickBot="1">
      <c r="A28" s="101" t="s">
        <v>54</v>
      </c>
      <c r="B28" s="102" t="s">
        <v>127</v>
      </c>
      <c r="C28" s="102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300" verticalDpi="300" orientation="landscape" paperSize="9" r:id="rId1"/>
  <headerFooter alignWithMargins="0">
    <oddHeader>&amp;C&amp;F : &amp;A&amp;RFichier d'origine: 47151544res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3"/>
  <dimension ref="A1:O34"/>
  <sheetViews>
    <sheetView tabSelected="1" workbookViewId="0" topLeftCell="I1">
      <selection activeCell="N29" sqref="N29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9" width="12" style="0" customWidth="1"/>
    <col min="10" max="10" width="31.5" style="184" customWidth="1"/>
    <col min="11" max="16384" width="12" style="0" customWidth="1"/>
  </cols>
  <sheetData>
    <row r="1" spans="1:10" ht="13.5" thickTop="1">
      <c r="A1" s="148" t="s">
        <v>117</v>
      </c>
      <c r="B1" s="140" t="s">
        <v>75</v>
      </c>
      <c r="C1" s="130" t="s">
        <v>72</v>
      </c>
      <c r="D1" s="130" t="s">
        <v>69</v>
      </c>
      <c r="E1" s="130" t="s">
        <v>77</v>
      </c>
      <c r="F1" s="137" t="s">
        <v>80</v>
      </c>
      <c r="G1" s="172" t="s">
        <v>118</v>
      </c>
      <c r="I1" s="176" t="s">
        <v>132</v>
      </c>
      <c r="J1" s="177" t="s">
        <v>133</v>
      </c>
    </row>
    <row r="2" spans="1:10" ht="13.5" thickBot="1">
      <c r="A2" s="149" t="s">
        <v>87</v>
      </c>
      <c r="B2" s="141">
        <v>2.3224791000000002</v>
      </c>
      <c r="C2" s="132">
        <v>3.7655071</v>
      </c>
      <c r="D2" s="132">
        <v>3.7639334000000004</v>
      </c>
      <c r="E2" s="132">
        <v>3.7641067</v>
      </c>
      <c r="F2" s="138">
        <v>2.0251149000000006</v>
      </c>
      <c r="G2" s="173">
        <v>3.115750501989313</v>
      </c>
      <c r="I2" s="178">
        <f>SUM(B2:F2)</f>
        <v>15.641141200000002</v>
      </c>
      <c r="J2" s="179" t="s">
        <v>134</v>
      </c>
    </row>
    <row r="3" spans="1:14" ht="14.25" thickBot="1" thickTop="1">
      <c r="A3" s="157" t="s">
        <v>86</v>
      </c>
      <c r="B3" s="158" t="s">
        <v>81</v>
      </c>
      <c r="C3" s="159" t="s">
        <v>82</v>
      </c>
      <c r="D3" s="159" t="s">
        <v>83</v>
      </c>
      <c r="E3" s="159" t="s">
        <v>84</v>
      </c>
      <c r="F3" s="160" t="s">
        <v>85</v>
      </c>
      <c r="G3" s="168" t="s">
        <v>119</v>
      </c>
      <c r="I3" s="176" t="s">
        <v>135</v>
      </c>
      <c r="J3" s="179"/>
      <c r="K3" t="s">
        <v>136</v>
      </c>
      <c r="N3" t="s">
        <v>137</v>
      </c>
    </row>
    <row r="4" spans="1:15" ht="12.75">
      <c r="A4" s="154" t="s">
        <v>88</v>
      </c>
      <c r="B4" s="155">
        <v>0.7271689699999999</v>
      </c>
      <c r="C4" s="156">
        <v>-1.6661651999999996</v>
      </c>
      <c r="D4" s="156">
        <v>-1.0452072000000001</v>
      </c>
      <c r="E4" s="156">
        <v>-1.1290210999999999</v>
      </c>
      <c r="F4" s="161">
        <v>-1.16970477</v>
      </c>
      <c r="G4" s="169">
        <v>-0.8042338490776032</v>
      </c>
      <c r="I4" s="180">
        <f>B4*$B$2+C4*$C$2+D4*$D$2+E4*$E$2+$F$2*F4</f>
        <v>-15.137754890659314</v>
      </c>
      <c r="J4" s="181">
        <f>I4/$I$2</f>
        <v>-0.9678165229183733</v>
      </c>
      <c r="K4">
        <f>J4/G4</f>
        <v>1.203401876243318</v>
      </c>
      <c r="N4" s="188">
        <f>(B4*$B$2+C4*$C$2+D4*$D$2+E4*$E$2+F4*$F$2)/SUM($B$2:$F$2)</f>
        <v>-0.9678165229183733</v>
      </c>
      <c r="O4" s="188">
        <f>N4-J4</f>
        <v>0</v>
      </c>
    </row>
    <row r="5" spans="1:15" ht="12.75">
      <c r="A5" s="149" t="s">
        <v>90</v>
      </c>
      <c r="B5" s="143">
        <v>-1.0649168100000002</v>
      </c>
      <c r="C5" s="125">
        <v>-0.2365256</v>
      </c>
      <c r="D5" s="125">
        <v>0.0467540798</v>
      </c>
      <c r="E5" s="125">
        <v>-0.06573760599999999</v>
      </c>
      <c r="F5" s="162">
        <v>-1.6173413</v>
      </c>
      <c r="G5" s="170">
        <v>-0.35652139194593585</v>
      </c>
      <c r="I5" s="180">
        <f>B5*$B$2+C5*$C$2+D5*$D$2+E5*$E$2+$F$2*F5</f>
        <v>-6.710651946251877</v>
      </c>
      <c r="J5" s="181">
        <f aca="true" t="shared" si="0" ref="J5:J29">I5/$I$2</f>
        <v>-0.4290385119886186</v>
      </c>
      <c r="K5">
        <f aca="true" t="shared" si="1" ref="K5:K29">J5/G5</f>
        <v>1.203401876243318</v>
      </c>
      <c r="N5" s="188">
        <f aca="true" t="shared" si="2" ref="N5:N29">(B5*$B$2+C5*$C$2+D5*$D$2+E5*$E$2+F5*$F$2)/SUM($B$2:$F$2)</f>
        <v>-0.4290385119886186</v>
      </c>
      <c r="O5" s="188">
        <f aca="true" t="shared" si="3" ref="O5:O29">N5-J5</f>
        <v>0</v>
      </c>
    </row>
    <row r="6" spans="1:15" ht="12.75">
      <c r="A6" s="149" t="s">
        <v>92</v>
      </c>
      <c r="B6" s="143">
        <v>-0.28938018800000004</v>
      </c>
      <c r="C6" s="125">
        <v>0.19070201</v>
      </c>
      <c r="D6" s="125">
        <v>0.22462224000000003</v>
      </c>
      <c r="E6" s="125">
        <v>0.147350738</v>
      </c>
      <c r="F6" s="163">
        <v>0.6561287420999999</v>
      </c>
      <c r="G6" s="170">
        <v>0.14742153701760213</v>
      </c>
      <c r="I6" s="180">
        <f aca="true" t="shared" si="4" ref="I6:I29">B6*$B$2+C6*$C$2+D6*$D$2+E6*$E$2+$F$2*F6</f>
        <v>2.7748534776747285</v>
      </c>
      <c r="J6" s="181">
        <f t="shared" si="0"/>
        <v>0.1774073542456562</v>
      </c>
      <c r="K6">
        <f t="shared" si="1"/>
        <v>1.2034018762433183</v>
      </c>
      <c r="N6" s="188">
        <f t="shared" si="2"/>
        <v>0.1774073542456562</v>
      </c>
      <c r="O6" s="188">
        <f t="shared" si="3"/>
        <v>0</v>
      </c>
    </row>
    <row r="7" spans="1:15" ht="12.75">
      <c r="A7" s="149" t="s">
        <v>94</v>
      </c>
      <c r="B7" s="142">
        <v>4.766012600000001</v>
      </c>
      <c r="C7" s="124">
        <v>6.579372000000001</v>
      </c>
      <c r="D7" s="124">
        <v>6.207068699999999</v>
      </c>
      <c r="E7" s="124">
        <v>6.1699435</v>
      </c>
      <c r="F7" s="164">
        <v>15.228858000000002</v>
      </c>
      <c r="G7" s="170">
        <v>6.017833408912911</v>
      </c>
      <c r="I7" s="180">
        <f t="shared" si="4"/>
        <v>113.2711427421581</v>
      </c>
      <c r="J7" s="181">
        <f t="shared" si="0"/>
        <v>7.24187201520552</v>
      </c>
      <c r="K7">
        <f t="shared" si="1"/>
        <v>1.203401876243318</v>
      </c>
      <c r="N7" s="188">
        <f t="shared" si="2"/>
        <v>7.24187201520552</v>
      </c>
      <c r="O7" s="188">
        <f t="shared" si="3"/>
        <v>0</v>
      </c>
    </row>
    <row r="8" spans="1:15" ht="12.75">
      <c r="A8" s="149" t="s">
        <v>96</v>
      </c>
      <c r="B8" s="143">
        <v>0.06881101765</v>
      </c>
      <c r="C8" s="125">
        <v>-0.20077014</v>
      </c>
      <c r="D8" s="125">
        <v>-0.15522942</v>
      </c>
      <c r="E8" s="125">
        <v>-0.055883574000000005</v>
      </c>
      <c r="F8" s="163">
        <v>-0.067918918527</v>
      </c>
      <c r="G8" s="170">
        <v>-0.08119810851515417</v>
      </c>
      <c r="I8" s="180">
        <f t="shared" si="4"/>
        <v>-1.528357785111026</v>
      </c>
      <c r="J8" s="181">
        <f t="shared" si="0"/>
        <v>-0.09771395613454507</v>
      </c>
      <c r="K8">
        <f t="shared" si="1"/>
        <v>1.203401876243318</v>
      </c>
      <c r="N8" s="188">
        <f t="shared" si="2"/>
        <v>-0.09771395613454507</v>
      </c>
      <c r="O8" s="188">
        <f t="shared" si="3"/>
        <v>0</v>
      </c>
    </row>
    <row r="9" spans="1:15" ht="12.75">
      <c r="A9" s="149" t="s">
        <v>98</v>
      </c>
      <c r="B9" s="143">
        <v>0.03433813</v>
      </c>
      <c r="C9" s="125">
        <v>0.016213443919999997</v>
      </c>
      <c r="D9" s="125">
        <v>0.024358932</v>
      </c>
      <c r="E9" s="125">
        <v>0.024563744999999998</v>
      </c>
      <c r="F9" s="163">
        <v>-0.035582892</v>
      </c>
      <c r="G9" s="170">
        <v>0.01343535027974511</v>
      </c>
      <c r="I9" s="180">
        <f t="shared" si="4"/>
        <v>0.25288793755472433</v>
      </c>
      <c r="J9" s="181">
        <f t="shared" si="0"/>
        <v>0.016168125734631455</v>
      </c>
      <c r="K9">
        <f t="shared" si="1"/>
        <v>1.2034018762433183</v>
      </c>
      <c r="N9" s="188">
        <f t="shared" si="2"/>
        <v>0.016168125734631455</v>
      </c>
      <c r="O9" s="188">
        <f t="shared" si="3"/>
        <v>0</v>
      </c>
    </row>
    <row r="10" spans="1:15" ht="12.75">
      <c r="A10" s="149" t="s">
        <v>100</v>
      </c>
      <c r="B10" s="143">
        <v>-0.015258222000000002</v>
      </c>
      <c r="C10" s="125">
        <v>0.055927563</v>
      </c>
      <c r="D10" s="125">
        <v>0.031722749</v>
      </c>
      <c r="E10" s="125">
        <v>0.0156742564</v>
      </c>
      <c r="F10" s="163">
        <v>0.025185577999999997</v>
      </c>
      <c r="G10" s="170">
        <v>0.0214935646350665</v>
      </c>
      <c r="I10" s="180">
        <f t="shared" si="4"/>
        <v>0.4045643111706238</v>
      </c>
      <c r="J10" s="181">
        <f t="shared" si="0"/>
        <v>0.025865396008996056</v>
      </c>
      <c r="K10">
        <f t="shared" si="1"/>
        <v>1.2034018762433183</v>
      </c>
      <c r="N10" s="188">
        <f t="shared" si="2"/>
        <v>0.025865396008996056</v>
      </c>
      <c r="O10" s="188">
        <f t="shared" si="3"/>
        <v>0</v>
      </c>
    </row>
    <row r="11" spans="1:15" ht="12.75">
      <c r="A11" s="149" t="s">
        <v>102</v>
      </c>
      <c r="B11" s="142">
        <v>-0.39215247999999997</v>
      </c>
      <c r="C11" s="123">
        <v>-0.1361214</v>
      </c>
      <c r="D11" s="123">
        <v>-0.13257055</v>
      </c>
      <c r="E11" s="123">
        <v>-0.108047615</v>
      </c>
      <c r="F11" s="165">
        <v>-0.43314325</v>
      </c>
      <c r="G11" s="170">
        <v>-0.1703372537687587</v>
      </c>
      <c r="I11" s="180">
        <f t="shared" si="4"/>
        <v>-3.206186358926424</v>
      </c>
      <c r="J11" s="181">
        <f t="shared" si="0"/>
        <v>-0.20498417077945844</v>
      </c>
      <c r="K11">
        <f t="shared" si="1"/>
        <v>1.2034018762433183</v>
      </c>
      <c r="N11" s="188">
        <f t="shared" si="2"/>
        <v>-0.20498417077945844</v>
      </c>
      <c r="O11" s="188">
        <f t="shared" si="3"/>
        <v>0</v>
      </c>
    </row>
    <row r="12" spans="1:15" ht="12.75">
      <c r="A12" s="149" t="s">
        <v>104</v>
      </c>
      <c r="B12" s="143">
        <v>0.028530568</v>
      </c>
      <c r="C12" s="125">
        <v>-0.0010498726999999997</v>
      </c>
      <c r="D12" s="125">
        <v>-0.010293719000000002</v>
      </c>
      <c r="E12" s="125">
        <v>-0.004334329</v>
      </c>
      <c r="F12" s="163">
        <v>-0.0045294340100000005</v>
      </c>
      <c r="G12" s="170">
        <v>-0.00010221920887286996</v>
      </c>
      <c r="I12" s="180">
        <f t="shared" si="4"/>
        <v>-0.0019240291002540263</v>
      </c>
      <c r="J12" s="181">
        <f t="shared" si="0"/>
        <v>-0.00012301078774571935</v>
      </c>
      <c r="K12">
        <f t="shared" si="1"/>
        <v>1.2034018762433183</v>
      </c>
      <c r="N12" s="188">
        <f t="shared" si="2"/>
        <v>-0.00012301078774571935</v>
      </c>
      <c r="O12" s="188">
        <f t="shared" si="3"/>
        <v>0</v>
      </c>
    </row>
    <row r="13" spans="1:15" ht="12.75">
      <c r="A13" s="149" t="s">
        <v>106</v>
      </c>
      <c r="B13" s="144">
        <v>-0.011820295</v>
      </c>
      <c r="C13" s="126">
        <v>-0.007475799699999999</v>
      </c>
      <c r="D13" s="126">
        <v>-0.00320995441</v>
      </c>
      <c r="E13" s="126">
        <v>-0.002978278</v>
      </c>
      <c r="F13" s="166">
        <v>0.0029435346</v>
      </c>
      <c r="G13" s="170">
        <v>-0.003874824021027285</v>
      </c>
      <c r="I13" s="180">
        <f t="shared" si="4"/>
        <v>-0.07293417995527574</v>
      </c>
      <c r="J13" s="181">
        <f t="shared" si="0"/>
        <v>-0.0046629704970169135</v>
      </c>
      <c r="K13">
        <f t="shared" si="1"/>
        <v>1.203401876243318</v>
      </c>
      <c r="N13" s="188">
        <f t="shared" si="2"/>
        <v>-0.0046629704970169135</v>
      </c>
      <c r="O13" s="188">
        <f t="shared" si="3"/>
        <v>0</v>
      </c>
    </row>
    <row r="14" spans="1:15" ht="12.75">
      <c r="A14" s="149" t="s">
        <v>108</v>
      </c>
      <c r="B14" s="144">
        <v>-0.0036492097000000003</v>
      </c>
      <c r="C14" s="126">
        <v>0.038123473000000005</v>
      </c>
      <c r="D14" s="126">
        <v>0.007494239200000001</v>
      </c>
      <c r="E14" s="126">
        <v>-0.00842019752</v>
      </c>
      <c r="F14" s="162">
        <v>-0.03894655700000001</v>
      </c>
      <c r="G14" s="170">
        <v>0.0028009465854681487</v>
      </c>
      <c r="I14" s="180">
        <f t="shared" si="4"/>
        <v>0.05272103744610562</v>
      </c>
      <c r="J14" s="181">
        <f t="shared" si="0"/>
        <v>0.003370664376209686</v>
      </c>
      <c r="K14">
        <f t="shared" si="1"/>
        <v>1.2034018762433183</v>
      </c>
      <c r="N14" s="188">
        <f t="shared" si="2"/>
        <v>0.003370664376209686</v>
      </c>
      <c r="O14" s="188">
        <f t="shared" si="3"/>
        <v>0</v>
      </c>
    </row>
    <row r="15" spans="1:15" ht="12.75">
      <c r="A15" s="149" t="s">
        <v>110</v>
      </c>
      <c r="B15" s="144">
        <v>-0.18408938999999996</v>
      </c>
      <c r="C15" s="126">
        <v>-0.1847141</v>
      </c>
      <c r="D15" s="126">
        <v>-0.18351842999999998</v>
      </c>
      <c r="E15" s="126">
        <v>-0.18445739</v>
      </c>
      <c r="F15" s="162">
        <v>-0.14796068</v>
      </c>
      <c r="G15" s="170">
        <v>-0.14917147586358337</v>
      </c>
      <c r="I15" s="180">
        <f t="shared" si="4"/>
        <v>-2.807791839265066</v>
      </c>
      <c r="J15" s="181">
        <f t="shared" si="0"/>
        <v>-0.17951323393622107</v>
      </c>
      <c r="K15">
        <f t="shared" si="1"/>
        <v>1.203401876243318</v>
      </c>
      <c r="N15" s="188">
        <f t="shared" si="2"/>
        <v>-0.17951323393622107</v>
      </c>
      <c r="O15" s="188">
        <f t="shared" si="3"/>
        <v>0</v>
      </c>
    </row>
    <row r="16" spans="1:15" ht="12.75">
      <c r="A16" s="149" t="s">
        <v>112</v>
      </c>
      <c r="B16" s="144">
        <v>0.0026187926700000004</v>
      </c>
      <c r="C16" s="127">
        <v>-9.605210000000007E-05</v>
      </c>
      <c r="D16" s="126">
        <v>-0.00155885839</v>
      </c>
      <c r="E16" s="127">
        <v>0.00024747544</v>
      </c>
      <c r="F16" s="162">
        <v>-0.00330973662</v>
      </c>
      <c r="G16" s="170">
        <v>-0.0003144152492841822</v>
      </c>
      <c r="I16" s="180">
        <f t="shared" si="4"/>
        <v>-0.00591810576365113</v>
      </c>
      <c r="J16" s="181">
        <f t="shared" si="0"/>
        <v>-0.00037836790090809547</v>
      </c>
      <c r="K16">
        <f t="shared" si="1"/>
        <v>1.2034018762433183</v>
      </c>
      <c r="N16" s="188">
        <f t="shared" si="2"/>
        <v>-0.00037836790090809547</v>
      </c>
      <c r="O16" s="188">
        <f t="shared" si="3"/>
        <v>0</v>
      </c>
    </row>
    <row r="17" spans="1:15" ht="12.75">
      <c r="A17" s="149" t="s">
        <v>89</v>
      </c>
      <c r="B17" s="142">
        <v>1.2248235</v>
      </c>
      <c r="C17" s="123">
        <v>1.1322629999999998</v>
      </c>
      <c r="D17" s="123">
        <v>1.5782508000000002</v>
      </c>
      <c r="E17" s="123">
        <v>0.72484795</v>
      </c>
      <c r="F17" s="164">
        <v>9.4028622</v>
      </c>
      <c r="G17" s="170">
        <v>1.8498466246714367</v>
      </c>
      <c r="I17" s="180">
        <f t="shared" si="4"/>
        <v>34.818883614145925</v>
      </c>
      <c r="J17" s="181">
        <f t="shared" si="0"/>
        <v>2.226108898891976</v>
      </c>
      <c r="K17">
        <f t="shared" si="1"/>
        <v>1.203401876243318</v>
      </c>
      <c r="N17" s="188">
        <f t="shared" si="2"/>
        <v>2.226108898891976</v>
      </c>
      <c r="O17" s="188">
        <f t="shared" si="3"/>
        <v>0</v>
      </c>
    </row>
    <row r="18" spans="1:15" ht="12.75">
      <c r="A18" s="149" t="s">
        <v>91</v>
      </c>
      <c r="B18" s="143">
        <v>-0.8398478</v>
      </c>
      <c r="C18" s="125">
        <v>-1.0685315</v>
      </c>
      <c r="D18" s="125">
        <v>-0.26858824000000003</v>
      </c>
      <c r="E18" s="125">
        <v>0.19309424000000003</v>
      </c>
      <c r="F18" s="162">
        <v>2.0928045</v>
      </c>
      <c r="G18" s="170">
        <v>-0.10732021883976647</v>
      </c>
      <c r="I18" s="180">
        <f t="shared" si="4"/>
        <v>-2.0200432616353865</v>
      </c>
      <c r="J18" s="181">
        <f t="shared" si="0"/>
        <v>-0.12914935271061848</v>
      </c>
      <c r="K18">
        <f t="shared" si="1"/>
        <v>1.203401876243318</v>
      </c>
      <c r="N18" s="188">
        <f t="shared" si="2"/>
        <v>-0.12914935271061848</v>
      </c>
      <c r="O18" s="188">
        <f t="shared" si="3"/>
        <v>0</v>
      </c>
    </row>
    <row r="19" spans="1:15" ht="12.75">
      <c r="A19" s="149" t="s">
        <v>93</v>
      </c>
      <c r="B19" s="143">
        <v>0.27812279999999995</v>
      </c>
      <c r="C19" s="125">
        <v>-0.31911005000000003</v>
      </c>
      <c r="D19" s="125">
        <v>0.23624677000000002</v>
      </c>
      <c r="E19" s="125">
        <v>0.05032822</v>
      </c>
      <c r="F19" s="163">
        <v>-0.7797069</v>
      </c>
      <c r="G19" s="170">
        <v>-0.0561036269206628</v>
      </c>
      <c r="I19" s="180">
        <f t="shared" si="4"/>
        <v>-1.0560149311994933</v>
      </c>
      <c r="J19" s="181">
        <f t="shared" si="0"/>
        <v>-0.06751520990038075</v>
      </c>
      <c r="K19">
        <f t="shared" si="1"/>
        <v>1.2034018762433183</v>
      </c>
      <c r="N19" s="188">
        <f t="shared" si="2"/>
        <v>-0.06751520990038075</v>
      </c>
      <c r="O19" s="188">
        <f t="shared" si="3"/>
        <v>0</v>
      </c>
    </row>
    <row r="20" spans="1:15" ht="12.75">
      <c r="A20" s="149" t="s">
        <v>95</v>
      </c>
      <c r="B20" s="142">
        <v>0.5757668299999998</v>
      </c>
      <c r="C20" s="123">
        <v>0.69855234</v>
      </c>
      <c r="D20" s="123">
        <v>-0.2907027</v>
      </c>
      <c r="E20" s="123">
        <v>-0.25904387</v>
      </c>
      <c r="F20" s="165">
        <v>0.71203478</v>
      </c>
      <c r="G20" s="170">
        <v>0.17746283109924826</v>
      </c>
      <c r="I20" s="180">
        <f t="shared" si="4"/>
        <v>3.3403080987749805</v>
      </c>
      <c r="J20" s="181">
        <f t="shared" si="0"/>
        <v>0.21355910390828645</v>
      </c>
      <c r="K20">
        <f t="shared" si="1"/>
        <v>1.2034018762433183</v>
      </c>
      <c r="N20" s="188">
        <f t="shared" si="2"/>
        <v>0.21355910390828645</v>
      </c>
      <c r="O20" s="188">
        <f t="shared" si="3"/>
        <v>0</v>
      </c>
    </row>
    <row r="21" spans="1:15" ht="12.75">
      <c r="A21" s="149" t="s">
        <v>97</v>
      </c>
      <c r="B21" s="143">
        <v>0.098395458</v>
      </c>
      <c r="C21" s="125">
        <v>-0.0162968726</v>
      </c>
      <c r="D21" s="125">
        <v>0.12115710000000002</v>
      </c>
      <c r="E21" s="125">
        <v>0.062122152</v>
      </c>
      <c r="F21" s="163">
        <v>0.24688874</v>
      </c>
      <c r="G21" s="170">
        <v>0.07209400790418534</v>
      </c>
      <c r="I21" s="180">
        <f t="shared" si="4"/>
        <v>1.356995135171817</v>
      </c>
      <c r="J21" s="181">
        <f t="shared" si="0"/>
        <v>0.08675806437779725</v>
      </c>
      <c r="K21">
        <f t="shared" si="1"/>
        <v>1.203401876243318</v>
      </c>
      <c r="N21" s="188">
        <f t="shared" si="2"/>
        <v>0.08675806437779725</v>
      </c>
      <c r="O21" s="188">
        <f t="shared" si="3"/>
        <v>0</v>
      </c>
    </row>
    <row r="22" spans="1:15" ht="12.75">
      <c r="A22" s="149" t="s">
        <v>99</v>
      </c>
      <c r="B22" s="143">
        <v>-0.33775621</v>
      </c>
      <c r="C22" s="125">
        <v>-0.16099625</v>
      </c>
      <c r="D22" s="125">
        <v>-0.099066311</v>
      </c>
      <c r="E22" s="125">
        <v>-0.0101192755</v>
      </c>
      <c r="F22" s="163">
        <v>0.25647286</v>
      </c>
      <c r="G22" s="170">
        <v>-0.06812277441050703</v>
      </c>
      <c r="I22" s="180">
        <f t="shared" si="4"/>
        <v>-1.2822462803333554</v>
      </c>
      <c r="J22" s="181">
        <f t="shared" si="0"/>
        <v>-0.08197907454050446</v>
      </c>
      <c r="K22">
        <f t="shared" si="1"/>
        <v>1.203401876243318</v>
      </c>
      <c r="N22" s="188">
        <f t="shared" si="2"/>
        <v>-0.08197907454050446</v>
      </c>
      <c r="O22" s="188">
        <f t="shared" si="3"/>
        <v>0</v>
      </c>
    </row>
    <row r="23" spans="1:15" ht="12.75">
      <c r="A23" s="149" t="s">
        <v>101</v>
      </c>
      <c r="B23" s="143">
        <v>0.050962326</v>
      </c>
      <c r="C23" s="125">
        <v>-0.06384846</v>
      </c>
      <c r="D23" s="125">
        <v>0.0240417522</v>
      </c>
      <c r="E23" s="125">
        <v>0.010948899199999999</v>
      </c>
      <c r="F23" s="163">
        <v>0.058854286</v>
      </c>
      <c r="G23" s="170">
        <v>0.006844342653239904</v>
      </c>
      <c r="I23" s="180">
        <f t="shared" si="4"/>
        <v>0.12882817801223015</v>
      </c>
      <c r="J23" s="181">
        <f t="shared" si="0"/>
        <v>0.00823649479056107</v>
      </c>
      <c r="K23">
        <f t="shared" si="1"/>
        <v>1.203401876243318</v>
      </c>
      <c r="N23" s="188">
        <f t="shared" si="2"/>
        <v>0.00823649479056107</v>
      </c>
      <c r="O23" s="188">
        <f t="shared" si="3"/>
        <v>0</v>
      </c>
    </row>
    <row r="24" spans="1:15" ht="12.75">
      <c r="A24" s="149" t="s">
        <v>103</v>
      </c>
      <c r="B24" s="142">
        <v>0.17305331999999998</v>
      </c>
      <c r="C24" s="123">
        <v>0.16076986</v>
      </c>
      <c r="D24" s="123">
        <v>0.0093335303</v>
      </c>
      <c r="E24" s="123">
        <v>0.020712791</v>
      </c>
      <c r="F24" s="165">
        <v>0.21289167999999997</v>
      </c>
      <c r="G24" s="170">
        <v>0.08242860081643072</v>
      </c>
      <c r="I24" s="180">
        <f t="shared" si="4"/>
        <v>1.5515188232505315</v>
      </c>
      <c r="J24" s="181">
        <f t="shared" si="0"/>
        <v>0.09919473287860424</v>
      </c>
      <c r="K24">
        <f t="shared" si="1"/>
        <v>1.2034018762433183</v>
      </c>
      <c r="N24" s="188">
        <f t="shared" si="2"/>
        <v>0.09919473287860424</v>
      </c>
      <c r="O24" s="188">
        <f t="shared" si="3"/>
        <v>0</v>
      </c>
    </row>
    <row r="25" spans="1:15" ht="12.75">
      <c r="A25" s="149" t="s">
        <v>105</v>
      </c>
      <c r="B25" s="143">
        <v>0.01843766251</v>
      </c>
      <c r="C25" s="125">
        <v>0.006860546940000001</v>
      </c>
      <c r="D25" s="125">
        <v>0.0131327276</v>
      </c>
      <c r="E25" s="125">
        <v>-0.00185416097</v>
      </c>
      <c r="F25" s="163">
        <v>-0.0102981252</v>
      </c>
      <c r="G25" s="170">
        <v>0.0047948313127101115</v>
      </c>
      <c r="I25" s="180">
        <f t="shared" si="4"/>
        <v>0.09025108957688267</v>
      </c>
      <c r="J25" s="181">
        <f t="shared" si="0"/>
        <v>0.00577010899798556</v>
      </c>
      <c r="K25">
        <f t="shared" si="1"/>
        <v>1.203401876243318</v>
      </c>
      <c r="N25" s="188">
        <f t="shared" si="2"/>
        <v>0.00577010899798556</v>
      </c>
      <c r="O25" s="188">
        <f t="shared" si="3"/>
        <v>0</v>
      </c>
    </row>
    <row r="26" spans="1:15" ht="12.75">
      <c r="A26" s="149" t="s">
        <v>107</v>
      </c>
      <c r="B26" s="144">
        <v>-0.0216256732</v>
      </c>
      <c r="C26" s="126">
        <v>-0.022144849600000002</v>
      </c>
      <c r="D26" s="126">
        <v>-0.0059281441</v>
      </c>
      <c r="E26" s="126">
        <v>-0.00174234505</v>
      </c>
      <c r="F26" s="162">
        <v>0.0008348270000000001</v>
      </c>
      <c r="G26" s="170">
        <v>-0.008542541217809395</v>
      </c>
      <c r="I26" s="180">
        <f t="shared" si="4"/>
        <v>-0.16079265408545979</v>
      </c>
      <c r="J26" s="181">
        <f t="shared" si="0"/>
        <v>-0.010280110129397705</v>
      </c>
      <c r="K26">
        <f t="shared" si="1"/>
        <v>1.203401876243318</v>
      </c>
      <c r="N26" s="188">
        <f t="shared" si="2"/>
        <v>-0.010280110129397705</v>
      </c>
      <c r="O26" s="188">
        <f t="shared" si="3"/>
        <v>0</v>
      </c>
    </row>
    <row r="27" spans="1:15" ht="12.75">
      <c r="A27" s="149" t="s">
        <v>109</v>
      </c>
      <c r="B27" s="144">
        <v>0.078255551</v>
      </c>
      <c r="C27" s="126">
        <v>-0.061181373</v>
      </c>
      <c r="D27" s="127">
        <v>-0.0029777235</v>
      </c>
      <c r="E27" s="126">
        <v>0.038867508999999995</v>
      </c>
      <c r="F27" s="162">
        <v>-0.0019614919999999996</v>
      </c>
      <c r="G27" s="170">
        <v>0.004382462154852484</v>
      </c>
      <c r="I27" s="180">
        <f t="shared" si="4"/>
        <v>0.08248923866340041</v>
      </c>
      <c r="J27" s="181">
        <f t="shared" si="0"/>
        <v>0.005273863179714815</v>
      </c>
      <c r="K27">
        <f t="shared" si="1"/>
        <v>1.2034018762433183</v>
      </c>
      <c r="N27" s="188">
        <f t="shared" si="2"/>
        <v>0.005273863179714815</v>
      </c>
      <c r="O27" s="188">
        <f t="shared" si="3"/>
        <v>0</v>
      </c>
    </row>
    <row r="28" spans="1:15" ht="12.75">
      <c r="A28" s="149" t="s">
        <v>111</v>
      </c>
      <c r="B28" s="144">
        <v>0.022619023</v>
      </c>
      <c r="C28" s="126">
        <v>0.026739342</v>
      </c>
      <c r="D28" s="126">
        <v>0.017732782000000002</v>
      </c>
      <c r="E28" s="126">
        <v>0.018125819999999997</v>
      </c>
      <c r="F28" s="162">
        <v>-0.018333544</v>
      </c>
      <c r="G28" s="170">
        <v>0.013338469324629273</v>
      </c>
      <c r="I28" s="180">
        <f t="shared" si="4"/>
        <v>0.2510643881557547</v>
      </c>
      <c r="J28" s="181">
        <f t="shared" si="0"/>
        <v>0.016051539011472812</v>
      </c>
      <c r="K28">
        <f t="shared" si="1"/>
        <v>1.203401876243318</v>
      </c>
      <c r="N28" s="188">
        <f t="shared" si="2"/>
        <v>0.016051539011472812</v>
      </c>
      <c r="O28" s="188">
        <f t="shared" si="3"/>
        <v>0</v>
      </c>
    </row>
    <row r="29" spans="1:15" ht="13.5" thickBot="1">
      <c r="A29" s="150" t="s">
        <v>113</v>
      </c>
      <c r="B29" s="145">
        <v>-0.0006330836270000001</v>
      </c>
      <c r="C29" s="129">
        <v>-0.002520215343</v>
      </c>
      <c r="D29" s="128">
        <v>-0.00052645877</v>
      </c>
      <c r="E29" s="128">
        <v>-0.00030747371</v>
      </c>
      <c r="F29" s="167">
        <v>0.000370779845</v>
      </c>
      <c r="G29" s="171">
        <v>-0.0007091621348766337</v>
      </c>
      <c r="I29" s="182">
        <f t="shared" si="4"/>
        <v>-0.013348260071136715</v>
      </c>
      <c r="J29" s="183">
        <f t="shared" si="0"/>
        <v>-0.000853407043671258</v>
      </c>
      <c r="K29">
        <f t="shared" si="1"/>
        <v>1.2034018762433183</v>
      </c>
      <c r="N29" s="188">
        <f t="shared" si="2"/>
        <v>-0.000853407043671258</v>
      </c>
      <c r="O29" s="188">
        <f t="shared" si="3"/>
        <v>0</v>
      </c>
    </row>
    <row r="30" spans="1:7" ht="13.5" thickTop="1">
      <c r="A30" s="151" t="s">
        <v>114</v>
      </c>
      <c r="B30" s="146">
        <v>2.4589103861420494</v>
      </c>
      <c r="C30" s="135">
        <v>2.5749644606711892</v>
      </c>
      <c r="D30" s="135">
        <v>2.768023841430613</v>
      </c>
      <c r="E30" s="135">
        <v>2.716301923548267</v>
      </c>
      <c r="F30" s="131">
        <v>2.737637973128257</v>
      </c>
      <c r="G30" s="172" t="s">
        <v>124</v>
      </c>
    </row>
    <row r="31" spans="1:7" ht="13.5" thickBot="1">
      <c r="A31" s="152" t="s">
        <v>115</v>
      </c>
      <c r="B31" s="141">
        <v>20.471192</v>
      </c>
      <c r="C31" s="132">
        <v>20.474244</v>
      </c>
      <c r="D31" s="132">
        <v>20.489503</v>
      </c>
      <c r="E31" s="132">
        <v>20.483399</v>
      </c>
      <c r="F31" s="133">
        <v>20.50171</v>
      </c>
      <c r="G31" s="174">
        <v>210.28</v>
      </c>
    </row>
    <row r="32" spans="1:7" ht="15.75" thickBot="1" thickTop="1">
      <c r="A32" s="153" t="s">
        <v>116</v>
      </c>
      <c r="B32" s="147">
        <v>0.02850000001490116</v>
      </c>
      <c r="C32" s="136">
        <v>-0.0869999979622662</v>
      </c>
      <c r="D32" s="136">
        <v>-0.1535000056028366</v>
      </c>
      <c r="E32" s="136">
        <v>0.015500001609325409</v>
      </c>
      <c r="F32" s="134">
        <v>0.11099999770522118</v>
      </c>
      <c r="G32" s="139" t="s">
        <v>123</v>
      </c>
    </row>
    <row r="33" spans="1:7" ht="15" thickTop="1">
      <c r="A33" t="s">
        <v>120</v>
      </c>
      <c r="G33" s="31" t="s">
        <v>121</v>
      </c>
    </row>
    <row r="34" ht="14.25">
      <c r="A34" t="s">
        <v>122</v>
      </c>
    </row>
  </sheetData>
  <printOptions/>
  <pageMargins left="0.708661417322835" right="0.708661417322835" top="0.78740157480315" bottom="0.78740157480315" header="0.511811023622047" footer="0.511811023622047"/>
  <pageSetup horizontalDpi="300" verticalDpi="3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1999-12-10T15:09:25Z</cp:lastPrinted>
  <dcterms:created xsi:type="dcterms:W3CDTF">1999-06-17T15:15:05Z</dcterms:created>
  <dcterms:modified xsi:type="dcterms:W3CDTF">2003-12-12T15:55:15Z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1829217828</vt:i4>
  </property>
  <property fmtid="{D5CDD505-2E9C-101B-9397-08002B2CF9AE}" pid="3" name="_EmailSubject">
    <vt:lpwstr>RE : RE : RE : Data for quadrupole database etc.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ReviewingToolsShownOnce">
    <vt:lpwstr/>
  </property>
</Properties>
</file>