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3950" windowHeight="8505" firstSheet="3" activeTab="6"/>
  </bookViews>
  <sheets>
    <sheet name="Sommaire" sheetId="1" r:id="rId1"/>
    <sheet name="T47001404res.xls" sheetId="2" r:id="rId2"/>
    <sheet name="T47021410res.xls" sheetId="3" r:id="rId3"/>
    <sheet name="T47041422res.xls" sheetId="4" r:id="rId4"/>
    <sheet name="T47051427res.xls" sheetId="5" r:id="rId5"/>
    <sheet name="T47081405res.xls" sheetId="6" r:id="rId6"/>
    <sheet name="Lmag_A4" sheetId="7" r:id="rId7"/>
  </sheets>
  <definedNames>
    <definedName name="_xlnm.Print_Area" localSheetId="6">'Lmag_A4'!$A$1:$G$54</definedName>
    <definedName name="_xlnm.Print_Area" localSheetId="0">'Sommaire'!$A$1:$N$26</definedName>
    <definedName name="_xlnm.Print_Area" localSheetId="1">'T47001404res.xls'!$A$1:$N$28</definedName>
    <definedName name="_xlnm.Print_Area" localSheetId="2">'T47021410res.xls'!$A$1:$N$28</definedName>
    <definedName name="_xlnm.Print_Area" localSheetId="3">'T47041422res.xls'!$A$1:$N$28</definedName>
    <definedName name="_xlnm.Print_Area" localSheetId="4">'T47051427res.xls'!$A$1:$N$28</definedName>
    <definedName name="_xlnm.Print_Area" localSheetId="5">'T47081405res.xls'!$A$1:$N$28</definedName>
    <definedName name="Z_7096E024_8367_49F5_9D66_8D3FD7123896_.wvu.PrintArea" localSheetId="6" hidden="1">'Lmag_A4'!$A$1:$G$54</definedName>
    <definedName name="Z_7096E024_8367_49F5_9D66_8D3FD7123896_.wvu.PrintArea" localSheetId="0" hidden="1">'Sommaire'!$A$1:$N$26</definedName>
    <definedName name="Z_7096E024_8367_49F5_9D66_8D3FD7123896_.wvu.PrintArea" localSheetId="1" hidden="1">'T47001404res.xls'!$A$1:$N$28</definedName>
    <definedName name="Z_7096E024_8367_49F5_9D66_8D3FD7123896_.wvu.PrintArea" localSheetId="2" hidden="1">'T47021410res.xls'!$A$1:$N$28</definedName>
    <definedName name="Z_7096E024_8367_49F5_9D66_8D3FD7123896_.wvu.PrintArea" localSheetId="3" hidden="1">'T47041422res.xls'!$A$1:$N$28</definedName>
    <definedName name="Z_7096E024_8367_49F5_9D66_8D3FD7123896_.wvu.PrintArea" localSheetId="4" hidden="1">'T47051427res.xls'!$A$1:$N$28</definedName>
    <definedName name="Z_7096E024_8367_49F5_9D66_8D3FD7123896_.wvu.PrintArea" localSheetId="5" hidden="1">'T47081405res.xls'!$A$1:$N$28</definedName>
    <definedName name="Z_BCB1C444_96B7_4723_A511_FC406260A19C_.wvu.PrintArea" localSheetId="6" hidden="1">'Lmag_A4'!$A$1:$G$54</definedName>
    <definedName name="Z_BCB1C444_96B7_4723_A511_FC406260A19C_.wvu.PrintArea" localSheetId="0" hidden="1">'Sommaire'!$A$1:$N$26</definedName>
    <definedName name="Z_BCB1C444_96B7_4723_A511_FC406260A19C_.wvu.PrintArea" localSheetId="1" hidden="1">'T47001404res.xls'!$A$1:$N$28</definedName>
    <definedName name="Z_BCB1C444_96B7_4723_A511_FC406260A19C_.wvu.PrintArea" localSheetId="2" hidden="1">'T47021410res.xls'!$A$1:$N$28</definedName>
    <definedName name="Z_BCB1C444_96B7_4723_A511_FC406260A19C_.wvu.PrintArea" localSheetId="3" hidden="1">'T47041422res.xls'!$A$1:$N$28</definedName>
    <definedName name="Z_BCB1C444_96B7_4723_A511_FC406260A19C_.wvu.PrintArea" localSheetId="4" hidden="1">'T47051427res.xls'!$A$1:$N$28</definedName>
    <definedName name="Z_BCB1C444_96B7_4723_A511_FC406260A19C_.wvu.PrintArea" localSheetId="5" hidden="1">'T47081405res.xls'!$A$1:$N$28</definedName>
  </definedNames>
  <calcPr fullCalcOnLoad="1"/>
</workbook>
</file>

<file path=xl/sharedStrings.xml><?xml version="1.0" encoding="utf-8"?>
<sst xmlns="http://schemas.openxmlformats.org/spreadsheetml/2006/main" count="368" uniqueCount="136">
  <si>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</si>
  <si>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</si>
  <si>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</si>
  <si>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</si>
  <si>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</si>
  <si>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</si>
  <si>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</si>
  <si>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</si>
  <si>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</si>
  <si>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</si>
  <si>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</si>
  <si>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</si>
  <si>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</si>
  <si>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</si>
  <si>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</si>
  <si>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</si>
  <si>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</si>
  <si>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</si>
  <si>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</si>
  <si>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</si>
  <si>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</si>
  <si>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</si>
  <si>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</si>
  <si>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</si>
  <si>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</si>
  <si>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</si>
  <si>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</si>
  <si>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saclay 1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</si>
  <si>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</si>
  <si>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</si>
  <si>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</si>
  <si>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</si>
  <si>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</si>
  <si>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</si>
  <si>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</si>
  <si>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Angle(horizontal/top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</si>
  <si>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</si>
  <si>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</si>
  <si>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</si>
  <si>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</si>
  <si>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</si>
  <si>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</si>
  <si>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</si>
  <si>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</si>
  <si>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</si>
  <si>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</si>
  <si>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</si>
  <si>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</si>
  <si>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</si>
  <si>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</si>
  <si>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</si>
  <si>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</si>
  <si>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</si>
  <si>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</si>
  <si>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</si>
  <si>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connexion vers l'est, tournées à 90° a droite, q4(=A4) à la masse, pos 3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</si>
  <si>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</si>
  <si>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</si>
  <si>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</si>
  <si>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</si>
  <si>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</si>
  <si>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</si>
  <si>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</si>
  <si>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</si>
  <si>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</si>
  <si>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(av.+unc.+3*STDV)+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(av.-unc.-3*STDV)-</t>
    </r>
    <r>
      <rPr>
        <sz val="10"/>
        <color indexed="8"/>
        <rFont val="Symbol"/>
        <family val="1"/>
      </rPr>
      <t>s</t>
    </r>
  </si>
  <si>
    <r>
      <t>Multipôle litigieux (vert): (av.+unc.+3*STDV)-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</si>
  <si>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Angle(horizontale,C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</si>
  <si>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±12.5</t>
  </si>
  <si>
    <t>T47001404res.xls</t>
  </si>
  <si>
    <t>connexion vers l'est, tournées à 90° à droite, q4 à la masse, pos 4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</si>
  <si>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3.765 mT)</t>
    </r>
  </si>
  <si>
    <t>T47021410res.xls</t>
  </si>
  <si>
    <t>connexion vers l'est, tournées à 90° a droite, q4(=A4) à la masse, pos 2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</si>
  <si>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3.764 mT)</t>
    </r>
  </si>
  <si>
    <t>T47041422res.xls</t>
  </si>
  <si>
    <t>connexion vers l'est, tournées à 90° a droite, q4(=A4) à la masse, pos 1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</si>
  <si>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2.331 mT)</t>
    </r>
  </si>
  <si>
    <t>T47051427res.xls</t>
  </si>
  <si>
    <t>connexions vers l'est tournées à 90° à droite, q4 à la masse avec cables d'alim perpendiculaires, pos 5 (conexions)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</si>
  <si>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2.012 mT)</t>
    </r>
  </si>
  <si>
    <t>T47081405res.xls</t>
  </si>
  <si>
    <t>Lmag_q4 : Valeurs intégrales calculées avec les fichiers: T47001404res+T47021410res+T47041422res+T47051427res+T47081405res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</si>
  <si>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</si>
  <si>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</si>
  <si>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</si>
  <si>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</si>
  <si>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</si>
  <si>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</si>
  <si>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</si>
  <si>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</si>
  <si>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</si>
  <si>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</si>
  <si>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</si>
  <si>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</si>
  <si>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</si>
  <si>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</si>
  <si>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</si>
  <si>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</si>
  <si>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</si>
  <si>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</si>
  <si>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</si>
  <si>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</si>
  <si>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</si>
  <si>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</si>
  <si>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</si>
  <si>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</si>
  <si>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</si>
  <si>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</si>
  <si>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</si>
  <si>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</si>
  <si>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</si>
  <si>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</si>
  <si>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</si>
  <si>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</si>
  <si>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</si>
  <si>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</si>
  <si>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</si>
  <si>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</si>
  <si>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</si>
  <si>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</si>
  <si>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</si>
  <si>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(C</t>
    </r>
    <r>
      <rPr>
        <vertAlign val="subscript"/>
        <sz val="10"/>
        <rFont val="Times New Roman"/>
        <family val="1"/>
      </rPr>
      <t>n,pos1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n,pos4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n,pos5</t>
    </r>
    <r>
      <rPr>
        <sz val="10"/>
        <rFont val="Times New Roman"/>
        <family val="1"/>
      </rPr>
      <t>)/(5*C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</si>
  <si>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</si>
  <si>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</si>
  <si>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=3.764</t>
    </r>
  </si>
  <si>
    <t>Gradient (T/m)</t>
  </si>
  <si>
    <t>A4(q4)</t>
  </si>
  <si>
    <t>connexions vers l'est tournées à 90° à droite, A4 à la masse avec cables d'alim perpendiculaires, pos 5 (conexions)</t>
  </si>
  <si>
    <t>connexion vers l'est, tournées à 90° à droite, A4 à la masse, pos 4</t>
  </si>
  <si>
    <t>Sum(C2)</t>
  </si>
  <si>
    <t>Valeurs integrales</t>
  </si>
  <si>
    <t xml:space="preserve"> selon H2/Hn</t>
  </si>
  <si>
    <t>Sum(Cn)*10^4</t>
  </si>
  <si>
    <t>I/G=5*.750/Lmag</t>
  </si>
  <si>
    <t>Ezio + PH check integral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</si>
</sst>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75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2" borderId="15" xfId="0" applyNumberFormat="1" applyFont="1" applyFill="1" applyBorder="1" applyAlignment="1">
      <alignment horizontal="center"/>
    </xf>
    <xf numFmtId="181" fontId="5" fillId="2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2" borderId="10" xfId="0" applyNumberFormat="1" applyFont="1" applyFill="1" applyBorder="1" applyAlignment="1">
      <alignment horizontal="center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2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81" fontId="3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3" borderId="26" xfId="0" applyNumberFormat="1" applyFont="1" applyFill="1" applyBorder="1" applyAlignment="1">
      <alignment horizontal="center"/>
    </xf>
    <xf numFmtId="181" fontId="5" fillId="2" borderId="15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left" vertical="top"/>
    </xf>
    <xf numFmtId="14" fontId="3" fillId="0" borderId="3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/>
    </xf>
    <xf numFmtId="186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left"/>
    </xf>
    <xf numFmtId="181" fontId="3" fillId="4" borderId="3" xfId="0" applyNumberFormat="1" applyFont="1" applyFill="1" applyBorder="1" applyAlignment="1">
      <alignment horizontal="right"/>
    </xf>
    <xf numFmtId="181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0" xfId="0" applyFill="1" applyAlignment="1">
      <alignment horizontal="right"/>
    </xf>
    <xf numFmtId="1" fontId="4" fillId="4" borderId="3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181" fontId="3" fillId="4" borderId="0" xfId="0" applyNumberFormat="1" applyFont="1" applyFill="1" applyBorder="1" applyAlignment="1">
      <alignment horizontal="right"/>
    </xf>
    <xf numFmtId="187" fontId="5" fillId="0" borderId="15" xfId="0" applyNumberFormat="1" applyFont="1" applyFill="1" applyBorder="1" applyAlignment="1">
      <alignment horizontal="center"/>
    </xf>
    <xf numFmtId="187" fontId="5" fillId="2" borderId="15" xfId="0" applyNumberFormat="1" applyFont="1" applyFill="1" applyBorder="1" applyAlignment="1">
      <alignment horizontal="center"/>
    </xf>
    <xf numFmtId="187" fontId="3" fillId="2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2" borderId="42" xfId="0" applyNumberFormat="1" applyFont="1" applyFill="1" applyBorder="1" applyAlignment="1">
      <alignment horizontal="center"/>
    </xf>
    <xf numFmtId="187" fontId="3" fillId="3" borderId="42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2" borderId="14" xfId="0" applyNumberFormat="1" applyFont="1" applyFill="1" applyBorder="1" applyAlignment="1">
      <alignment horizontal="center"/>
    </xf>
    <xf numFmtId="187" fontId="3" fillId="2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2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2" borderId="20" xfId="0" applyNumberFormat="1" applyFont="1" applyFill="1" applyBorder="1" applyAlignment="1">
      <alignment horizontal="center"/>
    </xf>
    <xf numFmtId="187" fontId="3" fillId="2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0" fillId="0" borderId="66" xfId="0" applyNumberFormat="1" applyFont="1" applyBorder="1" applyAlignment="1">
      <alignment horizontal="center"/>
    </xf>
    <xf numFmtId="187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187" fontId="0" fillId="0" borderId="56" xfId="0" applyNumberFormat="1" applyBorder="1" applyAlignment="1">
      <alignment horizontal="left"/>
    </xf>
    <xf numFmtId="0" fontId="13" fillId="0" borderId="3" xfId="0" applyFont="1" applyBorder="1" applyAlignment="1">
      <alignment horizontal="center"/>
    </xf>
    <xf numFmtId="187" fontId="0" fillId="0" borderId="3" xfId="0" applyNumberFormat="1" applyBorder="1" applyAlignment="1">
      <alignment/>
    </xf>
    <xf numFmtId="187" fontId="13" fillId="0" borderId="3" xfId="0" applyNumberFormat="1" applyFont="1" applyBorder="1" applyAlignment="1">
      <alignment horizontal="center"/>
    </xf>
    <xf numFmtId="187" fontId="0" fillId="0" borderId="56" xfId="0" applyNumberFormat="1" applyBorder="1" applyAlignment="1">
      <alignment/>
    </xf>
    <xf numFmtId="187" fontId="13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Lmag_A4!$A$4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Lmag_A4!$B$3:$F$3</c:f>
              <c:strCache/>
            </c:strRef>
          </c:cat>
          <c:val>
            <c:numRef>
              <c:f>Lmag_A4!$B$4:$F$4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Lmag_A4!$A$17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Lmag_A4!$B$3:$F$3</c:f>
              <c:strCache/>
            </c:strRef>
          </c:cat>
          <c:val>
            <c:numRef>
              <c:f>Lmag_A4!$B$17:$F$17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Lmag_A4!$A$7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Lmag_A4!$B$3:$F$3</c:f>
              <c:strCache/>
            </c:strRef>
          </c:cat>
          <c:val>
            <c:numRef>
              <c:f>Lmag_A4!$B$7:$F$7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Lmag_A4!$A$20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Lmag_A4!$B$3:$F$3</c:f>
              <c:strCache/>
            </c:strRef>
          </c:cat>
          <c:val>
            <c:numRef>
              <c:f>Lmag_A4!$B$20:$F$20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Lmag_A4!$A$11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Lmag_A4!$B$3:$F$3</c:f>
              <c:strCache/>
            </c:strRef>
          </c:cat>
          <c:val>
            <c:numRef>
              <c:f>Lmag_A4!$B$11:$F$11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Lmag_A4!$A$24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Lmag_A4!$B$3:$F$3</c:f>
              <c:strCache/>
            </c:strRef>
          </c:cat>
          <c:val>
            <c:numRef>
              <c:f>Lmag_A4!$B$24:$F$24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97411"/>
        <c:axId val="2676700"/>
      </c:lineChart>
      <c:catAx>
        <c:axId val="297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974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35</xdr:row>
      <xdr:rowOff>57150</xdr:rowOff>
    </xdr:from>
    <xdr:to>
      <xdr:col>6</xdr:col>
      <xdr:colOff>666750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14300" y="5876925"/>
        <a:ext cx="5238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108" customWidth="1"/>
    <col min="2" max="2" width="5.5" style="26" customWidth="1"/>
    <col min="3" max="3" width="5.66015625" style="26" customWidth="1"/>
    <col min="4" max="4" width="8.16015625" style="18" customWidth="1"/>
    <col min="5" max="5" width="4.66015625" style="18" customWidth="1"/>
    <col min="6" max="6" width="8.33203125" style="12" customWidth="1"/>
    <col min="7" max="7" width="8" style="12" customWidth="1"/>
    <col min="8" max="8" width="6.16015625" style="18" customWidth="1"/>
    <col min="9" max="9" width="10.83203125" style="11" customWidth="1"/>
    <col min="10" max="10" width="11" style="13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7" customFormat="1" ht="29.25" customHeight="1" thickBot="1">
      <c r="A1" s="107" t="s">
        <v>0</v>
      </c>
      <c r="B1" s="25" t="s">
        <v>1</v>
      </c>
      <c r="C1" s="25" t="s">
        <v>2</v>
      </c>
      <c r="D1" s="19" t="s">
        <v>3</v>
      </c>
      <c r="E1" s="19" t="s">
        <v>4</v>
      </c>
      <c r="F1" s="28" t="s">
        <v>10</v>
      </c>
      <c r="G1" s="28" t="s">
        <v>11</v>
      </c>
      <c r="H1" s="19" t="s">
        <v>5</v>
      </c>
      <c r="I1" s="10" t="s">
        <v>6</v>
      </c>
      <c r="J1" s="22" t="s">
        <v>7</v>
      </c>
      <c r="K1" s="8" t="s">
        <v>8</v>
      </c>
      <c r="L1" s="8"/>
      <c r="M1" s="17" t="s">
        <v>9</v>
      </c>
      <c r="N1" s="9">
        <v>6</v>
      </c>
    </row>
    <row r="2" spans="1:14" s="118" customFormat="1" ht="15" customHeight="1" thickTop="1">
      <c r="A2" s="111">
        <v>36384</v>
      </c>
      <c r="B2" s="112">
        <v>80</v>
      </c>
      <c r="C2" s="112" t="s">
        <v>68</v>
      </c>
      <c r="D2" s="113">
        <v>5</v>
      </c>
      <c r="E2" s="113">
        <v>3</v>
      </c>
      <c r="F2" s="114"/>
      <c r="G2" s="114"/>
      <c r="H2" s="113">
        <v>4700</v>
      </c>
      <c r="I2" s="115" t="s">
        <v>69</v>
      </c>
      <c r="J2" s="116"/>
      <c r="K2" s="117" t="s">
        <v>55</v>
      </c>
      <c r="L2" s="117"/>
      <c r="M2" s="117"/>
      <c r="N2" s="117"/>
    </row>
    <row r="3" spans="1:14" s="118" customFormat="1" ht="15" customHeight="1">
      <c r="A3" s="111">
        <v>36384</v>
      </c>
      <c r="B3" s="112">
        <v>80</v>
      </c>
      <c r="C3" s="112" t="s">
        <v>68</v>
      </c>
      <c r="D3" s="113">
        <v>4</v>
      </c>
      <c r="E3" s="113">
        <v>4</v>
      </c>
      <c r="F3" s="114"/>
      <c r="G3" s="114"/>
      <c r="H3" s="113">
        <v>4702</v>
      </c>
      <c r="I3" s="115" t="s">
        <v>72</v>
      </c>
      <c r="J3" s="119"/>
      <c r="K3" s="117" t="s">
        <v>70</v>
      </c>
      <c r="L3" s="117"/>
      <c r="M3" s="117"/>
      <c r="N3" s="117"/>
    </row>
    <row r="4" spans="1:14" s="118" customFormat="1" ht="15" customHeight="1">
      <c r="A4" s="111">
        <v>36384</v>
      </c>
      <c r="B4" s="112">
        <v>80</v>
      </c>
      <c r="C4" s="112" t="s">
        <v>68</v>
      </c>
      <c r="D4" s="113">
        <v>5</v>
      </c>
      <c r="E4" s="120">
        <v>2</v>
      </c>
      <c r="F4" s="114"/>
      <c r="G4" s="121"/>
      <c r="H4" s="113">
        <v>4704</v>
      </c>
      <c r="I4" s="115" t="s">
        <v>75</v>
      </c>
      <c r="J4" s="116"/>
      <c r="K4" s="117" t="s">
        <v>73</v>
      </c>
      <c r="L4" s="117"/>
      <c r="M4" s="117"/>
      <c r="N4" s="117"/>
    </row>
    <row r="5" spans="1:14" s="118" customFormat="1" ht="15" customHeight="1">
      <c r="A5" s="111">
        <v>36384</v>
      </c>
      <c r="B5" s="112">
        <v>80</v>
      </c>
      <c r="C5" s="112" t="s">
        <v>68</v>
      </c>
      <c r="D5" s="113">
        <v>5</v>
      </c>
      <c r="E5" s="113">
        <v>1</v>
      </c>
      <c r="F5" s="114"/>
      <c r="G5" s="114"/>
      <c r="H5" s="113">
        <v>4705</v>
      </c>
      <c r="I5" s="115" t="s">
        <v>78</v>
      </c>
      <c r="J5" s="116"/>
      <c r="K5" s="117" t="s">
        <v>76</v>
      </c>
      <c r="L5" s="117"/>
      <c r="M5" s="117"/>
      <c r="N5" s="117"/>
    </row>
    <row r="6" spans="1:14" s="118" customFormat="1" ht="15" customHeight="1">
      <c r="A6" s="111">
        <v>36415</v>
      </c>
      <c r="B6" s="112">
        <v>80</v>
      </c>
      <c r="C6" s="112" t="s">
        <v>68</v>
      </c>
      <c r="D6" s="113">
        <v>5</v>
      </c>
      <c r="E6" s="113">
        <v>5</v>
      </c>
      <c r="F6" s="114"/>
      <c r="G6" s="114"/>
      <c r="H6" s="113">
        <v>4708</v>
      </c>
      <c r="I6" s="115" t="s">
        <v>81</v>
      </c>
      <c r="J6" s="116"/>
      <c r="K6" s="117" t="s">
        <v>79</v>
      </c>
      <c r="L6" s="122"/>
      <c r="M6" s="117"/>
      <c r="N6" s="117"/>
    </row>
    <row r="7" spans="1:14" s="118" customFormat="1" ht="15" customHeight="1">
      <c r="A7" s="111" t="s">
        <v>82</v>
      </c>
      <c r="B7" s="112"/>
      <c r="C7" s="112"/>
      <c r="D7" s="113"/>
      <c r="E7" s="113"/>
      <c r="F7" s="114"/>
      <c r="G7" s="114"/>
      <c r="H7" s="113"/>
      <c r="I7" s="115"/>
      <c r="J7" s="123"/>
      <c r="K7" s="117"/>
      <c r="L7" s="122"/>
      <c r="M7" s="117"/>
      <c r="N7" s="117"/>
    </row>
    <row r="8" spans="10:14" ht="15" customHeight="1">
      <c r="J8"/>
      <c r="L8" s="4"/>
      <c r="M8" s="4"/>
      <c r="N8" s="4"/>
    </row>
    <row r="9" spans="12:14" ht="15" customHeight="1">
      <c r="L9" s="4"/>
      <c r="M9" s="4"/>
      <c r="N9" s="4"/>
    </row>
    <row r="10" spans="12:14" ht="15" customHeight="1">
      <c r="L10" s="4"/>
      <c r="M10" s="4"/>
      <c r="N10" s="4"/>
    </row>
    <row r="11" spans="12:14" ht="15" customHeight="1">
      <c r="L11" s="4"/>
      <c r="M11" s="4"/>
      <c r="N11" s="4"/>
    </row>
    <row r="12" spans="12:14" ht="15" customHeight="1">
      <c r="L12" s="4"/>
      <c r="M12" s="4"/>
      <c r="N12" s="4"/>
    </row>
    <row r="13" spans="12:14" ht="15" customHeight="1">
      <c r="L13" s="4"/>
      <c r="M13" s="4"/>
      <c r="N13" s="4"/>
    </row>
    <row r="14" spans="12:14" ht="15" customHeight="1">
      <c r="L14" s="4"/>
      <c r="M14" s="4"/>
      <c r="N14" s="4"/>
    </row>
    <row r="15" spans="12:14" ht="15" customHeight="1">
      <c r="L15" s="4"/>
      <c r="M15" s="4"/>
      <c r="N15" s="4"/>
    </row>
    <row r="16" spans="12:14" ht="15" customHeight="1">
      <c r="L16" s="4"/>
      <c r="M16" s="4"/>
      <c r="N16" s="4"/>
    </row>
    <row r="17" spans="12:14" ht="15" customHeight="1">
      <c r="L17" s="4"/>
      <c r="M17" s="4"/>
      <c r="N17" s="4"/>
    </row>
    <row r="18" spans="11:14" ht="15" customHeight="1">
      <c r="K18" s="30"/>
      <c r="L18" s="4"/>
      <c r="M18" s="4"/>
      <c r="N18" s="4"/>
    </row>
    <row r="22" spans="1:12" ht="18" customHeight="1">
      <c r="A22" s="109"/>
      <c r="E22" s="21"/>
      <c r="F22" s="15"/>
      <c r="G22" s="15"/>
      <c r="H22" s="21"/>
      <c r="I22" s="14"/>
      <c r="J22" s="23"/>
      <c r="K22" s="5"/>
      <c r="L22" s="5"/>
    </row>
    <row r="23" spans="5:12" ht="18" customHeight="1">
      <c r="E23" s="21"/>
      <c r="F23" s="15"/>
      <c r="G23" s="15"/>
      <c r="H23" s="21"/>
      <c r="I23" s="14"/>
      <c r="J23" s="23"/>
      <c r="K23" s="5"/>
      <c r="L23" s="5"/>
    </row>
    <row r="24" spans="5:12" ht="18" customHeight="1">
      <c r="E24" s="21"/>
      <c r="F24" s="15"/>
      <c r="G24" s="15"/>
      <c r="H24" s="21"/>
      <c r="I24" s="14"/>
      <c r="J24" s="23"/>
      <c r="K24" s="5"/>
      <c r="L24" s="5"/>
    </row>
    <row r="26" spans="1:14" s="2" customFormat="1" ht="18" customHeight="1">
      <c r="A26" s="110"/>
      <c r="B26" s="27"/>
      <c r="C26" s="27"/>
      <c r="D26" s="20"/>
      <c r="E26" s="20"/>
      <c r="F26" s="29"/>
      <c r="G26" s="29"/>
      <c r="H26" s="20"/>
      <c r="I26" s="16"/>
      <c r="J26" s="24"/>
      <c r="K26" s="6"/>
      <c r="L26" s="6"/>
      <c r="M26" s="6"/>
      <c r="N26" s="6"/>
    </row>
  </sheetData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1">
      <selection activeCell="O14" sqref="O14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127</v>
      </c>
      <c r="D2" s="39" t="s">
        <v>56</v>
      </c>
      <c r="E2" s="40"/>
      <c r="F2" s="40"/>
      <c r="G2" s="40"/>
      <c r="H2" s="40"/>
      <c r="I2" s="40"/>
      <c r="J2" s="41"/>
      <c r="K2" s="42">
        <v>1.9821771999999997E-06</v>
      </c>
      <c r="L2" s="42">
        <v>9.361892214483776E-08</v>
      </c>
      <c r="M2" s="42">
        <v>-6.1053529E-05</v>
      </c>
      <c r="N2" s="43">
        <v>2.36069957246891E-07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1.0696658800000002E-05</v>
      </c>
      <c r="L3" s="42">
        <v>1.2675919776464534E-07</v>
      </c>
      <c r="M3" s="42">
        <v>7.589841100000001E-05</v>
      </c>
      <c r="N3" s="43">
        <v>1.7387553833985718E-07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0.0037478599910856013</v>
      </c>
      <c r="L4" s="42">
        <v>-0.00034266240132794926</v>
      </c>
      <c r="M4" s="42">
        <v>8.757795215159165E-08</v>
      </c>
      <c r="N4" s="43">
        <v>-45.587664000000004</v>
      </c>
    </row>
    <row r="5" spans="1:14" ht="15" customHeight="1" thickBot="1">
      <c r="A5" t="s">
        <v>17</v>
      </c>
      <c r="B5" s="46">
        <v>36502.58678240741</v>
      </c>
      <c r="D5" s="47"/>
      <c r="E5" s="48" t="s">
        <v>59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4700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4" t="s">
        <v>23</v>
      </c>
      <c r="J7" s="185"/>
      <c r="K7" s="184" t="s">
        <v>24</v>
      </c>
      <c r="L7" s="185"/>
      <c r="M7" s="184" t="s">
        <v>25</v>
      </c>
      <c r="N7" s="186"/>
    </row>
    <row r="8" spans="1:14" ht="15" customHeight="1">
      <c r="A8" s="44" t="s">
        <v>26</v>
      </c>
      <c r="B8" s="59" t="s">
        <v>27</v>
      </c>
      <c r="D8" s="64">
        <v>-0.43919804000000007</v>
      </c>
      <c r="E8" s="65">
        <v>0.011286723966740147</v>
      </c>
      <c r="F8" s="65">
        <v>1.4811415</v>
      </c>
      <c r="G8" s="65">
        <v>0.007394058242921475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0.26224621</v>
      </c>
      <c r="E9" s="67">
        <v>0.017960283730370157</v>
      </c>
      <c r="F9" s="71">
        <v>2.4459960999999995</v>
      </c>
      <c r="G9" s="67">
        <v>0.014504621940644372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0.05420038199999999</v>
      </c>
      <c r="E10" s="67">
        <v>0.004743621633758003</v>
      </c>
      <c r="F10" s="67">
        <v>0.03190624000000001</v>
      </c>
      <c r="G10" s="67">
        <v>0.004373771244063897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3</v>
      </c>
      <c r="D11" s="72">
        <v>5.841489</v>
      </c>
      <c r="E11" s="65">
        <v>0.004786611348104767</v>
      </c>
      <c r="F11" s="65">
        <v>-0.36187971999999996</v>
      </c>
      <c r="G11" s="65">
        <v>0.006523849690606384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3">
        <v>0.7499</v>
      </c>
      <c r="D12" s="70">
        <v>0.082620791</v>
      </c>
      <c r="E12" s="67">
        <v>0.0027985424588836552</v>
      </c>
      <c r="F12" s="67">
        <v>0.08445409400000001</v>
      </c>
      <c r="G12" s="67">
        <v>0.0054488444402198905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20.608521</v>
      </c>
      <c r="D13" s="70">
        <v>0.022408378</v>
      </c>
      <c r="E13" s="67">
        <v>0.0015308608794518243</v>
      </c>
      <c r="F13" s="67">
        <v>0.15280429</v>
      </c>
      <c r="G13" s="67">
        <v>0.0019541509453968814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4">
        <v>12.5</v>
      </c>
      <c r="D14" s="70">
        <v>-0.025253751</v>
      </c>
      <c r="E14" s="67">
        <v>0.001497640606234998</v>
      </c>
      <c r="F14" s="67">
        <v>-0.010881797</v>
      </c>
      <c r="G14" s="67">
        <v>0.0022659083787536474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-0.17240154</v>
      </c>
      <c r="E15" s="65">
        <v>0.0019331839515177255</v>
      </c>
      <c r="F15" s="65">
        <v>0.0018048930719999998</v>
      </c>
      <c r="G15" s="65">
        <v>0.0030315895655699957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12.509400000000001</v>
      </c>
      <c r="D16" s="70">
        <v>-0.0012610219960000001</v>
      </c>
      <c r="E16" s="67">
        <v>0.0015685423574500982</v>
      </c>
      <c r="F16" s="67">
        <v>0.0028771776170000004</v>
      </c>
      <c r="G16" s="67">
        <v>0.0007898529381316922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0.08299999684095383</v>
      </c>
      <c r="D17" s="75">
        <v>0.0032361206999999997</v>
      </c>
      <c r="E17" s="67">
        <v>0.0015395893561659106</v>
      </c>
      <c r="F17" s="71">
        <v>0.016610121999999998</v>
      </c>
      <c r="G17" s="67">
        <v>0.0013500370246093466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-82.90599822998047</v>
      </c>
      <c r="D18" s="76">
        <v>-0.00013433947999999993</v>
      </c>
      <c r="E18" s="67">
        <v>0.0012487317371617098</v>
      </c>
      <c r="F18" s="71">
        <v>0.027425696</v>
      </c>
      <c r="G18" s="67">
        <v>0.0007834177541861577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-0.7440000176429749</v>
      </c>
      <c r="D19" s="75">
        <v>-0.17570454</v>
      </c>
      <c r="E19" s="67">
        <v>0.0002663442178841398</v>
      </c>
      <c r="F19" s="71">
        <v>0.014442865</v>
      </c>
      <c r="G19" s="67">
        <v>0.0005232104198503693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0.033992499999999995</v>
      </c>
      <c r="D20" s="78">
        <v>0.0008705818899999999</v>
      </c>
      <c r="E20" s="79">
        <v>0.0005497249713641167</v>
      </c>
      <c r="F20" s="80">
        <v>0.0015088738799999997</v>
      </c>
      <c r="G20" s="79">
        <v>0.00033508223831004016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-0.2738013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2.6119829513080957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3.7634920000000003</v>
      </c>
      <c r="I25" s="92" t="s">
        <v>48</v>
      </c>
      <c r="J25" s="93"/>
      <c r="K25" s="92"/>
      <c r="L25" s="95">
        <v>5.852687474047139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1.544886747098988</v>
      </c>
      <c r="I26" s="97" t="s">
        <v>52</v>
      </c>
      <c r="J26" s="98"/>
      <c r="K26" s="97"/>
      <c r="L26" s="100">
        <v>0.17241098756567969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55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47001404res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3">
      <selection activeCell="B29" sqref="B29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127</v>
      </c>
      <c r="D2" s="39" t="s">
        <v>56</v>
      </c>
      <c r="E2" s="40"/>
      <c r="F2" s="40"/>
      <c r="G2" s="40"/>
      <c r="H2" s="40"/>
      <c r="I2" s="40"/>
      <c r="J2" s="41"/>
      <c r="K2" s="42">
        <v>1.9639827124999998E-05</v>
      </c>
      <c r="L2" s="42">
        <v>5.186660949817723E-08</v>
      </c>
      <c r="M2" s="42">
        <v>-9.917152624999999E-05</v>
      </c>
      <c r="N2" s="43">
        <v>3.534024524088589E-07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1.6723617875E-05</v>
      </c>
      <c r="L3" s="42">
        <v>8.202022771590365E-08</v>
      </c>
      <c r="M3" s="42">
        <v>7.089619875000001E-05</v>
      </c>
      <c r="N3" s="43">
        <v>4.609273823528787E-07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0.0037449314690127223</v>
      </c>
      <c r="L4" s="42">
        <v>-0.00038417250633434805</v>
      </c>
      <c r="M4" s="42">
        <v>4.959209018528975E-08</v>
      </c>
      <c r="N4" s="43">
        <v>-51.11352875</v>
      </c>
    </row>
    <row r="5" spans="1:14" ht="15" customHeight="1" thickBot="1">
      <c r="A5" t="s">
        <v>17</v>
      </c>
      <c r="B5" s="46">
        <v>36502.59112268518</v>
      </c>
      <c r="D5" s="47"/>
      <c r="E5" s="48" t="s">
        <v>71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4702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4" t="s">
        <v>23</v>
      </c>
      <c r="J7" s="185"/>
      <c r="K7" s="184" t="s">
        <v>24</v>
      </c>
      <c r="L7" s="185"/>
      <c r="M7" s="184" t="s">
        <v>25</v>
      </c>
      <c r="N7" s="186"/>
    </row>
    <row r="8" spans="1:14" ht="15" customHeight="1">
      <c r="A8" s="44" t="s">
        <v>26</v>
      </c>
      <c r="B8" s="59" t="s">
        <v>27</v>
      </c>
      <c r="D8" s="64">
        <v>-0.6959312375</v>
      </c>
      <c r="E8" s="65">
        <v>0.016796516522459188</v>
      </c>
      <c r="F8" s="65">
        <v>0.7868352000000001</v>
      </c>
      <c r="G8" s="65">
        <v>0.013116194403098446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-0.01661313775</v>
      </c>
      <c r="E9" s="67">
        <v>0.003486831973806268</v>
      </c>
      <c r="F9" s="71">
        <v>2.5675695000000003</v>
      </c>
      <c r="G9" s="67">
        <v>0.01824210465852746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0.2884474625</v>
      </c>
      <c r="E10" s="67">
        <v>0.008403994727464417</v>
      </c>
      <c r="F10" s="67">
        <v>0.39151598749999994</v>
      </c>
      <c r="G10" s="67">
        <v>0.0038752542502735314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4</v>
      </c>
      <c r="D11" s="72">
        <v>5.990316249999999</v>
      </c>
      <c r="E11" s="65">
        <v>0.0046436767838671554</v>
      </c>
      <c r="F11" s="65">
        <v>-0.111129325</v>
      </c>
      <c r="G11" s="65">
        <v>0.0033308122478797266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3">
        <v>0.7499</v>
      </c>
      <c r="D12" s="70">
        <v>-0.0026791422500000005</v>
      </c>
      <c r="E12" s="67">
        <v>0.003892485281317219</v>
      </c>
      <c r="F12" s="67">
        <v>0.1849020125</v>
      </c>
      <c r="G12" s="67">
        <v>0.0012184270856185051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20.62378</v>
      </c>
      <c r="D13" s="70">
        <v>0.014160017625</v>
      </c>
      <c r="E13" s="67">
        <v>0.001953725268283497</v>
      </c>
      <c r="F13" s="67">
        <v>0.09405526875</v>
      </c>
      <c r="G13" s="67">
        <v>0.0012830529723935771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4">
        <v>12.5</v>
      </c>
      <c r="D14" s="70">
        <v>-0.006837792874999999</v>
      </c>
      <c r="E14" s="67">
        <v>0.002903823304940411</v>
      </c>
      <c r="F14" s="67">
        <v>0.038718595875</v>
      </c>
      <c r="G14" s="67">
        <v>0.003944068223761437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-0.1435155625</v>
      </c>
      <c r="E15" s="65">
        <v>0.001237759771913877</v>
      </c>
      <c r="F15" s="65">
        <v>0.057486255</v>
      </c>
      <c r="G15" s="65">
        <v>0.00245307310562951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12.509500000000001</v>
      </c>
      <c r="D16" s="70">
        <v>-0.010810143</v>
      </c>
      <c r="E16" s="67">
        <v>0.0026770711763525286</v>
      </c>
      <c r="F16" s="67">
        <v>0.003920238375</v>
      </c>
      <c r="G16" s="67">
        <v>0.001577556692028189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1.0479999780654907</v>
      </c>
      <c r="D17" s="75">
        <v>-0.0017255368750000001</v>
      </c>
      <c r="E17" s="67">
        <v>0.0013849284311016024</v>
      </c>
      <c r="F17" s="71">
        <v>0.00411917755</v>
      </c>
      <c r="G17" s="67">
        <v>0.0016574908828196244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78.3280029296875</v>
      </c>
      <c r="D18" s="75">
        <v>-0.0022756485375</v>
      </c>
      <c r="E18" s="67">
        <v>0.0010831458926430413</v>
      </c>
      <c r="F18" s="71">
        <v>0.0462886425</v>
      </c>
      <c r="G18" s="67">
        <v>0.0008601479151104656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0.699999988079071</v>
      </c>
      <c r="D19" s="75">
        <v>-0.17842438750000003</v>
      </c>
      <c r="E19" s="67">
        <v>0.0011682859904425433</v>
      </c>
      <c r="F19" s="71">
        <v>0.016309126250000004</v>
      </c>
      <c r="G19" s="67">
        <v>0.0013106052844219082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0.13393725</v>
      </c>
      <c r="D20" s="78">
        <v>0.000513787275</v>
      </c>
      <c r="E20" s="79">
        <v>0.00044675027521744805</v>
      </c>
      <c r="F20" s="105">
        <v>0.000259880997</v>
      </c>
      <c r="G20" s="79">
        <v>0.0005372792937985663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-0.43643475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2.9285919470713875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8</v>
      </c>
      <c r="E25" s="91" t="s">
        <v>47</v>
      </c>
      <c r="F25" s="92"/>
      <c r="G25" s="93"/>
      <c r="H25" s="94">
        <v>3.764585</v>
      </c>
      <c r="I25" s="92" t="s">
        <v>48</v>
      </c>
      <c r="J25" s="93"/>
      <c r="K25" s="92"/>
      <c r="L25" s="95">
        <v>5.9913469689118335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1.0504427253721744</v>
      </c>
      <c r="I26" s="97" t="s">
        <v>52</v>
      </c>
      <c r="J26" s="98"/>
      <c r="K26" s="97"/>
      <c r="L26" s="100">
        <v>0.15460073154295367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129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47021410res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1">
      <selection activeCell="B2" sqref="B2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127</v>
      </c>
      <c r="D2" s="39" t="s">
        <v>56</v>
      </c>
      <c r="E2" s="40"/>
      <c r="F2" s="40"/>
      <c r="G2" s="40"/>
      <c r="H2" s="40"/>
      <c r="I2" s="40"/>
      <c r="J2" s="41"/>
      <c r="K2" s="42">
        <v>-1.0182415404E-05</v>
      </c>
      <c r="L2" s="42">
        <v>1.526359591556234E-06</v>
      </c>
      <c r="M2" s="42">
        <v>4.6372393999999994E-05</v>
      </c>
      <c r="N2" s="43">
        <v>1.6099087179478402E-06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1.0993126596E-05</v>
      </c>
      <c r="L3" s="42">
        <v>1.843786428722458E-07</v>
      </c>
      <c r="M3" s="42">
        <v>7.5543946E-05</v>
      </c>
      <c r="N3" s="43">
        <v>2.6535484854219965E-07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0.0037500785781663746</v>
      </c>
      <c r="L4" s="42">
        <v>-0.00032168968744501595</v>
      </c>
      <c r="M4" s="42">
        <v>4.683844284279227E-08</v>
      </c>
      <c r="N4" s="43">
        <v>-42.786316</v>
      </c>
    </row>
    <row r="5" spans="1:14" ht="15" customHeight="1" thickBot="1">
      <c r="A5" t="s">
        <v>17</v>
      </c>
      <c r="B5" s="46">
        <v>36502.598958333336</v>
      </c>
      <c r="D5" s="47"/>
      <c r="E5" s="48" t="s">
        <v>74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4704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4" t="s">
        <v>23</v>
      </c>
      <c r="J7" s="185"/>
      <c r="K7" s="184" t="s">
        <v>24</v>
      </c>
      <c r="L7" s="185"/>
      <c r="M7" s="184" t="s">
        <v>25</v>
      </c>
      <c r="N7" s="186"/>
    </row>
    <row r="8" spans="1:14" ht="15" customHeight="1">
      <c r="A8" s="44" t="s">
        <v>26</v>
      </c>
      <c r="B8" s="59" t="s">
        <v>27</v>
      </c>
      <c r="D8" s="64">
        <v>-0.263571277</v>
      </c>
      <c r="E8" s="65">
        <v>0.011555936008496906</v>
      </c>
      <c r="F8" s="65">
        <v>1.3698947</v>
      </c>
      <c r="G8" s="65">
        <v>0.006070474352143544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0.35817302</v>
      </c>
      <c r="E9" s="67">
        <v>0.01694738405036563</v>
      </c>
      <c r="F9" s="71">
        <v>2.9241658999999998</v>
      </c>
      <c r="G9" s="67">
        <v>0.015193326289564475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0.03822791800000001</v>
      </c>
      <c r="E10" s="67">
        <v>0.0070844530670803995</v>
      </c>
      <c r="F10" s="67">
        <v>-0.08677358999999998</v>
      </c>
      <c r="G10" s="67">
        <v>0.006259355336246645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2</v>
      </c>
      <c r="D11" s="72">
        <v>6.0267538</v>
      </c>
      <c r="E11" s="65">
        <v>0.006544866130471858</v>
      </c>
      <c r="F11" s="65">
        <v>0.27367369</v>
      </c>
      <c r="G11" s="65">
        <v>0.0008427069231753595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3">
        <v>0.7499</v>
      </c>
      <c r="D12" s="70">
        <v>0.12649597900000004</v>
      </c>
      <c r="E12" s="67">
        <v>0.0015896918005348642</v>
      </c>
      <c r="F12" s="67">
        <v>0.041502986</v>
      </c>
      <c r="G12" s="67">
        <v>0.00369168503317038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20.535279</v>
      </c>
      <c r="D13" s="70">
        <v>0.030695637999999997</v>
      </c>
      <c r="E13" s="67">
        <v>0.0029701120639070437</v>
      </c>
      <c r="F13" s="67">
        <v>0.22732938999999996</v>
      </c>
      <c r="G13" s="67">
        <v>0.0026067213164083216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4">
        <v>12.5</v>
      </c>
      <c r="D14" s="70">
        <v>0.0113398089</v>
      </c>
      <c r="E14" s="67">
        <v>0.0034151461087099724</v>
      </c>
      <c r="F14" s="67">
        <v>-0.005346206000000001</v>
      </c>
      <c r="G14" s="67">
        <v>0.0015227847629274477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-0.1709638</v>
      </c>
      <c r="E15" s="65">
        <v>0.0016362331979264608</v>
      </c>
      <c r="F15" s="65">
        <v>0.06754486700000001</v>
      </c>
      <c r="G15" s="65">
        <v>0.0025102306766561235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12.509400000000001</v>
      </c>
      <c r="D16" s="70">
        <v>0.00248027793</v>
      </c>
      <c r="E16" s="67">
        <v>0.0010265458104440643</v>
      </c>
      <c r="F16" s="67">
        <v>-0.0012877737099999999</v>
      </c>
      <c r="G16" s="67">
        <v>0.0012192135588698508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-0.1770000010728836</v>
      </c>
      <c r="D17" s="76">
        <v>0.0006346857999999999</v>
      </c>
      <c r="E17" s="67">
        <v>0.0009378052755643146</v>
      </c>
      <c r="F17" s="71">
        <v>0.026272595</v>
      </c>
      <c r="G17" s="67">
        <v>0.0007023441660966703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54.93199920654297</v>
      </c>
      <c r="D18" s="75">
        <v>0.00257498283</v>
      </c>
      <c r="E18" s="67">
        <v>0.0005292057224954405</v>
      </c>
      <c r="F18" s="71">
        <v>-0.0204676086</v>
      </c>
      <c r="G18" s="67">
        <v>0.001831350836120295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-0.37400001287460327</v>
      </c>
      <c r="D19" s="75">
        <v>-0.17769596</v>
      </c>
      <c r="E19" s="67">
        <v>0.0004086708276922685</v>
      </c>
      <c r="F19" s="71">
        <v>0.019601397</v>
      </c>
      <c r="G19" s="67">
        <v>0.0007563773027438589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-0.0637361</v>
      </c>
      <c r="D20" s="78">
        <v>-0.0009720069500000001</v>
      </c>
      <c r="E20" s="79">
        <v>0.0007609503934567803</v>
      </c>
      <c r="F20" s="105">
        <v>-0.00044855200699999993</v>
      </c>
      <c r="G20" s="79">
        <v>0.0007835915416022646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0.204767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2.4514773983874405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3.7638509</v>
      </c>
      <c r="I25" s="92" t="s">
        <v>48</v>
      </c>
      <c r="J25" s="93"/>
      <c r="K25" s="92"/>
      <c r="L25" s="95">
        <v>6.032964333925127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1.3950201816273127</v>
      </c>
      <c r="I26" s="97" t="s">
        <v>52</v>
      </c>
      <c r="J26" s="98"/>
      <c r="K26" s="97"/>
      <c r="L26" s="100">
        <v>0.18382309421965373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73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47041422res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1">
      <selection activeCell="B28" sqref="B28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127</v>
      </c>
      <c r="D2" s="39" t="s">
        <v>56</v>
      </c>
      <c r="E2" s="40"/>
      <c r="F2" s="40"/>
      <c r="G2" s="40"/>
      <c r="H2" s="40"/>
      <c r="I2" s="40"/>
      <c r="J2" s="41"/>
      <c r="K2" s="42">
        <v>-1.95299856E-05</v>
      </c>
      <c r="L2" s="42">
        <v>3.8189255712040886E-07</v>
      </c>
      <c r="M2" s="42">
        <v>-8.361824800000001E-05</v>
      </c>
      <c r="N2" s="43">
        <v>2.110276457588541E-07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2.5723706400000002E-05</v>
      </c>
      <c r="L3" s="42">
        <v>1.866385159076816E-07</v>
      </c>
      <c r="M3" s="42">
        <v>7.272831200000001E-05</v>
      </c>
      <c r="N3" s="43">
        <v>3.2172560292882584E-08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0.0023228176179846804</v>
      </c>
      <c r="L4" s="42">
        <v>-0.00019870245640397308</v>
      </c>
      <c r="M4" s="42">
        <v>5.23545783090785E-08</v>
      </c>
      <c r="N4" s="43">
        <v>-42.667984000000004</v>
      </c>
    </row>
    <row r="5" spans="1:14" ht="15" customHeight="1" thickBot="1">
      <c r="A5" t="s">
        <v>17</v>
      </c>
      <c r="B5" s="46">
        <v>36502.602476851855</v>
      </c>
      <c r="D5" s="47"/>
      <c r="E5" s="48" t="s">
        <v>77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4705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4" t="s">
        <v>23</v>
      </c>
      <c r="J7" s="185"/>
      <c r="K7" s="184" t="s">
        <v>24</v>
      </c>
      <c r="L7" s="185"/>
      <c r="M7" s="184" t="s">
        <v>25</v>
      </c>
      <c r="N7" s="186"/>
    </row>
    <row r="8" spans="1:14" ht="15" customHeight="1">
      <c r="A8" s="44" t="s">
        <v>26</v>
      </c>
      <c r="B8" s="59" t="s">
        <v>27</v>
      </c>
      <c r="D8" s="64">
        <v>0.5216465659</v>
      </c>
      <c r="E8" s="65">
        <v>0.023412946236233516</v>
      </c>
      <c r="F8" s="65">
        <v>0.09668431999999999</v>
      </c>
      <c r="G8" s="65">
        <v>0.022700777631054877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0.1252960654</v>
      </c>
      <c r="E9" s="67">
        <v>0.01739526171424894</v>
      </c>
      <c r="F9" s="71">
        <v>2.2474534</v>
      </c>
      <c r="G9" s="67">
        <v>0.011547980119495043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-0.139198092</v>
      </c>
      <c r="E10" s="67">
        <v>0.006871598223230035</v>
      </c>
      <c r="F10" s="67">
        <v>-0.003996350000000004</v>
      </c>
      <c r="G10" s="67">
        <v>0.012456889371227471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1</v>
      </c>
      <c r="D11" s="64">
        <v>4.3003713</v>
      </c>
      <c r="E11" s="65">
        <v>0.006690198102658694</v>
      </c>
      <c r="F11" s="65">
        <v>0.5352724799999999</v>
      </c>
      <c r="G11" s="65">
        <v>0.008300039808010567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3">
        <v>0.7499</v>
      </c>
      <c r="D12" s="70">
        <v>0.071531932</v>
      </c>
      <c r="E12" s="67">
        <v>0.004440833970379385</v>
      </c>
      <c r="F12" s="67">
        <v>0.051782646</v>
      </c>
      <c r="G12" s="67">
        <v>0.0038725663639870515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20.547486</v>
      </c>
      <c r="D13" s="70">
        <v>0.0228301035</v>
      </c>
      <c r="E13" s="67">
        <v>0.0048733157940676584</v>
      </c>
      <c r="F13" s="67">
        <v>0.13305745</v>
      </c>
      <c r="G13" s="67">
        <v>0.005801889592193059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4">
        <v>12.5</v>
      </c>
      <c r="D14" s="70">
        <v>0.0033508609999999992</v>
      </c>
      <c r="E14" s="67">
        <v>0.004858779779299942</v>
      </c>
      <c r="F14" s="67">
        <v>0.022010372000000007</v>
      </c>
      <c r="G14" s="67">
        <v>0.0026756834998044646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-0.42691558999999996</v>
      </c>
      <c r="E15" s="65">
        <v>0.003492269995924737</v>
      </c>
      <c r="F15" s="65">
        <v>0.13241213000000002</v>
      </c>
      <c r="G15" s="65">
        <v>0.001583987400075621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12.509400000000001</v>
      </c>
      <c r="D16" s="70">
        <v>-0.009424250969999999</v>
      </c>
      <c r="E16" s="67">
        <v>0.0017003356122560322</v>
      </c>
      <c r="F16" s="67">
        <v>-0.013642944600000002</v>
      </c>
      <c r="G16" s="67">
        <v>0.0020293681200776012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0.3840000033378601</v>
      </c>
      <c r="D17" s="75">
        <v>-0.006697769000000001</v>
      </c>
      <c r="E17" s="67">
        <v>0.0020283242920189066</v>
      </c>
      <c r="F17" s="71">
        <v>0.0239380704</v>
      </c>
      <c r="G17" s="67">
        <v>0.0036846573607379847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-61.54399871826172</v>
      </c>
      <c r="D18" s="75">
        <v>0.019463788699999998</v>
      </c>
      <c r="E18" s="67">
        <v>0.0015174540939608717</v>
      </c>
      <c r="F18" s="71">
        <v>0.054443703999999996</v>
      </c>
      <c r="G18" s="67">
        <v>0.0025936342540100387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-0.23999999463558197</v>
      </c>
      <c r="D19" s="75">
        <v>-0.17790744</v>
      </c>
      <c r="E19" s="67">
        <v>0.0014949216509217945</v>
      </c>
      <c r="F19" s="71">
        <v>0.017024074</v>
      </c>
      <c r="G19" s="67">
        <v>0.0015386915781741338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-0.0899961</v>
      </c>
      <c r="D20" s="78">
        <v>-0.00219266988</v>
      </c>
      <c r="E20" s="79">
        <v>0.0010378257893956181</v>
      </c>
      <c r="F20" s="80">
        <v>-0.000836165312</v>
      </c>
      <c r="G20" s="79">
        <v>0.00019972798803647373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-0.6196364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2.444697468479337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2.3313009999999994</v>
      </c>
      <c r="I25" s="92" t="s">
        <v>48</v>
      </c>
      <c r="J25" s="93"/>
      <c r="K25" s="92"/>
      <c r="L25" s="95">
        <v>4.333556270052235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0.5305308638044779</v>
      </c>
      <c r="I26" s="97" t="s">
        <v>52</v>
      </c>
      <c r="J26" s="98"/>
      <c r="K26" s="97"/>
      <c r="L26" s="100">
        <v>0.44697862718052295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76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47051427res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9"/>
  <sheetViews>
    <sheetView workbookViewId="0" topLeftCell="A3">
      <selection activeCell="B29" sqref="B29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2" t="s">
        <v>12</v>
      </c>
      <c r="B1" s="33">
        <v>0</v>
      </c>
      <c r="D1" s="34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>
      <c r="A2" s="37" t="s">
        <v>14</v>
      </c>
      <c r="B2" s="38" t="s">
        <v>127</v>
      </c>
      <c r="D2" s="39" t="s">
        <v>56</v>
      </c>
      <c r="E2" s="40"/>
      <c r="F2" s="40"/>
      <c r="G2" s="40"/>
      <c r="H2" s="40"/>
      <c r="I2" s="40"/>
      <c r="J2" s="41"/>
      <c r="K2" s="42">
        <v>-3.7490036E-05</v>
      </c>
      <c r="L2" s="42">
        <v>1.7705857577022148E-07</v>
      </c>
      <c r="M2" s="42">
        <v>-8.278212999999999E-06</v>
      </c>
      <c r="N2" s="43">
        <v>8.959238598237897E-08</v>
      </c>
    </row>
    <row r="3" spans="1:14" ht="15" customHeight="1">
      <c r="A3" s="44" t="s">
        <v>15</v>
      </c>
      <c r="B3" s="45">
        <v>1</v>
      </c>
      <c r="D3" s="39" t="s">
        <v>57</v>
      </c>
      <c r="E3" s="40"/>
      <c r="F3" s="40"/>
      <c r="G3" s="40"/>
      <c r="H3" s="40"/>
      <c r="I3" s="40"/>
      <c r="J3" s="41"/>
      <c r="K3" s="42">
        <v>2.4417738E-05</v>
      </c>
      <c r="L3" s="42">
        <v>9.921648192716662E-08</v>
      </c>
      <c r="M3" s="42">
        <v>5.880713900000001E-05</v>
      </c>
      <c r="N3" s="43">
        <v>1.0828829112140243E-07</v>
      </c>
    </row>
    <row r="4" spans="1:14" ht="15" customHeight="1">
      <c r="A4" s="44" t="s">
        <v>16</v>
      </c>
      <c r="B4" s="45">
        <v>1</v>
      </c>
      <c r="D4" s="39" t="s">
        <v>58</v>
      </c>
      <c r="E4" s="40"/>
      <c r="F4" s="40"/>
      <c r="G4" s="40"/>
      <c r="H4" s="40"/>
      <c r="I4" s="40"/>
      <c r="J4" s="41"/>
      <c r="K4" s="42">
        <v>0.0019995069620832107</v>
      </c>
      <c r="L4" s="42">
        <v>-0.0002251992493819861</v>
      </c>
      <c r="M4" s="42">
        <v>6.280812358978766E-08</v>
      </c>
      <c r="N4" s="43">
        <v>-56.07737899999999</v>
      </c>
    </row>
    <row r="5" spans="1:14" ht="15" customHeight="1" thickBot="1">
      <c r="A5" s="44" t="s">
        <v>17</v>
      </c>
      <c r="B5" s="46">
        <v>36503.58681712963</v>
      </c>
      <c r="D5" s="47"/>
      <c r="E5" s="48" t="s">
        <v>80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thickTop="1">
      <c r="A6" s="44" t="s">
        <v>18</v>
      </c>
      <c r="B6" s="45">
        <v>4708</v>
      </c>
      <c r="D6" s="51"/>
      <c r="E6" s="52" t="s">
        <v>19</v>
      </c>
      <c r="F6" s="53"/>
      <c r="G6" s="54"/>
      <c r="H6" s="55" t="s">
        <v>20</v>
      </c>
      <c r="I6" s="56"/>
      <c r="J6" s="53"/>
      <c r="K6" s="57" t="s">
        <v>60</v>
      </c>
      <c r="L6" s="40"/>
      <c r="M6" s="40"/>
      <c r="N6" s="58"/>
    </row>
    <row r="7" spans="1:14" ht="15" customHeight="1" thickBot="1">
      <c r="A7" s="44" t="s">
        <v>21</v>
      </c>
      <c r="B7" s="59" t="s">
        <v>22</v>
      </c>
      <c r="D7" s="60" t="s">
        <v>61</v>
      </c>
      <c r="E7" s="61" t="s">
        <v>62</v>
      </c>
      <c r="F7" s="62" t="s">
        <v>63</v>
      </c>
      <c r="G7" s="61" t="s">
        <v>64</v>
      </c>
      <c r="H7" s="63"/>
      <c r="I7" s="184" t="s">
        <v>23</v>
      </c>
      <c r="J7" s="185"/>
      <c r="K7" s="184" t="s">
        <v>24</v>
      </c>
      <c r="L7" s="185"/>
      <c r="M7" s="184" t="s">
        <v>25</v>
      </c>
      <c r="N7" s="186"/>
    </row>
    <row r="8" spans="1:14" ht="15" customHeight="1">
      <c r="A8" s="44" t="s">
        <v>26</v>
      </c>
      <c r="B8" s="59" t="s">
        <v>27</v>
      </c>
      <c r="D8" s="64">
        <v>-1.2819633199999998</v>
      </c>
      <c r="E8" s="65">
        <v>0.030555508251998664</v>
      </c>
      <c r="F8" s="106">
        <v>10.42273</v>
      </c>
      <c r="G8" s="65">
        <v>0.01917332130818485</v>
      </c>
      <c r="H8" s="66">
        <v>3</v>
      </c>
      <c r="I8" s="67">
        <v>0.017</v>
      </c>
      <c r="J8" s="67">
        <v>0</v>
      </c>
      <c r="K8" s="67">
        <v>0.51</v>
      </c>
      <c r="L8" s="67">
        <v>0.51</v>
      </c>
      <c r="M8" s="67">
        <v>0.85</v>
      </c>
      <c r="N8" s="68">
        <v>0.85</v>
      </c>
    </row>
    <row r="9" spans="1:14" ht="15" customHeight="1">
      <c r="A9" s="44" t="s">
        <v>28</v>
      </c>
      <c r="B9" s="69">
        <v>0.017</v>
      </c>
      <c r="D9" s="70">
        <v>-1.3943811</v>
      </c>
      <c r="E9" s="67">
        <v>0.045602217377449863</v>
      </c>
      <c r="F9" s="71">
        <v>4.2312264</v>
      </c>
      <c r="G9" s="67">
        <v>0.06208639332686656</v>
      </c>
      <c r="H9" s="66">
        <v>4</v>
      </c>
      <c r="I9" s="67">
        <v>0</v>
      </c>
      <c r="J9" s="67">
        <v>0</v>
      </c>
      <c r="K9" s="67">
        <v>0.578</v>
      </c>
      <c r="L9" s="67">
        <v>0.578</v>
      </c>
      <c r="M9" s="67">
        <v>0.289</v>
      </c>
      <c r="N9" s="68">
        <v>0.289</v>
      </c>
    </row>
    <row r="10" spans="1:14" ht="15" customHeight="1">
      <c r="A10" s="44" t="s">
        <v>29</v>
      </c>
      <c r="B10" s="59" t="s">
        <v>30</v>
      </c>
      <c r="D10" s="70">
        <v>0.13966017</v>
      </c>
      <c r="E10" s="67">
        <v>0.014389802337440343</v>
      </c>
      <c r="F10" s="71">
        <v>-1.32779202</v>
      </c>
      <c r="G10" s="67">
        <v>0.01871089879183568</v>
      </c>
      <c r="H10" s="66">
        <v>5</v>
      </c>
      <c r="I10" s="67">
        <v>0</v>
      </c>
      <c r="J10" s="67">
        <v>0</v>
      </c>
      <c r="K10" s="67">
        <v>0.246</v>
      </c>
      <c r="L10" s="67">
        <v>0.246</v>
      </c>
      <c r="M10" s="67">
        <v>0.231</v>
      </c>
      <c r="N10" s="68">
        <v>0.187</v>
      </c>
    </row>
    <row r="11" spans="1:14" ht="15" customHeight="1">
      <c r="A11" s="44" t="s">
        <v>31</v>
      </c>
      <c r="B11" s="45">
        <v>5</v>
      </c>
      <c r="D11" s="72">
        <v>14.818133</v>
      </c>
      <c r="E11" s="65">
        <v>0.012237908970142498</v>
      </c>
      <c r="F11" s="65">
        <v>0.031168509600000005</v>
      </c>
      <c r="G11" s="65">
        <v>0.005534637107675116</v>
      </c>
      <c r="H11" s="66">
        <v>6</v>
      </c>
      <c r="I11" s="67">
        <v>3.925</v>
      </c>
      <c r="J11" s="67">
        <v>0</v>
      </c>
      <c r="K11" s="67">
        <v>0.251</v>
      </c>
      <c r="L11" s="67">
        <v>0.251</v>
      </c>
      <c r="M11" s="67">
        <v>0.418</v>
      </c>
      <c r="N11" s="68">
        <v>0.418</v>
      </c>
    </row>
    <row r="12" spans="1:14" ht="15" customHeight="1">
      <c r="A12" s="44" t="s">
        <v>32</v>
      </c>
      <c r="B12" s="73">
        <v>0.7499</v>
      </c>
      <c r="D12" s="70">
        <v>0.055755593000000006</v>
      </c>
      <c r="E12" s="67">
        <v>0.011048861157175677</v>
      </c>
      <c r="F12" s="67">
        <v>0.20931502000000002</v>
      </c>
      <c r="G12" s="67">
        <v>0.005708570978502598</v>
      </c>
      <c r="H12" s="66">
        <v>7</v>
      </c>
      <c r="I12" s="67">
        <v>0</v>
      </c>
      <c r="J12" s="67">
        <v>0</v>
      </c>
      <c r="K12" s="67">
        <v>0</v>
      </c>
      <c r="L12" s="67">
        <v>0</v>
      </c>
      <c r="M12" s="67">
        <v>0.142</v>
      </c>
      <c r="N12" s="68">
        <v>0.142</v>
      </c>
    </row>
    <row r="13" spans="1:14" ht="15" customHeight="1">
      <c r="A13" s="44" t="s">
        <v>33</v>
      </c>
      <c r="B13" s="69">
        <v>20.782471</v>
      </c>
      <c r="D13" s="70">
        <v>-0.0082467019</v>
      </c>
      <c r="E13" s="67">
        <v>0.004871814601603958</v>
      </c>
      <c r="F13" s="67">
        <v>-0.08501513899999999</v>
      </c>
      <c r="G13" s="67">
        <v>0.005815236932074708</v>
      </c>
      <c r="H13" s="66">
        <v>8</v>
      </c>
      <c r="I13" s="67">
        <v>0</v>
      </c>
      <c r="J13" s="67">
        <v>0</v>
      </c>
      <c r="K13" s="67">
        <v>0</v>
      </c>
      <c r="L13" s="67">
        <v>0</v>
      </c>
      <c r="M13" s="67">
        <v>0.241</v>
      </c>
      <c r="N13" s="68">
        <v>0.241</v>
      </c>
    </row>
    <row r="14" spans="1:14" ht="15" customHeight="1">
      <c r="A14" s="37" t="s">
        <v>34</v>
      </c>
      <c r="B14" s="74">
        <v>12.5</v>
      </c>
      <c r="D14" s="70">
        <v>0.087081763</v>
      </c>
      <c r="E14" s="67">
        <v>0.003191653467615896</v>
      </c>
      <c r="F14" s="67">
        <v>-0.019716559999999998</v>
      </c>
      <c r="G14" s="67">
        <v>0.002919833712492889</v>
      </c>
      <c r="H14" s="66">
        <v>9</v>
      </c>
      <c r="I14" s="67">
        <v>0</v>
      </c>
      <c r="J14" s="67">
        <v>0</v>
      </c>
      <c r="K14" s="67">
        <v>0</v>
      </c>
      <c r="L14" s="67">
        <v>0</v>
      </c>
      <c r="M14" s="67">
        <v>0.41</v>
      </c>
      <c r="N14" s="68">
        <v>0.41</v>
      </c>
    </row>
    <row r="15" spans="1:14" ht="15" customHeight="1">
      <c r="A15" s="44" t="s">
        <v>35</v>
      </c>
      <c r="B15" s="69">
        <v>0</v>
      </c>
      <c r="D15" s="64">
        <v>-0.5191129</v>
      </c>
      <c r="E15" s="65">
        <v>0.0041484882069187075</v>
      </c>
      <c r="F15" s="65">
        <v>0.22024214</v>
      </c>
      <c r="G15" s="65">
        <v>0.0046217976063867875</v>
      </c>
      <c r="H15" s="66">
        <v>10</v>
      </c>
      <c r="I15" s="67">
        <v>-0.209</v>
      </c>
      <c r="J15" s="67">
        <v>0</v>
      </c>
      <c r="K15" s="67">
        <v>0.698</v>
      </c>
      <c r="L15" s="67">
        <v>0</v>
      </c>
      <c r="M15" s="67">
        <v>0.349</v>
      </c>
      <c r="N15" s="68">
        <v>0.349</v>
      </c>
    </row>
    <row r="16" spans="1:14" ht="15" customHeight="1">
      <c r="A16" s="44" t="s">
        <v>36</v>
      </c>
      <c r="B16" s="69">
        <v>12.509300000000001</v>
      </c>
      <c r="D16" s="70">
        <v>-0.028881652</v>
      </c>
      <c r="E16" s="67">
        <v>0.003598554706447567</v>
      </c>
      <c r="F16" s="67">
        <v>-0.0079228301</v>
      </c>
      <c r="G16" s="67">
        <v>0.00361722224388616</v>
      </c>
      <c r="H16" s="66">
        <v>11</v>
      </c>
      <c r="I16" s="67">
        <v>0</v>
      </c>
      <c r="J16" s="67">
        <v>0</v>
      </c>
      <c r="K16" s="67">
        <v>0</v>
      </c>
      <c r="L16" s="67">
        <v>0</v>
      </c>
      <c r="M16" s="67">
        <v>0.237</v>
      </c>
      <c r="N16" s="68">
        <v>0.237</v>
      </c>
    </row>
    <row r="17" spans="1:14" ht="15" customHeight="1">
      <c r="A17" s="44" t="s">
        <v>37</v>
      </c>
      <c r="B17" s="69">
        <v>0.04399999976158142</v>
      </c>
      <c r="D17" s="75">
        <v>0.0108191538</v>
      </c>
      <c r="E17" s="67">
        <v>0.0031113674435419955</v>
      </c>
      <c r="F17" s="71">
        <v>-0.008343396</v>
      </c>
      <c r="G17" s="67">
        <v>0.001708962375616803</v>
      </c>
      <c r="H17" s="66">
        <v>12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15" customHeight="1">
      <c r="A18" s="44" t="s">
        <v>38</v>
      </c>
      <c r="B18" s="69">
        <v>63.577999114990234</v>
      </c>
      <c r="D18" s="75">
        <v>-0.0036223866000000006</v>
      </c>
      <c r="E18" s="67">
        <v>0.002534766525859223</v>
      </c>
      <c r="F18" s="71">
        <v>0.0020257402</v>
      </c>
      <c r="G18" s="67">
        <v>0.0012096486496806249</v>
      </c>
      <c r="H18" s="66">
        <v>13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15" customHeight="1">
      <c r="A19" s="44" t="s">
        <v>39</v>
      </c>
      <c r="B19" s="69">
        <v>-0.17800000309944153</v>
      </c>
      <c r="D19" s="75">
        <v>-0.13382207000000002</v>
      </c>
      <c r="E19" s="67">
        <v>0.0012435731890793288</v>
      </c>
      <c r="F19" s="71">
        <v>-0.024112988999999998</v>
      </c>
      <c r="G19" s="67">
        <v>0.0014704283147757022</v>
      </c>
      <c r="H19" s="66">
        <v>14</v>
      </c>
      <c r="I19" s="67">
        <v>0.058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15" customHeight="1" thickBot="1">
      <c r="A20" s="44" t="s">
        <v>40</v>
      </c>
      <c r="B20" s="77">
        <v>-0.30689010000000005</v>
      </c>
      <c r="D20" s="78">
        <v>-0.0054658302</v>
      </c>
      <c r="E20" s="79">
        <v>0.0012046170882305549</v>
      </c>
      <c r="F20" s="80">
        <v>0.00215994149</v>
      </c>
      <c r="G20" s="79">
        <v>0.0019807000202720364</v>
      </c>
      <c r="H20" s="81">
        <v>15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2">
        <v>0</v>
      </c>
    </row>
    <row r="21" spans="1:6" ht="15" customHeight="1">
      <c r="A21" s="44" t="s">
        <v>41</v>
      </c>
      <c r="B21" s="77">
        <v>-0.10497229999999999</v>
      </c>
      <c r="F21" s="3" t="s">
        <v>65</v>
      </c>
    </row>
    <row r="22" spans="1:6" ht="15" customHeight="1">
      <c r="A22" s="44" t="s">
        <v>42</v>
      </c>
      <c r="B22" s="59" t="s">
        <v>43</v>
      </c>
      <c r="F22" s="3" t="s">
        <v>66</v>
      </c>
    </row>
    <row r="23" spans="1:2" ht="15" customHeight="1" thickBot="1">
      <c r="A23" s="83" t="s">
        <v>44</v>
      </c>
      <c r="B23" s="84">
        <v>15</v>
      </c>
    </row>
    <row r="24" spans="1:12" ht="18" customHeight="1" thickBot="1" thickTop="1">
      <c r="A24" s="85" t="s">
        <v>67</v>
      </c>
      <c r="B24" s="86">
        <v>3.2129998567604297</v>
      </c>
      <c r="E24" s="87"/>
      <c r="F24" s="88"/>
      <c r="G24" s="89" t="s">
        <v>45</v>
      </c>
      <c r="H24" s="88"/>
      <c r="I24" s="88"/>
      <c r="J24" s="88"/>
      <c r="K24" s="88"/>
      <c r="L24" s="90"/>
    </row>
    <row r="25" spans="1:12" ht="18" customHeight="1">
      <c r="A25" s="32" t="s">
        <v>46</v>
      </c>
      <c r="B25" s="33">
        <v>10</v>
      </c>
      <c r="E25" s="91" t="s">
        <v>47</v>
      </c>
      <c r="F25" s="92"/>
      <c r="G25" s="93"/>
      <c r="H25" s="94">
        <v>2.0121488</v>
      </c>
      <c r="I25" s="92" t="s">
        <v>48</v>
      </c>
      <c r="J25" s="93"/>
      <c r="K25" s="92"/>
      <c r="L25" s="95">
        <v>14.818165779936452</v>
      </c>
    </row>
    <row r="26" spans="1:12" ht="18" customHeight="1" thickBot="1">
      <c r="A26" s="44" t="s">
        <v>49</v>
      </c>
      <c r="B26" s="45" t="s">
        <v>50</v>
      </c>
      <c r="E26" s="96" t="s">
        <v>51</v>
      </c>
      <c r="F26" s="97"/>
      <c r="G26" s="98"/>
      <c r="H26" s="99">
        <v>10.501272808889663</v>
      </c>
      <c r="I26" s="97" t="s">
        <v>52</v>
      </c>
      <c r="J26" s="98"/>
      <c r="K26" s="97"/>
      <c r="L26" s="100">
        <v>0.5639014126407111</v>
      </c>
    </row>
    <row r="27" spans="1:2" ht="15" customHeight="1" thickBot="1" thickTop="1">
      <c r="A27" s="83" t="s">
        <v>53</v>
      </c>
      <c r="B27" s="84">
        <v>80</v>
      </c>
    </row>
    <row r="28" spans="1:14" s="2" customFormat="1" ht="18" customHeight="1" thickBot="1">
      <c r="A28" s="101" t="s">
        <v>54</v>
      </c>
      <c r="B28" s="102" t="s">
        <v>128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ht="15" customHeight="1">
      <c r="B29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300" verticalDpi="300" orientation="landscape" paperSize="9" r:id="rId1"/>
  <headerFooter alignWithMargins="0">
    <oddHeader>&amp;C&amp;F : &amp;A&amp;RFichier d'origine: 47081405res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O34"/>
  <sheetViews>
    <sheetView tabSelected="1" workbookViewId="0" topLeftCell="F1">
      <selection activeCell="O11" sqref="O1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9" width="12" style="0" customWidth="1"/>
    <col min="10" max="10" width="31.5" style="183" customWidth="1"/>
    <col min="11" max="16384" width="12" style="0" customWidth="1"/>
  </cols>
  <sheetData>
    <row r="1" spans="1:10" ht="13.5" thickTop="1">
      <c r="A1" s="149" t="s">
        <v>119</v>
      </c>
      <c r="B1" s="141" t="s">
        <v>78</v>
      </c>
      <c r="C1" s="131" t="s">
        <v>75</v>
      </c>
      <c r="D1" s="131" t="s">
        <v>69</v>
      </c>
      <c r="E1" s="131" t="s">
        <v>72</v>
      </c>
      <c r="F1" s="138" t="s">
        <v>81</v>
      </c>
      <c r="G1" s="172" t="s">
        <v>120</v>
      </c>
      <c r="I1" s="175" t="s">
        <v>130</v>
      </c>
      <c r="J1" s="176" t="s">
        <v>131</v>
      </c>
    </row>
    <row r="2" spans="1:10" ht="13.5" thickBot="1">
      <c r="A2" s="150" t="s">
        <v>89</v>
      </c>
      <c r="B2" s="142">
        <v>2.3313009999999994</v>
      </c>
      <c r="C2" s="133">
        <v>3.7638509</v>
      </c>
      <c r="D2" s="133">
        <v>3.7634920000000003</v>
      </c>
      <c r="E2" s="133">
        <v>3.764585</v>
      </c>
      <c r="F2" s="139">
        <v>2.0121488</v>
      </c>
      <c r="G2" s="173">
        <v>3.11504904416632</v>
      </c>
      <c r="I2" s="177">
        <f>SUM(B2:F2)</f>
        <v>15.635377700000001</v>
      </c>
      <c r="J2" s="178" t="s">
        <v>132</v>
      </c>
    </row>
    <row r="3" spans="1:14" ht="14.25" thickBot="1" thickTop="1">
      <c r="A3" s="158" t="s">
        <v>88</v>
      </c>
      <c r="B3" s="159" t="s">
        <v>83</v>
      </c>
      <c r="C3" s="160" t="s">
        <v>84</v>
      </c>
      <c r="D3" s="160" t="s">
        <v>85</v>
      </c>
      <c r="E3" s="160" t="s">
        <v>86</v>
      </c>
      <c r="F3" s="161" t="s">
        <v>87</v>
      </c>
      <c r="G3" s="168" t="s">
        <v>121</v>
      </c>
      <c r="I3" s="175" t="s">
        <v>133</v>
      </c>
      <c r="J3" s="178"/>
      <c r="K3" t="s">
        <v>134</v>
      </c>
      <c r="N3" t="s">
        <v>135</v>
      </c>
    </row>
    <row r="4" spans="1:15" ht="12.75">
      <c r="A4" s="155" t="s">
        <v>90</v>
      </c>
      <c r="B4" s="156">
        <v>0.5216465659</v>
      </c>
      <c r="C4" s="157">
        <v>-0.263571277</v>
      </c>
      <c r="D4" s="157">
        <v>-0.43919804000000007</v>
      </c>
      <c r="E4" s="157">
        <v>-0.6959312375</v>
      </c>
      <c r="F4" s="162">
        <v>-1.2819633199999998</v>
      </c>
      <c r="G4" s="169">
        <v>-0.35219350228491964</v>
      </c>
      <c r="I4" s="179">
        <f>B4*$B$2+C4*$C$2+D4*$D$2+E4*$E$2+$F$2*F4</f>
        <v>-6.628239391082996</v>
      </c>
      <c r="J4" s="180">
        <f>I4/$I$2</f>
        <v>-0.42392576106959</v>
      </c>
      <c r="K4">
        <f>J4/G4</f>
        <v>1.203672862557924</v>
      </c>
      <c r="N4" s="187">
        <f>(B4*$B$2+C4*$C$2+D4*$D$2+E4*$E$2+F4*$F$2)/SUM($B$2:$F$2)</f>
        <v>-0.42392576106959</v>
      </c>
      <c r="O4" s="187">
        <f>N4-J4</f>
        <v>0</v>
      </c>
    </row>
    <row r="5" spans="1:15" ht="12.75">
      <c r="A5" s="150" t="s">
        <v>92</v>
      </c>
      <c r="B5" s="144">
        <v>0.1252960654</v>
      </c>
      <c r="C5" s="127">
        <v>0.35817302</v>
      </c>
      <c r="D5" s="127">
        <v>0.26224621</v>
      </c>
      <c r="E5" s="127">
        <v>-0.01661313775</v>
      </c>
      <c r="F5" s="163">
        <v>-1.3943811</v>
      </c>
      <c r="G5" s="170">
        <v>-0.01280930743490525</v>
      </c>
      <c r="I5" s="179">
        <f>B5*$B$2+C5*$C$2+D5*$D$2+E5*$E$2+$F$2*F5</f>
        <v>-0.24106962667314003</v>
      </c>
      <c r="J5" s="180">
        <f aca="true" t="shared" si="0" ref="J5:J29">I5/$I$2</f>
        <v>-0.0154182157475569</v>
      </c>
      <c r="K5">
        <f aca="true" t="shared" si="1" ref="K5:K29">J5/G5</f>
        <v>1.203672862557924</v>
      </c>
      <c r="N5" s="187">
        <f aca="true" t="shared" si="2" ref="N5:N29">(B5*$B$2+C5*$C$2+D5*$D$2+E5*$E$2+F5*$F$2)/SUM($B$2:$F$2)</f>
        <v>-0.0154182157475569</v>
      </c>
      <c r="O5" s="187">
        <f aca="true" t="shared" si="3" ref="O5:O29">N5-J5</f>
        <v>0</v>
      </c>
    </row>
    <row r="6" spans="1:15" ht="12.75">
      <c r="A6" s="150" t="s">
        <v>94</v>
      </c>
      <c r="B6" s="144">
        <v>-0.139198092</v>
      </c>
      <c r="C6" s="127">
        <v>0.03822791800000001</v>
      </c>
      <c r="D6" s="127">
        <v>0.05420038199999999</v>
      </c>
      <c r="E6" s="127">
        <v>0.2884474625</v>
      </c>
      <c r="F6" s="163">
        <v>0.13966017</v>
      </c>
      <c r="G6" s="170">
        <v>0.07387168690483066</v>
      </c>
      <c r="I6" s="179">
        <f aca="true" t="shared" si="4" ref="I6:I29">B6*$B$2+C6*$C$2+D6*$D$2+E6*$E$2+$F$2*F6</f>
        <v>1.3902562706345365</v>
      </c>
      <c r="J6" s="180">
        <f t="shared" si="0"/>
        <v>0.08891734483872023</v>
      </c>
      <c r="K6">
        <f t="shared" si="1"/>
        <v>1.203672862557924</v>
      </c>
      <c r="N6" s="187">
        <f t="shared" si="2"/>
        <v>0.08891734483872023</v>
      </c>
      <c r="O6" s="187">
        <f t="shared" si="3"/>
        <v>0</v>
      </c>
    </row>
    <row r="7" spans="1:15" ht="12.75">
      <c r="A7" s="150" t="s">
        <v>96</v>
      </c>
      <c r="B7" s="143">
        <v>4.3003713</v>
      </c>
      <c r="C7" s="125">
        <v>6.0267538</v>
      </c>
      <c r="D7" s="125">
        <v>5.841489</v>
      </c>
      <c r="E7" s="125">
        <v>5.990316249999999</v>
      </c>
      <c r="F7" s="164">
        <v>14.818133</v>
      </c>
      <c r="G7" s="170">
        <v>5.688718734028812</v>
      </c>
      <c r="I7" s="179">
        <f t="shared" si="4"/>
        <v>107.06100298005435</v>
      </c>
      <c r="J7" s="180">
        <f t="shared" si="0"/>
        <v>6.84735636287535</v>
      </c>
      <c r="K7">
        <f t="shared" si="1"/>
        <v>1.203672862557924</v>
      </c>
      <c r="N7" s="187">
        <f t="shared" si="2"/>
        <v>6.84735636287535</v>
      </c>
      <c r="O7" s="187">
        <f t="shared" si="3"/>
        <v>0</v>
      </c>
    </row>
    <row r="8" spans="1:15" ht="12.75">
      <c r="A8" s="150" t="s">
        <v>98</v>
      </c>
      <c r="B8" s="144">
        <v>0.071531932</v>
      </c>
      <c r="C8" s="127">
        <v>0.12649597900000004</v>
      </c>
      <c r="D8" s="127">
        <v>0.082620791</v>
      </c>
      <c r="E8" s="127">
        <v>-0.0026791422500000005</v>
      </c>
      <c r="F8" s="163">
        <v>0.055755593000000006</v>
      </c>
      <c r="G8" s="170">
        <v>0.056106619975438775</v>
      </c>
      <c r="I8" s="179">
        <f t="shared" si="4"/>
        <v>1.0559198457922574</v>
      </c>
      <c r="J8" s="180">
        <f t="shared" si="0"/>
        <v>0.067534015874286</v>
      </c>
      <c r="K8">
        <f t="shared" si="1"/>
        <v>1.203672862557924</v>
      </c>
      <c r="N8" s="187">
        <f t="shared" si="2"/>
        <v>0.067534015874286</v>
      </c>
      <c r="O8" s="187">
        <f t="shared" si="3"/>
        <v>0</v>
      </c>
    </row>
    <row r="9" spans="1:15" ht="12.75">
      <c r="A9" s="150" t="s">
        <v>100</v>
      </c>
      <c r="B9" s="144">
        <v>0.0228301035</v>
      </c>
      <c r="C9" s="127">
        <v>0.030695637999999997</v>
      </c>
      <c r="D9" s="127">
        <v>0.022408378</v>
      </c>
      <c r="E9" s="127">
        <v>0.014160017625</v>
      </c>
      <c r="F9" s="163">
        <v>-0.0082467019</v>
      </c>
      <c r="G9" s="170">
        <v>0.015398844219689267</v>
      </c>
      <c r="I9" s="179">
        <f t="shared" si="4"/>
        <v>0.2898043977867716</v>
      </c>
      <c r="J9" s="180">
        <f t="shared" si="0"/>
        <v>0.01853517090199692</v>
      </c>
      <c r="K9">
        <f t="shared" si="1"/>
        <v>1.203672862557924</v>
      </c>
      <c r="N9" s="187">
        <f t="shared" si="2"/>
        <v>0.01853517090199692</v>
      </c>
      <c r="O9" s="187">
        <f t="shared" si="3"/>
        <v>0</v>
      </c>
    </row>
    <row r="10" spans="1:15" ht="12.75">
      <c r="A10" s="150" t="s">
        <v>102</v>
      </c>
      <c r="B10" s="144">
        <v>0.0033508609999999992</v>
      </c>
      <c r="C10" s="127">
        <v>0.0113398089</v>
      </c>
      <c r="D10" s="127">
        <v>-0.025253751</v>
      </c>
      <c r="E10" s="127">
        <v>-0.006837792874999999</v>
      </c>
      <c r="F10" s="163">
        <v>0.087081763</v>
      </c>
      <c r="G10" s="170">
        <v>0.005575537093595746</v>
      </c>
      <c r="I10" s="179">
        <f t="shared" si="4"/>
        <v>0.10493093810776452</v>
      </c>
      <c r="J10" s="180">
        <f t="shared" si="0"/>
        <v>0.00671112269374628</v>
      </c>
      <c r="K10">
        <f t="shared" si="1"/>
        <v>1.203672862557924</v>
      </c>
      <c r="N10" s="187">
        <f t="shared" si="2"/>
        <v>0.00671112269374628</v>
      </c>
      <c r="O10" s="187">
        <f t="shared" si="3"/>
        <v>0</v>
      </c>
    </row>
    <row r="11" spans="1:15" ht="12.75">
      <c r="A11" s="150" t="s">
        <v>104</v>
      </c>
      <c r="B11" s="143">
        <v>-0.42691558999999996</v>
      </c>
      <c r="C11" s="124">
        <v>-0.1709638</v>
      </c>
      <c r="D11" s="124">
        <v>-0.17240154</v>
      </c>
      <c r="E11" s="124">
        <v>-0.1435155625</v>
      </c>
      <c r="F11" s="165">
        <v>-0.5191129</v>
      </c>
      <c r="G11" s="170">
        <v>-0.2057607050578815</v>
      </c>
      <c r="I11" s="179">
        <f t="shared" si="4"/>
        <v>-3.8723917436112716</v>
      </c>
      <c r="J11" s="180">
        <f t="shared" si="0"/>
        <v>-0.24766857685895693</v>
      </c>
      <c r="K11">
        <f t="shared" si="1"/>
        <v>1.203672862557924</v>
      </c>
      <c r="N11" s="187">
        <f t="shared" si="2"/>
        <v>-0.24766857685895693</v>
      </c>
      <c r="O11" s="187">
        <f t="shared" si="3"/>
        <v>0</v>
      </c>
    </row>
    <row r="12" spans="1:15" ht="12.75">
      <c r="A12" s="150" t="s">
        <v>106</v>
      </c>
      <c r="B12" s="144">
        <v>-0.009424250969999999</v>
      </c>
      <c r="C12" s="127">
        <v>0.00248027793</v>
      </c>
      <c r="D12" s="127">
        <v>-0.0012610219960000001</v>
      </c>
      <c r="E12" s="127">
        <v>-0.010810143</v>
      </c>
      <c r="F12" s="163">
        <v>-0.028881652</v>
      </c>
      <c r="G12" s="170">
        <v>-0.006173849153860111</v>
      </c>
      <c r="I12" s="179">
        <f t="shared" si="4"/>
        <v>-0.11619109918477395</v>
      </c>
      <c r="J12" s="180">
        <f t="shared" si="0"/>
        <v>-0.007431294684027616</v>
      </c>
      <c r="K12">
        <f t="shared" si="1"/>
        <v>1.203672862557924</v>
      </c>
      <c r="N12" s="187">
        <f t="shared" si="2"/>
        <v>-0.007431294684027616</v>
      </c>
      <c r="O12" s="187">
        <f t="shared" si="3"/>
        <v>0</v>
      </c>
    </row>
    <row r="13" spans="1:15" ht="12.75">
      <c r="A13" s="150" t="s">
        <v>108</v>
      </c>
      <c r="B13" s="145">
        <v>-0.006697769000000001</v>
      </c>
      <c r="C13" s="130">
        <v>0.0006346857999999999</v>
      </c>
      <c r="D13" s="126">
        <v>0.0032361206999999997</v>
      </c>
      <c r="E13" s="126">
        <v>-0.0017255368750000001</v>
      </c>
      <c r="F13" s="166">
        <v>0.0108191538</v>
      </c>
      <c r="G13" s="170">
        <v>0.0007559707470329942</v>
      </c>
      <c r="I13" s="179">
        <f t="shared" si="4"/>
        <v>0.014227278616676182</v>
      </c>
      <c r="J13" s="180">
        <f t="shared" si="0"/>
        <v>0.0009099414730912564</v>
      </c>
      <c r="K13">
        <f t="shared" si="1"/>
        <v>1.203672862557924</v>
      </c>
      <c r="N13" s="187">
        <f t="shared" si="2"/>
        <v>0.0009099414730912564</v>
      </c>
      <c r="O13" s="187">
        <f t="shared" si="3"/>
        <v>0</v>
      </c>
    </row>
    <row r="14" spans="1:15" ht="12.75">
      <c r="A14" s="150" t="s">
        <v>110</v>
      </c>
      <c r="B14" s="145">
        <v>0.019463788699999998</v>
      </c>
      <c r="C14" s="126">
        <v>0.00257498283</v>
      </c>
      <c r="D14" s="130">
        <v>-0.00013433947999999993</v>
      </c>
      <c r="E14" s="126">
        <v>-0.0022756485375</v>
      </c>
      <c r="F14" s="166">
        <v>-0.0036223866000000006</v>
      </c>
      <c r="G14" s="170">
        <v>0.0020566849037786036</v>
      </c>
      <c r="I14" s="179">
        <f t="shared" si="4"/>
        <v>0.03870656274414405</v>
      </c>
      <c r="J14" s="180">
        <f t="shared" si="0"/>
        <v>0.0024755758055108605</v>
      </c>
      <c r="K14">
        <f t="shared" si="1"/>
        <v>1.203672862557924</v>
      </c>
      <c r="N14" s="187">
        <f t="shared" si="2"/>
        <v>0.0024755758055108605</v>
      </c>
      <c r="O14" s="187">
        <f t="shared" si="3"/>
        <v>0</v>
      </c>
    </row>
    <row r="15" spans="1:15" ht="12.75">
      <c r="A15" s="150" t="s">
        <v>112</v>
      </c>
      <c r="B15" s="145">
        <v>-0.17790744</v>
      </c>
      <c r="C15" s="126">
        <v>-0.17769596</v>
      </c>
      <c r="D15" s="126">
        <v>-0.17570454</v>
      </c>
      <c r="E15" s="126">
        <v>-0.17842438750000003</v>
      </c>
      <c r="F15" s="166">
        <v>-0.13382207000000002</v>
      </c>
      <c r="G15" s="170">
        <v>-0.1427109650311983</v>
      </c>
      <c r="I15" s="179">
        <f t="shared" si="4"/>
        <v>-2.6858032127861873</v>
      </c>
      <c r="J15" s="180">
        <f t="shared" si="0"/>
        <v>-0.17177731579750627</v>
      </c>
      <c r="K15">
        <f t="shared" si="1"/>
        <v>1.2036728625579243</v>
      </c>
      <c r="N15" s="187">
        <f t="shared" si="2"/>
        <v>-0.17177731579750627</v>
      </c>
      <c r="O15" s="187">
        <f t="shared" si="3"/>
        <v>0</v>
      </c>
    </row>
    <row r="16" spans="1:15" ht="12.75">
      <c r="A16" s="150" t="s">
        <v>114</v>
      </c>
      <c r="B16" s="145">
        <v>-0.00219266988</v>
      </c>
      <c r="C16" s="126">
        <v>-0.0009720069500000001</v>
      </c>
      <c r="D16" s="126">
        <v>0.0008705818899999999</v>
      </c>
      <c r="E16" s="126">
        <v>0.000513787275</v>
      </c>
      <c r="F16" s="166">
        <v>-0.0054658302</v>
      </c>
      <c r="G16" s="170">
        <v>-0.00077352792245843</v>
      </c>
      <c r="I16" s="179">
        <f t="shared" si="4"/>
        <v>-0.014557702548395637</v>
      </c>
      <c r="J16" s="180">
        <f t="shared" si="0"/>
        <v>-0.0009310745686940224</v>
      </c>
      <c r="K16">
        <f t="shared" si="1"/>
        <v>1.203672862557924</v>
      </c>
      <c r="N16" s="187">
        <f t="shared" si="2"/>
        <v>-0.0009310745686940224</v>
      </c>
      <c r="O16" s="187">
        <f t="shared" si="3"/>
        <v>0</v>
      </c>
    </row>
    <row r="17" spans="1:15" ht="12.75">
      <c r="A17" s="150" t="s">
        <v>91</v>
      </c>
      <c r="B17" s="143">
        <v>0.09668431999999999</v>
      </c>
      <c r="C17" s="124">
        <v>1.3698947</v>
      </c>
      <c r="D17" s="124">
        <v>1.4811415</v>
      </c>
      <c r="E17" s="124">
        <v>0.7868352000000001</v>
      </c>
      <c r="F17" s="164">
        <v>10.42273</v>
      </c>
      <c r="G17" s="170">
        <v>1.8538872617740263</v>
      </c>
      <c r="I17" s="179">
        <f t="shared" si="4"/>
        <v>34.88993549113455</v>
      </c>
      <c r="J17" s="180">
        <f t="shared" si="0"/>
        <v>2.2314737872392136</v>
      </c>
      <c r="K17">
        <f t="shared" si="1"/>
        <v>1.203672862557924</v>
      </c>
      <c r="N17" s="187">
        <f t="shared" si="2"/>
        <v>2.2314737872392136</v>
      </c>
      <c r="O17" s="187">
        <f t="shared" si="3"/>
        <v>0</v>
      </c>
    </row>
    <row r="18" spans="1:15" ht="12.75">
      <c r="A18" s="150" t="s">
        <v>93</v>
      </c>
      <c r="B18" s="145">
        <v>2.2474534</v>
      </c>
      <c r="C18" s="126">
        <v>2.9241658999999998</v>
      </c>
      <c r="D18" s="126">
        <v>2.4459960999999995</v>
      </c>
      <c r="E18" s="126">
        <v>2.5675695000000003</v>
      </c>
      <c r="F18" s="166">
        <v>4.2312264</v>
      </c>
      <c r="G18" s="170">
        <v>2.3183353296383373</v>
      </c>
      <c r="I18" s="179">
        <f t="shared" si="4"/>
        <v>43.630792317164726</v>
      </c>
      <c r="J18" s="180">
        <f t="shared" si="0"/>
        <v>2.790517322594946</v>
      </c>
      <c r="K18">
        <f t="shared" si="1"/>
        <v>1.203672862557924</v>
      </c>
      <c r="N18" s="187">
        <f t="shared" si="2"/>
        <v>2.790517322594946</v>
      </c>
      <c r="O18" s="187">
        <f t="shared" si="3"/>
        <v>0</v>
      </c>
    </row>
    <row r="19" spans="1:15" ht="12.75">
      <c r="A19" s="150" t="s">
        <v>95</v>
      </c>
      <c r="B19" s="144">
        <v>-0.003996350000000004</v>
      </c>
      <c r="C19" s="127">
        <v>-0.08677358999999998</v>
      </c>
      <c r="D19" s="127">
        <v>0.03190624000000001</v>
      </c>
      <c r="E19" s="127">
        <v>0.39151598749999994</v>
      </c>
      <c r="F19" s="166">
        <v>-1.32779202</v>
      </c>
      <c r="G19" s="170">
        <v>-0.0751152817652452</v>
      </c>
      <c r="I19" s="179">
        <f t="shared" si="4"/>
        <v>-1.4136605764688892</v>
      </c>
      <c r="J19" s="180">
        <f t="shared" si="0"/>
        <v>-0.09041422622421773</v>
      </c>
      <c r="K19">
        <f t="shared" si="1"/>
        <v>1.203672862557924</v>
      </c>
      <c r="N19" s="187">
        <f t="shared" si="2"/>
        <v>-0.09041422622421773</v>
      </c>
      <c r="O19" s="187">
        <f t="shared" si="3"/>
        <v>0</v>
      </c>
    </row>
    <row r="20" spans="1:15" ht="12.75">
      <c r="A20" s="150" t="s">
        <v>97</v>
      </c>
      <c r="B20" s="143">
        <v>0.5352724799999999</v>
      </c>
      <c r="C20" s="124">
        <v>0.27367369</v>
      </c>
      <c r="D20" s="124">
        <v>-0.36187971999999996</v>
      </c>
      <c r="E20" s="124">
        <v>-0.111129325</v>
      </c>
      <c r="F20" s="165">
        <v>0.031168509600000005</v>
      </c>
      <c r="G20" s="170">
        <v>0.02977578471934969</v>
      </c>
      <c r="I20" s="179">
        <f t="shared" si="4"/>
        <v>0.5603766903613641</v>
      </c>
      <c r="J20" s="180">
        <f t="shared" si="0"/>
        <v>0.03584030402804814</v>
      </c>
      <c r="K20">
        <f t="shared" si="1"/>
        <v>1.203672862557924</v>
      </c>
      <c r="N20" s="187">
        <f t="shared" si="2"/>
        <v>0.03584030402804814</v>
      </c>
      <c r="O20" s="187">
        <f t="shared" si="3"/>
        <v>0</v>
      </c>
    </row>
    <row r="21" spans="1:15" ht="12.75">
      <c r="A21" s="150" t="s">
        <v>99</v>
      </c>
      <c r="B21" s="144">
        <v>0.051782646</v>
      </c>
      <c r="C21" s="127">
        <v>0.041502986</v>
      </c>
      <c r="D21" s="127">
        <v>0.08445409400000001</v>
      </c>
      <c r="E21" s="127">
        <v>0.1849020125</v>
      </c>
      <c r="F21" s="163">
        <v>0.20931502000000002</v>
      </c>
      <c r="G21" s="170">
        <v>0.09096905065023148</v>
      </c>
      <c r="I21" s="179">
        <f t="shared" si="4"/>
        <v>1.7120266017897698</v>
      </c>
      <c r="J21" s="180">
        <f t="shared" si="0"/>
        <v>0.10949697760034091</v>
      </c>
      <c r="K21">
        <f t="shared" si="1"/>
        <v>1.203672862557924</v>
      </c>
      <c r="N21" s="187">
        <f t="shared" si="2"/>
        <v>0.10949697760034091</v>
      </c>
      <c r="O21" s="187">
        <f t="shared" si="3"/>
        <v>0</v>
      </c>
    </row>
    <row r="22" spans="1:15" ht="12.75">
      <c r="A22" s="150" t="s">
        <v>101</v>
      </c>
      <c r="B22" s="144">
        <v>0.13305745</v>
      </c>
      <c r="C22" s="127">
        <v>0.22732938999999996</v>
      </c>
      <c r="D22" s="127">
        <v>0.15280429</v>
      </c>
      <c r="E22" s="127">
        <v>0.09405526875</v>
      </c>
      <c r="F22" s="163">
        <v>-0.08501513899999999</v>
      </c>
      <c r="G22" s="170">
        <v>0.10222831279453795</v>
      </c>
      <c r="I22" s="179">
        <f t="shared" si="4"/>
        <v>1.9239245623576167</v>
      </c>
      <c r="J22" s="180">
        <f t="shared" si="0"/>
        <v>0.12304944589586835</v>
      </c>
      <c r="K22">
        <f t="shared" si="1"/>
        <v>1.203672862557924</v>
      </c>
      <c r="N22" s="187">
        <f t="shared" si="2"/>
        <v>0.12304944589586835</v>
      </c>
      <c r="O22" s="187">
        <f t="shared" si="3"/>
        <v>0</v>
      </c>
    </row>
    <row r="23" spans="1:15" ht="12.75">
      <c r="A23" s="150" t="s">
        <v>103</v>
      </c>
      <c r="B23" s="144">
        <v>0.022010372000000007</v>
      </c>
      <c r="C23" s="127">
        <v>-0.005346206000000001</v>
      </c>
      <c r="D23" s="127">
        <v>-0.010881797</v>
      </c>
      <c r="E23" s="127">
        <v>0.038718595875</v>
      </c>
      <c r="F23" s="163">
        <v>-0.019716559999999998</v>
      </c>
      <c r="G23" s="170">
        <v>0.005118189786287326</v>
      </c>
      <c r="I23" s="179">
        <f t="shared" si="4"/>
        <v>0.09632371674212148</v>
      </c>
      <c r="J23" s="180">
        <f t="shared" si="0"/>
        <v>0.0061606261511751945</v>
      </c>
      <c r="K23">
        <f t="shared" si="1"/>
        <v>1.203672862557924</v>
      </c>
      <c r="N23" s="187">
        <f t="shared" si="2"/>
        <v>0.0061606261511751945</v>
      </c>
      <c r="O23" s="187">
        <f t="shared" si="3"/>
        <v>0</v>
      </c>
    </row>
    <row r="24" spans="1:15" ht="12.75">
      <c r="A24" s="150" t="s">
        <v>105</v>
      </c>
      <c r="B24" s="143">
        <v>0.13241213000000002</v>
      </c>
      <c r="C24" s="124">
        <v>0.06754486700000001</v>
      </c>
      <c r="D24" s="124">
        <v>0.0018048930719999998</v>
      </c>
      <c r="E24" s="124">
        <v>0.057486255</v>
      </c>
      <c r="F24" s="165">
        <v>0.22024214</v>
      </c>
      <c r="G24" s="170">
        <v>0.06531847716578466</v>
      </c>
      <c r="I24" s="179">
        <f t="shared" si="4"/>
        <v>1.2292858911563946</v>
      </c>
      <c r="J24" s="180">
        <f t="shared" si="0"/>
        <v>0.07862207838806443</v>
      </c>
      <c r="K24">
        <f t="shared" si="1"/>
        <v>1.203672862557924</v>
      </c>
      <c r="N24" s="187">
        <f t="shared" si="2"/>
        <v>0.07862207838806443</v>
      </c>
      <c r="O24" s="187">
        <f t="shared" si="3"/>
        <v>0</v>
      </c>
    </row>
    <row r="25" spans="1:15" ht="12.75">
      <c r="A25" s="150" t="s">
        <v>107</v>
      </c>
      <c r="B25" s="144">
        <v>-0.013642944600000002</v>
      </c>
      <c r="C25" s="127">
        <v>-0.0012877737099999999</v>
      </c>
      <c r="D25" s="127">
        <v>0.0028771776170000004</v>
      </c>
      <c r="E25" s="127">
        <v>0.003920238375</v>
      </c>
      <c r="F25" s="163">
        <v>-0.0079228301</v>
      </c>
      <c r="G25" s="170">
        <v>-0.0014350998208648876</v>
      </c>
      <c r="I25" s="179">
        <f t="shared" si="4"/>
        <v>-0.027008406177515376</v>
      </c>
      <c r="J25" s="180">
        <f t="shared" si="0"/>
        <v>-0.0017273907094368032</v>
      </c>
      <c r="K25">
        <f t="shared" si="1"/>
        <v>1.203672862557924</v>
      </c>
      <c r="N25" s="187">
        <f t="shared" si="2"/>
        <v>-0.0017273907094368032</v>
      </c>
      <c r="O25" s="187">
        <f t="shared" si="3"/>
        <v>0</v>
      </c>
    </row>
    <row r="26" spans="1:15" ht="12.75">
      <c r="A26" s="150" t="s">
        <v>109</v>
      </c>
      <c r="B26" s="145">
        <v>0.0239380704</v>
      </c>
      <c r="C26" s="126">
        <v>0.026272595</v>
      </c>
      <c r="D26" s="126">
        <v>0.016610121999999998</v>
      </c>
      <c r="E26" s="126">
        <v>0.00411917755</v>
      </c>
      <c r="F26" s="166">
        <v>-0.008343396</v>
      </c>
      <c r="G26" s="170">
        <v>0.011473180527380545</v>
      </c>
      <c r="I26" s="179">
        <f t="shared" si="4"/>
        <v>0.21592387883144182</v>
      </c>
      <c r="J26" s="180">
        <f t="shared" si="0"/>
        <v>0.013809956048035974</v>
      </c>
      <c r="K26">
        <f t="shared" si="1"/>
        <v>1.203672862557924</v>
      </c>
      <c r="N26" s="187">
        <f t="shared" si="2"/>
        <v>0.013809956048035974</v>
      </c>
      <c r="O26" s="187">
        <f t="shared" si="3"/>
        <v>0</v>
      </c>
    </row>
    <row r="27" spans="1:15" ht="12.75">
      <c r="A27" s="150" t="s">
        <v>111</v>
      </c>
      <c r="B27" s="145">
        <v>0.054443703999999996</v>
      </c>
      <c r="C27" s="126">
        <v>-0.0204676086</v>
      </c>
      <c r="D27" s="126">
        <v>0.027425696</v>
      </c>
      <c r="E27" s="126">
        <v>0.0462886425</v>
      </c>
      <c r="F27" s="166">
        <v>0.0020257402</v>
      </c>
      <c r="G27" s="170">
        <v>0.01761103922516805</v>
      </c>
      <c r="I27" s="179">
        <f t="shared" si="4"/>
        <v>0.33143764195778247</v>
      </c>
      <c r="J27" s="180">
        <f t="shared" si="0"/>
        <v>0.02119792999677791</v>
      </c>
      <c r="K27">
        <f t="shared" si="1"/>
        <v>1.203672862557924</v>
      </c>
      <c r="N27" s="187">
        <f t="shared" si="2"/>
        <v>0.02119792999677791</v>
      </c>
      <c r="O27" s="187">
        <f t="shared" si="3"/>
        <v>0</v>
      </c>
    </row>
    <row r="28" spans="1:15" ht="12.75">
      <c r="A28" s="150" t="s">
        <v>113</v>
      </c>
      <c r="B28" s="145">
        <v>0.017024074</v>
      </c>
      <c r="C28" s="126">
        <v>0.019601397</v>
      </c>
      <c r="D28" s="126">
        <v>0.014442865</v>
      </c>
      <c r="E28" s="126">
        <v>0.016309126250000004</v>
      </c>
      <c r="F28" s="166">
        <v>-0.024112988999999998</v>
      </c>
      <c r="G28" s="170">
        <v>0.00960148285365802</v>
      </c>
      <c r="I28" s="179">
        <f t="shared" si="4"/>
        <v>0.18069875352765435</v>
      </c>
      <c r="J28" s="180">
        <f t="shared" si="0"/>
        <v>0.011557044351263375</v>
      </c>
      <c r="K28">
        <f t="shared" si="1"/>
        <v>1.203672862557924</v>
      </c>
      <c r="N28" s="187">
        <f t="shared" si="2"/>
        <v>0.011557044351263375</v>
      </c>
      <c r="O28" s="187">
        <f t="shared" si="3"/>
        <v>0</v>
      </c>
    </row>
    <row r="29" spans="1:15" ht="13.5" thickBot="1">
      <c r="A29" s="151" t="s">
        <v>115</v>
      </c>
      <c r="B29" s="146">
        <v>-0.000836165312</v>
      </c>
      <c r="C29" s="129">
        <v>-0.00044855200699999993</v>
      </c>
      <c r="D29" s="128">
        <v>0.0015088738799999997</v>
      </c>
      <c r="E29" s="129">
        <v>0.000259880997</v>
      </c>
      <c r="F29" s="167">
        <v>0.00215994149</v>
      </c>
      <c r="G29" s="171">
        <v>0.00039136629556654794</v>
      </c>
      <c r="I29" s="181">
        <f t="shared" si="4"/>
        <v>0.0073654666533792485</v>
      </c>
      <c r="J29" s="182">
        <f t="shared" si="0"/>
        <v>0.00047107698929327736</v>
      </c>
      <c r="K29">
        <f t="shared" si="1"/>
        <v>1.203672862557924</v>
      </c>
      <c r="N29" s="187">
        <f t="shared" si="2"/>
        <v>0.00047107698929327736</v>
      </c>
      <c r="O29" s="187">
        <f t="shared" si="3"/>
        <v>0</v>
      </c>
    </row>
    <row r="30" spans="1:7" ht="13.5" thickTop="1">
      <c r="A30" s="152" t="s">
        <v>116</v>
      </c>
      <c r="B30" s="147">
        <v>2.444697468479337</v>
      </c>
      <c r="C30" s="136">
        <v>2.4514773983874405</v>
      </c>
      <c r="D30" s="136">
        <v>2.6119829513080957</v>
      </c>
      <c r="E30" s="136">
        <v>2.9285919470713875</v>
      </c>
      <c r="F30" s="132">
        <v>3.2129998567604297</v>
      </c>
      <c r="G30" s="172" t="s">
        <v>126</v>
      </c>
    </row>
    <row r="31" spans="1:7" ht="13.5" thickBot="1">
      <c r="A31" s="153" t="s">
        <v>117</v>
      </c>
      <c r="B31" s="142">
        <v>20.547486</v>
      </c>
      <c r="C31" s="133">
        <v>20.535279</v>
      </c>
      <c r="D31" s="133">
        <v>20.608521</v>
      </c>
      <c r="E31" s="133">
        <v>20.62378</v>
      </c>
      <c r="F31" s="134">
        <v>20.782471</v>
      </c>
      <c r="G31" s="174">
        <v>210.25</v>
      </c>
    </row>
    <row r="32" spans="1:7" ht="15.75" thickBot="1" thickTop="1">
      <c r="A32" s="154" t="s">
        <v>118</v>
      </c>
      <c r="B32" s="148">
        <v>0.07200000435113907</v>
      </c>
      <c r="C32" s="137">
        <v>-0.27550000697374344</v>
      </c>
      <c r="D32" s="137">
        <v>-0.3305000104010105</v>
      </c>
      <c r="E32" s="137">
        <v>0.8739999830722809</v>
      </c>
      <c r="F32" s="135">
        <v>-0.06700000166893005</v>
      </c>
      <c r="G32" s="140" t="s">
        <v>125</v>
      </c>
    </row>
    <row r="33" spans="1:7" ht="15" thickTop="1">
      <c r="A33" t="s">
        <v>122</v>
      </c>
      <c r="G33" s="31" t="s">
        <v>123</v>
      </c>
    </row>
    <row r="34" ht="14.25">
      <c r="A34" t="s">
        <v>124</v>
      </c>
    </row>
  </sheetData>
  <printOptions/>
  <pageMargins left="0.708661417322835" right="0.708661417322835" top="0.78740157480315" bottom="0.78740157480315" header="0.511811023622047" footer="0.511811023622047"/>
  <pageSetup horizontalDpi="300" verticalDpi="3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1999-12-10T15:49:37Z</cp:lastPrinted>
  <dcterms:created xsi:type="dcterms:W3CDTF">1999-06-17T15:15:05Z</dcterms:created>
  <dcterms:modified xsi:type="dcterms:W3CDTF">2003-12-12T15:55:54Z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-2072521153</vt:i4>
  </property>
  <property fmtid="{D5CDD505-2E9C-101B-9397-08002B2CF9AE}" pid="3" name="_EmailSubject">
    <vt:lpwstr>RE : RE : RE : Data for quadrupole database etc.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