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3950" windowHeight="8505" firstSheet="6" activeTab="6"/>
  </bookViews>
  <sheets>
    <sheet name="Sommaire" sheetId="1" r:id="rId1"/>
    <sheet name="T47581327res.xls" sheetId="2" r:id="rId2"/>
    <sheet name="T47591333res.xls" sheetId="3" r:id="rId3"/>
    <sheet name="T47601339res.xls" sheetId="4" r:id="rId4"/>
    <sheet name="T47651359res.xls" sheetId="5" r:id="rId5"/>
    <sheet name="T47661407res.xls" sheetId="6" r:id="rId6"/>
    <sheet name="Lmag_A5" sheetId="7" r:id="rId7"/>
  </sheets>
  <definedNames>
    <definedName name="_xlnm.Print_Area" localSheetId="6">'Lmag_A5'!$A$1:$G$54</definedName>
    <definedName name="_xlnm.Print_Area" localSheetId="0">'Sommaire'!$A$1:$N$23</definedName>
    <definedName name="_xlnm.Print_Area" localSheetId="1">'T47581327res.xls'!$A$1:$N$28</definedName>
    <definedName name="_xlnm.Print_Area" localSheetId="2">'T47591333res.xls'!$A$1:$N$28</definedName>
    <definedName name="_xlnm.Print_Area" localSheetId="3">'T47601339res.xls'!$A$1:$N$28</definedName>
    <definedName name="_xlnm.Print_Area" localSheetId="4">'T47651359res.xls'!$A$1:$N$28</definedName>
    <definedName name="_xlnm.Print_Area" localSheetId="5">'T47661407res.xls'!$A$1:$N$28</definedName>
    <definedName name="Z_046120E0_89F8_4797_8F47_75172A457BD3_.wvu.PrintArea" localSheetId="6" hidden="1">'Lmag_A5'!$A$1:$G$54</definedName>
    <definedName name="Z_046120E0_89F8_4797_8F47_75172A457BD3_.wvu.PrintArea" localSheetId="0" hidden="1">'Sommaire'!$A$1:$N$23</definedName>
    <definedName name="Z_046120E0_89F8_4797_8F47_75172A457BD3_.wvu.PrintArea" localSheetId="1" hidden="1">'T47581327res.xls'!$A$1:$N$28</definedName>
    <definedName name="Z_046120E0_89F8_4797_8F47_75172A457BD3_.wvu.PrintArea" localSheetId="2" hidden="1">'T47591333res.xls'!$A$1:$N$28</definedName>
    <definedName name="Z_046120E0_89F8_4797_8F47_75172A457BD3_.wvu.PrintArea" localSheetId="3" hidden="1">'T47601339res.xls'!$A$1:$N$28</definedName>
    <definedName name="Z_046120E0_89F8_4797_8F47_75172A457BD3_.wvu.PrintArea" localSheetId="4" hidden="1">'T47651359res.xls'!$A$1:$N$28</definedName>
    <definedName name="Z_046120E0_89F8_4797_8F47_75172A457BD3_.wvu.PrintArea" localSheetId="5" hidden="1">'T47661407res.xls'!$A$1:$N$28</definedName>
    <definedName name="Z_0C554258_7373_42B7_9F48_41645CFD791A_.wvu.PrintArea" localSheetId="6" hidden="1">'Lmag_A5'!$A$1:$G$54</definedName>
    <definedName name="Z_0C554258_7373_42B7_9F48_41645CFD791A_.wvu.PrintArea" localSheetId="0" hidden="1">'Sommaire'!$A$1:$N$23</definedName>
    <definedName name="Z_0C554258_7373_42B7_9F48_41645CFD791A_.wvu.PrintArea" localSheetId="1" hidden="1">'T47581327res.xls'!$A$1:$N$28</definedName>
    <definedName name="Z_0C554258_7373_42B7_9F48_41645CFD791A_.wvu.PrintArea" localSheetId="2" hidden="1">'T47591333res.xls'!$A$1:$N$28</definedName>
    <definedName name="Z_0C554258_7373_42B7_9F48_41645CFD791A_.wvu.PrintArea" localSheetId="3" hidden="1">'T47601339res.xls'!$A$1:$N$28</definedName>
    <definedName name="Z_0C554258_7373_42B7_9F48_41645CFD791A_.wvu.PrintArea" localSheetId="4" hidden="1">'T47651359res.xls'!$A$1:$N$28</definedName>
    <definedName name="Z_0C554258_7373_42B7_9F48_41645CFD791A_.wvu.PrintArea" localSheetId="5" hidden="1">'T47661407res.xls'!$A$1:$N$28</definedName>
  </definedNames>
  <calcPr fullCalcOnLoad="1"/>
</workbook>
</file>

<file path=xl/sharedStrings.xml><?xml version="1.0" encoding="utf-8"?>
<sst xmlns="http://schemas.openxmlformats.org/spreadsheetml/2006/main" count="373" uniqueCount="133">
  <si>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</si>
  <si>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</si>
  <si>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</si>
  <si>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</si>
  <si>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</si>
  <si>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</si>
  <si>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</si>
  <si>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</si>
  <si>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</si>
  <si>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</si>
  <si>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</si>
  <si>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</si>
  <si>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</si>
  <si>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</si>
  <si>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</si>
  <si>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a5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</si>
  <si>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</si>
  <si>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</si>
  <si>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</si>
  <si>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</si>
  <si>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</si>
  <si>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</si>
  <si>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</si>
  <si>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</si>
  <si>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</si>
  <si>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</si>
  <si>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</si>
  <si>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</si>
  <si>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saclay 1q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</si>
  <si>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</si>
  <si>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</si>
  <si>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</si>
  <si>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</si>
  <si>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</si>
  <si>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</si>
  <si>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</si>
  <si>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Angle(horizontal/top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</si>
  <si>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</si>
  <si>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</si>
  <si>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</si>
  <si>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</si>
  <si>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</si>
  <si>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</si>
  <si>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</si>
  <si>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</si>
  <si>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</si>
  <si>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</si>
  <si>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</si>
  <si>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</si>
  <si>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</si>
  <si>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</si>
  <si>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</si>
  <si>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</si>
  <si>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</si>
  <si>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</si>
  <si>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</si>
  <si>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t>pos 4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</si>
  <si>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</si>
  <si>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</si>
  <si>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</si>
  <si>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3.771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</si>
  <si>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</si>
  <si>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</si>
  <si>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</si>
  <si>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</si>
  <si>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</si>
  <si>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(av.+unc.+3*STDV)+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(av.-unc.-3*STDV)-</t>
    </r>
    <r>
      <rPr>
        <sz val="10"/>
        <color indexed="8"/>
        <rFont val="Symbol"/>
        <family val="1"/>
      </rPr>
      <t>s</t>
    </r>
  </si>
  <si>
    <r>
      <t>Multipôle litigieux (vert): (av.+unc.+3*STDV)-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(av.-unc.-3*STDV)+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</si>
  <si>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Angle(horizontale,C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</si>
  <si>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>31/03/00</t>
  </si>
  <si>
    <t>±12.5</t>
  </si>
  <si>
    <t>T47581327res.xls</t>
  </si>
  <si>
    <t>pos 5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</si>
  <si>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2.127 mT)</t>
    </r>
  </si>
  <si>
    <t>T47591333res.xls</t>
  </si>
  <si>
    <t>pos 2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</si>
  <si>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3.772 mT)</t>
    </r>
  </si>
  <si>
    <t>T47601339res.xls</t>
  </si>
  <si>
    <t>pos 1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</si>
  <si>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2.228 mT)</t>
    </r>
  </si>
  <si>
    <t>T47651359res.xls</t>
  </si>
  <si>
    <t>pos 3</t>
  </si>
  <si>
    <t>T47661407res.xls</t>
  </si>
  <si>
    <t>Lmag_A5 : Valeurs intégrales calculées avec les fichiers: T47581327res+T47591333res+T47601339res+T47651359res+T47661407res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</si>
  <si>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</si>
  <si>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</si>
  <si>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</si>
  <si>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</si>
  <si>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</si>
  <si>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</si>
  <si>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</si>
  <si>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</si>
  <si>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</si>
  <si>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</si>
  <si>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</si>
  <si>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</si>
  <si>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</si>
  <si>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</si>
  <si>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</si>
  <si>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</si>
  <si>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</si>
  <si>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</si>
  <si>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</si>
  <si>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</si>
  <si>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</si>
  <si>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</si>
  <si>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</si>
  <si>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</si>
  <si>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</si>
  <si>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</si>
  <si>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</si>
  <si>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</si>
  <si>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</si>
  <si>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</si>
  <si>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</si>
  <si>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</si>
  <si>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</si>
  <si>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</si>
  <si>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</si>
  <si>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</si>
  <si>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</si>
  <si>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</si>
  <si>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(C</t>
    </r>
    <r>
      <rPr>
        <vertAlign val="subscript"/>
        <sz val="10"/>
        <rFont val="Times New Roman"/>
        <family val="1"/>
      </rPr>
      <t>n,pos1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n,pos4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n,pos5</t>
    </r>
    <r>
      <rPr>
        <sz val="10"/>
        <rFont val="Times New Roman"/>
        <family val="1"/>
      </rPr>
      <t>)/(5*C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</si>
  <si>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</si>
  <si>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</si>
  <si>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=3.771</t>
    </r>
  </si>
  <si>
    <t>Gradient (T/m)</t>
  </si>
  <si>
    <t>Sum(C2)</t>
  </si>
  <si>
    <t>Valeurs integrales</t>
  </si>
  <si>
    <t xml:space="preserve"> selon H2/Hn</t>
  </si>
  <si>
    <t>Sum(Cn)*10^4</t>
  </si>
  <si>
    <t>I/G=5*.750/Lmag</t>
  </si>
  <si>
    <t>Ezio + PH check integral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</si>
</sst>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\ h:mm:ss"/>
    <numFmt numFmtId="181" formatCode="0.0##"/>
    <numFmt numFmtId="182" formatCode="0.00E+0"/>
    <numFmt numFmtId="183" formatCode="0.0###"/>
    <numFmt numFmtId="184" formatCode="dd/mm/yy\ h:mm"/>
    <numFmt numFmtId="185" formatCode="0.0#"/>
    <numFmt numFmtId="186" formatCode="0.#"/>
    <numFmt numFmtId="187" formatCode="0.000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11"/>
      <name val="Arial"/>
      <family val="0"/>
    </font>
    <font>
      <sz val="11"/>
      <name val="Arial"/>
      <family val="0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81" fontId="3" fillId="0" borderId="0" xfId="0" applyNumberFormat="1" applyFont="1" applyFill="1" applyBorder="1" applyAlignment="1">
      <alignment horizontal="left"/>
    </xf>
    <xf numFmtId="181" fontId="3" fillId="0" borderId="0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/>
    </xf>
    <xf numFmtId="181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81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81" fontId="3" fillId="0" borderId="2" xfId="0" applyNumberFormat="1" applyFont="1" applyFill="1" applyBorder="1" applyAlignment="1">
      <alignment horizontal="left" vertical="top" wrapText="1"/>
    </xf>
    <xf numFmtId="181" fontId="3" fillId="0" borderId="3" xfId="0" applyNumberFormat="1" applyFont="1" applyFill="1" applyBorder="1" applyAlignment="1">
      <alignment horizontal="left"/>
    </xf>
    <xf numFmtId="181" fontId="3" fillId="0" borderId="3" xfId="0" applyNumberFormat="1" applyFont="1" applyFill="1" applyBorder="1" applyAlignment="1">
      <alignment horizontal="center"/>
    </xf>
    <xf numFmtId="181" fontId="3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left"/>
    </xf>
    <xf numFmtId="181" fontId="2" fillId="0" borderId="3" xfId="0" applyNumberFormat="1" applyFont="1" applyFill="1" applyBorder="1" applyAlignment="1">
      <alignment horizontal="center"/>
    </xf>
    <xf numFmtId="181" fontId="2" fillId="0" borderId="3" xfId="0" applyNumberFormat="1" applyFont="1" applyFill="1" applyBorder="1" applyAlignment="1">
      <alignment horizontal="left" vertical="center"/>
    </xf>
    <xf numFmtId="181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/>
    </xf>
    <xf numFmtId="181" fontId="3" fillId="0" borderId="2" xfId="0" applyNumberFormat="1" applyFont="1" applyFill="1" applyBorder="1" applyAlignment="1">
      <alignment horizontal="right" vertical="top" wrapText="1"/>
    </xf>
    <xf numFmtId="181" fontId="2" fillId="0" borderId="3" xfId="0" applyNumberFormat="1" applyFont="1" applyFill="1" applyBorder="1" applyAlignment="1">
      <alignment horizontal="right"/>
    </xf>
    <xf numFmtId="181" fontId="2" fillId="0" borderId="3" xfId="0" applyNumberFormat="1" applyFont="1" applyFill="1" applyBorder="1" applyAlignment="1">
      <alignment horizontal="right" vertical="center"/>
    </xf>
    <xf numFmtId="186" fontId="3" fillId="0" borderId="2" xfId="0" applyNumberFormat="1" applyFont="1" applyFill="1" applyBorder="1" applyAlignment="1">
      <alignment horizontal="center" vertical="top" wrapText="1"/>
    </xf>
    <xf numFmtId="186" fontId="3" fillId="0" borderId="3" xfId="0" applyNumberFormat="1" applyFont="1" applyFill="1" applyBorder="1" applyAlignment="1">
      <alignment horizontal="center"/>
    </xf>
    <xf numFmtId="186" fontId="2" fillId="0" borderId="3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top" wrapText="1"/>
    </xf>
    <xf numFmtId="181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86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center"/>
    </xf>
    <xf numFmtId="181" fontId="3" fillId="2" borderId="3" xfId="0" applyNumberFormat="1" applyFont="1" applyFill="1" applyBorder="1" applyAlignment="1">
      <alignment horizontal="left"/>
    </xf>
    <xf numFmtId="0" fontId="0" fillId="2" borderId="0" xfId="0" applyFill="1" applyAlignment="1">
      <alignment horizontal="right"/>
    </xf>
    <xf numFmtId="181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81" fontId="3" fillId="2" borderId="3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81" fontId="3" fillId="0" borderId="7" xfId="0" applyNumberFormat="1" applyFont="1" applyFill="1" applyBorder="1" applyAlignment="1">
      <alignment horizontal="left"/>
    </xf>
    <xf numFmtId="181" fontId="3" fillId="0" borderId="8" xfId="0" applyNumberFormat="1" applyFont="1" applyFill="1" applyBorder="1" applyAlignment="1">
      <alignment horizontal="center"/>
    </xf>
    <xf numFmtId="181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181" fontId="3" fillId="0" borderId="12" xfId="0" applyNumberFormat="1" applyFont="1" applyFill="1" applyBorder="1" applyAlignment="1">
      <alignment horizontal="left"/>
    </xf>
    <xf numFmtId="181" fontId="3" fillId="0" borderId="13" xfId="0" applyNumberFormat="1" applyFont="1" applyFill="1" applyBorder="1" applyAlignment="1">
      <alignment horizontal="center"/>
    </xf>
    <xf numFmtId="181" fontId="3" fillId="0" borderId="14" xfId="0" applyNumberFormat="1" applyFont="1" applyFill="1" applyBorder="1" applyAlignment="1">
      <alignment horizontal="center"/>
    </xf>
    <xf numFmtId="182" fontId="3" fillId="0" borderId="15" xfId="0" applyNumberFormat="1" applyFont="1" applyFill="1" applyBorder="1" applyAlignment="1">
      <alignment horizontal="center"/>
    </xf>
    <xf numFmtId="182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84" fontId="3" fillId="0" borderId="11" xfId="0" applyNumberFormat="1" applyFont="1" applyFill="1" applyBorder="1" applyAlignment="1">
      <alignment horizontal="left"/>
    </xf>
    <xf numFmtId="181" fontId="3" fillId="0" borderId="16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left"/>
    </xf>
    <xf numFmtId="181" fontId="3" fillId="0" borderId="17" xfId="0" applyNumberFormat="1" applyFont="1" applyFill="1" applyBorder="1" applyAlignment="1">
      <alignment horizontal="center"/>
    </xf>
    <xf numFmtId="181" fontId="3" fillId="0" borderId="18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81" fontId="5" fillId="0" borderId="13" xfId="0" applyNumberFormat="1" applyFont="1" applyFill="1" applyBorder="1" applyAlignment="1">
      <alignment horizontal="left"/>
    </xf>
    <xf numFmtId="181" fontId="5" fillId="0" borderId="13" xfId="0" applyNumberFormat="1" applyFont="1" applyFill="1" applyBorder="1" applyAlignment="1">
      <alignment horizontal="center"/>
    </xf>
    <xf numFmtId="181" fontId="5" fillId="0" borderId="14" xfId="0" applyNumberFormat="1" applyFont="1" applyFill="1" applyBorder="1" applyAlignment="1">
      <alignment horizontal="center"/>
    </xf>
    <xf numFmtId="181" fontId="5" fillId="0" borderId="19" xfId="0" applyNumberFormat="1" applyFont="1" applyFill="1" applyBorder="1" applyAlignment="1">
      <alignment horizontal="center"/>
    </xf>
    <xf numFmtId="181" fontId="5" fillId="0" borderId="20" xfId="0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left"/>
    </xf>
    <xf numFmtId="181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81" fontId="3" fillId="0" borderId="22" xfId="0" applyNumberFormat="1" applyFont="1" applyFill="1" applyBorder="1" applyAlignment="1">
      <alignment horizontal="center"/>
    </xf>
    <xf numFmtId="181" fontId="4" fillId="0" borderId="23" xfId="0" applyNumberFormat="1" applyFont="1" applyFill="1" applyBorder="1" applyAlignment="1">
      <alignment horizontal="center"/>
    </xf>
    <xf numFmtId="181" fontId="3" fillId="0" borderId="23" xfId="0" applyNumberFormat="1" applyFont="1" applyFill="1" applyBorder="1" applyAlignment="1">
      <alignment horizontal="center"/>
    </xf>
    <xf numFmtId="181" fontId="3" fillId="0" borderId="24" xfId="0" applyNumberFormat="1" applyFont="1" applyFill="1" applyBorder="1" applyAlignment="1">
      <alignment horizontal="center"/>
    </xf>
    <xf numFmtId="181" fontId="5" fillId="0" borderId="10" xfId="0" applyNumberFormat="1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left"/>
    </xf>
    <xf numFmtId="181" fontId="3" fillId="0" borderId="10" xfId="0" applyNumberFormat="1" applyFont="1" applyFill="1" applyBorder="1" applyAlignment="1">
      <alignment horizontal="center"/>
    </xf>
    <xf numFmtId="181" fontId="5" fillId="3" borderId="10" xfId="0" applyNumberFormat="1" applyFont="1" applyFill="1" applyBorder="1" applyAlignment="1">
      <alignment horizontal="center"/>
    </xf>
    <xf numFmtId="183" fontId="3" fillId="0" borderId="11" xfId="0" applyNumberFormat="1" applyFont="1" applyFill="1" applyBorder="1" applyAlignment="1">
      <alignment horizontal="left"/>
    </xf>
    <xf numFmtId="181" fontId="5" fillId="0" borderId="11" xfId="0" applyNumberFormat="1" applyFont="1" applyFill="1" applyBorder="1" applyAlignment="1">
      <alignment horizontal="left"/>
    </xf>
    <xf numFmtId="181" fontId="3" fillId="3" borderId="10" xfId="0" applyNumberFormat="1" applyFont="1" applyFill="1" applyBorder="1" applyAlignment="1">
      <alignment horizontal="center"/>
    </xf>
    <xf numFmtId="181" fontId="3" fillId="3" borderId="15" xfId="0" applyNumberFormat="1" applyFont="1" applyFill="1" applyBorder="1" applyAlignment="1">
      <alignment horizontal="center"/>
    </xf>
    <xf numFmtId="185" fontId="3" fillId="0" borderId="11" xfId="0" applyNumberFormat="1" applyFont="1" applyFill="1" applyBorder="1" applyAlignment="1">
      <alignment horizontal="left"/>
    </xf>
    <xf numFmtId="181" fontId="3" fillId="4" borderId="25" xfId="0" applyNumberFormat="1" applyFont="1" applyFill="1" applyBorder="1" applyAlignment="1">
      <alignment horizontal="center"/>
    </xf>
    <xf numFmtId="181" fontId="3" fillId="0" borderId="26" xfId="0" applyNumberFormat="1" applyFont="1" applyFill="1" applyBorder="1" applyAlignment="1">
      <alignment horizontal="center"/>
    </xf>
    <xf numFmtId="181" fontId="3" fillId="3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81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81" fontId="2" fillId="0" borderId="28" xfId="0" applyNumberFormat="1" applyFont="1" applyFill="1" applyBorder="1" applyAlignment="1">
      <alignment horizontal="left"/>
    </xf>
    <xf numFmtId="181" fontId="2" fillId="0" borderId="29" xfId="0" applyNumberFormat="1" applyFont="1" applyFill="1" applyBorder="1" applyAlignment="1">
      <alignment horizontal="left"/>
    </xf>
    <xf numFmtId="181" fontId="7" fillId="0" borderId="29" xfId="0" applyNumberFormat="1" applyFont="1" applyFill="1" applyBorder="1" applyAlignment="1">
      <alignment horizontal="left"/>
    </xf>
    <xf numFmtId="181" fontId="2" fillId="0" borderId="30" xfId="0" applyNumberFormat="1" applyFont="1" applyFill="1" applyBorder="1" applyAlignment="1">
      <alignment horizontal="left"/>
    </xf>
    <xf numFmtId="181" fontId="2" fillId="0" borderId="31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left"/>
    </xf>
    <xf numFmtId="181" fontId="2" fillId="0" borderId="32" xfId="0" applyNumberFormat="1" applyFont="1" applyFill="1" applyBorder="1" applyAlignment="1">
      <alignment horizontal="center"/>
    </xf>
    <xf numFmtId="181" fontId="2" fillId="0" borderId="33" xfId="0" applyNumberFormat="1" applyFont="1" applyFill="1" applyBorder="1" applyAlignment="1">
      <alignment horizontal="left"/>
    </xf>
    <xf numFmtId="181" fontId="2" fillId="0" borderId="34" xfId="0" applyNumberFormat="1" applyFont="1" applyFill="1" applyBorder="1" applyAlignment="1">
      <alignment horizontal="left"/>
    </xf>
    <xf numFmtId="181" fontId="2" fillId="0" borderId="35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left"/>
    </xf>
    <xf numFmtId="181" fontId="2" fillId="0" borderId="36" xfId="0" applyNumberFormat="1" applyFont="1" applyFill="1" applyBorder="1" applyAlignment="1">
      <alignment horizontal="center"/>
    </xf>
    <xf numFmtId="181" fontId="2" fillId="0" borderId="37" xfId="0" applyNumberFormat="1" applyFont="1" applyFill="1" applyBorder="1" applyAlignment="1">
      <alignment horizontal="left"/>
    </xf>
    <xf numFmtId="181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81" fontId="2" fillId="0" borderId="40" xfId="0" applyNumberFormat="1" applyFont="1" applyFill="1" applyBorder="1" applyAlignment="1">
      <alignment horizontal="left" vertical="center"/>
    </xf>
    <xf numFmtId="181" fontId="2" fillId="0" borderId="41" xfId="0" applyNumberFormat="1" applyFont="1" applyFill="1" applyBorder="1" applyAlignment="1">
      <alignment horizontal="left" vertical="center"/>
    </xf>
    <xf numFmtId="0" fontId="0" fillId="2" borderId="0" xfId="0" applyFill="1" applyAlignment="1">
      <alignment horizontal="left"/>
    </xf>
    <xf numFmtId="181" fontId="5" fillId="3" borderId="15" xfId="0" applyNumberFormat="1" applyFont="1" applyFill="1" applyBorder="1" applyAlignment="1">
      <alignment horizontal="center"/>
    </xf>
    <xf numFmtId="181" fontId="3" fillId="3" borderId="25" xfId="0" applyNumberFormat="1" applyFont="1" applyFill="1" applyBorder="1" applyAlignment="1">
      <alignment horizontal="center"/>
    </xf>
    <xf numFmtId="181" fontId="3" fillId="4" borderId="26" xfId="0" applyNumberFormat="1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left" vertical="top"/>
    </xf>
    <xf numFmtId="14" fontId="3" fillId="2" borderId="3" xfId="0" applyNumberFormat="1" applyFont="1" applyFill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14" fontId="4" fillId="0" borderId="3" xfId="0" applyNumberFormat="1" applyFont="1" applyFill="1" applyBorder="1" applyAlignment="1">
      <alignment horizontal="left"/>
    </xf>
    <xf numFmtId="14" fontId="2" fillId="0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14" fontId="0" fillId="2" borderId="0" xfId="0" applyNumberFormat="1" applyFill="1" applyAlignment="1">
      <alignment horizontal="left"/>
    </xf>
    <xf numFmtId="186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5" fillId="3" borderId="15" xfId="0" applyNumberFormat="1" applyFont="1" applyFill="1" applyBorder="1" applyAlignment="1">
      <alignment horizontal="center"/>
    </xf>
    <xf numFmtId="187" fontId="3" fillId="3" borderId="15" xfId="0" applyNumberFormat="1" applyFont="1" applyFill="1" applyBorder="1" applyAlignment="1">
      <alignment horizontal="center"/>
    </xf>
    <xf numFmtId="187" fontId="3" fillId="0" borderId="15" xfId="0" applyNumberFormat="1" applyFont="1" applyFill="1" applyBorder="1" applyAlignment="1">
      <alignment horizontal="center"/>
    </xf>
    <xf numFmtId="187" fontId="3" fillId="3" borderId="42" xfId="0" applyNumberFormat="1" applyFont="1" applyFill="1" applyBorder="1" applyAlignment="1">
      <alignment horizontal="center"/>
    </xf>
    <xf numFmtId="187" fontId="3" fillId="4" borderId="42" xfId="0" applyNumberFormat="1" applyFont="1" applyFill="1" applyBorder="1" applyAlignment="1">
      <alignment horizontal="center"/>
    </xf>
    <xf numFmtId="187" fontId="0" fillId="0" borderId="43" xfId="0" applyNumberFormat="1" applyBorder="1" applyAlignment="1">
      <alignment horizontal="left"/>
    </xf>
    <xf numFmtId="187" fontId="0" fillId="0" borderId="44" xfId="0" applyNumberFormat="1" applyBorder="1" applyAlignment="1">
      <alignment horizontal="center"/>
    </xf>
    <xf numFmtId="187" fontId="0" fillId="0" borderId="15" xfId="0" applyNumberFormat="1" applyBorder="1" applyAlignment="1">
      <alignment horizontal="center"/>
    </xf>
    <xf numFmtId="187" fontId="0" fillId="0" borderId="45" xfId="0" applyNumberFormat="1" applyBorder="1" applyAlignment="1">
      <alignment horizontal="center"/>
    </xf>
    <xf numFmtId="187" fontId="3" fillId="4" borderId="15" xfId="0" applyNumberFormat="1" applyFont="1" applyFill="1" applyBorder="1" applyAlignment="1">
      <alignment horizontal="center"/>
    </xf>
    <xf numFmtId="187" fontId="0" fillId="0" borderId="46" xfId="0" applyNumberFormat="1" applyBorder="1" applyAlignment="1">
      <alignment horizontal="center"/>
    </xf>
    <xf numFmtId="187" fontId="0" fillId="0" borderId="43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47" xfId="0" applyNumberFormat="1" applyBorder="1" applyAlignment="1">
      <alignment horizontal="left"/>
    </xf>
    <xf numFmtId="187" fontId="0" fillId="0" borderId="20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7" fontId="0" fillId="0" borderId="49" xfId="0" applyNumberFormat="1" applyBorder="1" applyAlignment="1">
      <alignment horizontal="left"/>
    </xf>
    <xf numFmtId="187" fontId="0" fillId="0" borderId="14" xfId="0" applyNumberFormat="1" applyBorder="1" applyAlignment="1">
      <alignment horizontal="center"/>
    </xf>
    <xf numFmtId="187" fontId="5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Fill="1" applyBorder="1" applyAlignment="1">
      <alignment horizontal="center"/>
    </xf>
    <xf numFmtId="187" fontId="3" fillId="3" borderId="14" xfId="0" applyNumberFormat="1" applyFont="1" applyFill="1" applyBorder="1" applyAlignment="1">
      <alignment horizontal="center"/>
    </xf>
    <xf numFmtId="187" fontId="3" fillId="4" borderId="14" xfId="0" applyNumberFormat="1" applyFont="1" applyFill="1" applyBorder="1" applyAlignment="1">
      <alignment horizontal="center"/>
    </xf>
    <xf numFmtId="187" fontId="3" fillId="3" borderId="50" xfId="0" applyNumberFormat="1" applyFont="1" applyFill="1" applyBorder="1" applyAlignment="1">
      <alignment horizontal="center"/>
    </xf>
    <xf numFmtId="187" fontId="0" fillId="0" borderId="49" xfId="0" applyNumberFormat="1" applyBorder="1" applyAlignment="1">
      <alignment horizontal="center"/>
    </xf>
    <xf numFmtId="187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87" fontId="5" fillId="0" borderId="55" xfId="0" applyNumberFormat="1" applyFont="1" applyFill="1" applyBorder="1" applyAlignment="1">
      <alignment horizontal="center"/>
    </xf>
    <xf numFmtId="187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87" fontId="0" fillId="0" borderId="58" xfId="0" applyNumberFormat="1" applyBorder="1" applyAlignment="1">
      <alignment horizontal="center"/>
    </xf>
    <xf numFmtId="187" fontId="0" fillId="0" borderId="23" xfId="0" applyNumberFormat="1" applyBorder="1" applyAlignment="1">
      <alignment horizontal="center"/>
    </xf>
    <xf numFmtId="187" fontId="0" fillId="0" borderId="59" xfId="0" applyNumberFormat="1" applyBorder="1" applyAlignment="1">
      <alignment horizontal="center"/>
    </xf>
    <xf numFmtId="187" fontId="5" fillId="0" borderId="60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center"/>
    </xf>
    <xf numFmtId="187" fontId="3" fillId="0" borderId="20" xfId="0" applyNumberFormat="1" applyFont="1" applyFill="1" applyBorder="1" applyAlignment="1">
      <alignment horizontal="center"/>
    </xf>
    <xf numFmtId="187" fontId="5" fillId="3" borderId="20" xfId="0" applyNumberFormat="1" applyFont="1" applyFill="1" applyBorder="1" applyAlignment="1">
      <alignment horizontal="center"/>
    </xf>
    <xf numFmtId="187" fontId="5" fillId="0" borderId="20" xfId="0" applyNumberFormat="1" applyFont="1" applyFill="1" applyBorder="1" applyAlignment="1">
      <alignment horizontal="center"/>
    </xf>
    <xf numFmtId="187" fontId="3" fillId="3" borderId="61" xfId="0" applyNumberFormat="1" applyFont="1" applyFill="1" applyBorder="1" applyAlignment="1">
      <alignment horizontal="center"/>
    </xf>
    <xf numFmtId="187" fontId="0" fillId="0" borderId="62" xfId="0" applyNumberFormat="1" applyBorder="1" applyAlignment="1">
      <alignment horizontal="center"/>
    </xf>
    <xf numFmtId="187" fontId="0" fillId="0" borderId="63" xfId="0" applyNumberFormat="1" applyBorder="1" applyAlignment="1">
      <alignment horizontal="center"/>
    </xf>
    <xf numFmtId="187" fontId="0" fillId="0" borderId="64" xfId="0" applyNumberFormat="1" applyBorder="1" applyAlignment="1">
      <alignment horizontal="center"/>
    </xf>
    <xf numFmtId="187" fontId="0" fillId="0" borderId="65" xfId="0" applyNumberFormat="1" applyBorder="1" applyAlignment="1">
      <alignment horizontal="center"/>
    </xf>
    <xf numFmtId="187" fontId="10" fillId="0" borderId="66" xfId="0" applyNumberFormat="1" applyFont="1" applyBorder="1" applyAlignment="1">
      <alignment horizontal="center"/>
    </xf>
    <xf numFmtId="187" fontId="10" fillId="0" borderId="67" xfId="0" applyNumberFormat="1" applyFont="1" applyBorder="1" applyAlignment="1">
      <alignment horizontal="center"/>
    </xf>
    <xf numFmtId="2" fontId="10" fillId="0" borderId="67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13" fillId="0" borderId="19" xfId="0" applyFont="1" applyBorder="1" applyAlignment="1">
      <alignment horizontal="center"/>
    </xf>
    <xf numFmtId="187" fontId="0" fillId="0" borderId="56" xfId="0" applyNumberFormat="1" applyBorder="1" applyAlignment="1">
      <alignment horizontal="left"/>
    </xf>
    <xf numFmtId="0" fontId="13" fillId="0" borderId="3" xfId="0" applyFont="1" applyBorder="1" applyAlignment="1">
      <alignment horizontal="center"/>
    </xf>
    <xf numFmtId="187" fontId="0" fillId="0" borderId="3" xfId="0" applyNumberFormat="1" applyBorder="1" applyAlignment="1">
      <alignment/>
    </xf>
    <xf numFmtId="187" fontId="13" fillId="0" borderId="3" xfId="0" applyNumberFormat="1" applyFont="1" applyBorder="1" applyAlignment="1">
      <alignment horizontal="center"/>
    </xf>
    <xf numFmtId="187" fontId="0" fillId="0" borderId="56" xfId="0" applyNumberFormat="1" applyBorder="1" applyAlignment="1">
      <alignment/>
    </xf>
    <xf numFmtId="187" fontId="13" fillId="0" borderId="56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81" fontId="3" fillId="0" borderId="59" xfId="0" applyNumberFormat="1" applyFont="1" applyFill="1" applyBorder="1" applyAlignment="1">
      <alignment horizontal="center"/>
    </xf>
    <xf numFmtId="181" fontId="3" fillId="0" borderId="58" xfId="0" applyNumberFormat="1" applyFont="1" applyFill="1" applyBorder="1" applyAlignment="1">
      <alignment horizontal="center"/>
    </xf>
    <xf numFmtId="181" fontId="3" fillId="0" borderId="68" xfId="0" applyNumberFormat="1" applyFont="1" applyFill="1" applyBorder="1" applyAlignment="1">
      <alignment horizontal="center"/>
    </xf>
    <xf numFmtId="18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Lmag_A5!$A$4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Lmag_A5!$B$3:$F$3</c:f>
              <c:strCache/>
            </c:strRef>
          </c:cat>
          <c:val>
            <c:numRef>
              <c:f>Lmag_A5!$B$4:$F$4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Lmag_A5!$A$17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Lmag_A5!$B$3:$F$3</c:f>
              <c:strCache/>
            </c:strRef>
          </c:cat>
          <c:val>
            <c:numRef>
              <c:f>Lmag_A5!$B$17:$F$17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Lmag_A5!$A$7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Lmag_A5!$B$3:$F$3</c:f>
              <c:strCache/>
            </c:strRef>
          </c:cat>
          <c:val>
            <c:numRef>
              <c:f>Lmag_A5!$B$7:$F$7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Lmag_A5!$A$20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Lmag_A5!$B$3:$F$3</c:f>
              <c:strCache/>
            </c:strRef>
          </c:cat>
          <c:val>
            <c:numRef>
              <c:f>Lmag_A5!$B$20:$F$20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Lmag_A5!$A$11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Lmag_A5!$B$3:$F$3</c:f>
              <c:strCache/>
            </c:strRef>
          </c:cat>
          <c:val>
            <c:numRef>
              <c:f>Lmag_A5!$B$11:$F$11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Lmag_A5!$A$24</c:f>
              <c:strCache>
                <c:ptCount val="1"/>
                <c:pt idx="0">
                  <c:v>a10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Lmag_A5!$B$3:$F$3</c:f>
              <c:strCache/>
            </c:strRef>
          </c:cat>
          <c:val>
            <c:numRef>
              <c:f>Lmag_A5!$B$24:$F$24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32338"/>
        <c:axId val="55191043"/>
      </c:lineChart>
      <c:catAx>
        <c:axId val="61323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61323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123825</xdr:rowOff>
    </xdr:from>
    <xdr:to>
      <xdr:col>7</xdr:col>
      <xdr:colOff>19050</xdr:colOff>
      <xdr:row>55</xdr:row>
      <xdr:rowOff>9525</xdr:rowOff>
    </xdr:to>
    <xdr:graphicFrame>
      <xdr:nvGraphicFramePr>
        <xdr:cNvPr id="1" name="Chart 1"/>
        <xdr:cNvGraphicFramePr/>
      </xdr:nvGraphicFramePr>
      <xdr:xfrm>
        <a:off x="171450" y="5943600"/>
        <a:ext cx="5381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23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117" customWidth="1"/>
    <col min="2" max="2" width="5.5" style="26" customWidth="1"/>
    <col min="3" max="3" width="5.66015625" style="26" customWidth="1"/>
    <col min="4" max="4" width="8.16015625" style="18" customWidth="1"/>
    <col min="5" max="5" width="4.66015625" style="18" customWidth="1"/>
    <col min="6" max="6" width="8.33203125" style="12" customWidth="1"/>
    <col min="7" max="7" width="8" style="12" customWidth="1"/>
    <col min="8" max="8" width="6.16015625" style="18" customWidth="1"/>
    <col min="9" max="9" width="10.83203125" style="11" customWidth="1"/>
    <col min="10" max="10" width="11" style="13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7" customFormat="1" ht="29.25" customHeight="1" thickBot="1">
      <c r="A1" s="115" t="s">
        <v>0</v>
      </c>
      <c r="B1" s="25" t="s">
        <v>1</v>
      </c>
      <c r="C1" s="25" t="s">
        <v>2</v>
      </c>
      <c r="D1" s="19" t="s">
        <v>3</v>
      </c>
      <c r="E1" s="19" t="s">
        <v>4</v>
      </c>
      <c r="F1" s="28" t="s">
        <v>10</v>
      </c>
      <c r="G1" s="28" t="s">
        <v>11</v>
      </c>
      <c r="H1" s="19" t="s">
        <v>5</v>
      </c>
      <c r="I1" s="10" t="s">
        <v>6</v>
      </c>
      <c r="J1" s="22" t="s">
        <v>7</v>
      </c>
      <c r="K1" s="8" t="s">
        <v>8</v>
      </c>
      <c r="L1" s="8"/>
      <c r="M1" s="17" t="s">
        <v>9</v>
      </c>
      <c r="N1" s="9">
        <v>6</v>
      </c>
    </row>
    <row r="2" spans="1:14" s="37" customFormat="1" ht="15" customHeight="1" thickTop="1">
      <c r="A2" s="121" t="s">
        <v>69</v>
      </c>
      <c r="B2" s="31">
        <v>80</v>
      </c>
      <c r="C2" s="31" t="s">
        <v>70</v>
      </c>
      <c r="D2" s="32">
        <v>5</v>
      </c>
      <c r="E2" s="32">
        <v>4</v>
      </c>
      <c r="F2" s="33"/>
      <c r="G2" s="33"/>
      <c r="H2" s="32">
        <v>4758</v>
      </c>
      <c r="I2" s="34" t="s">
        <v>71</v>
      </c>
      <c r="J2" s="35"/>
      <c r="K2" s="36" t="s">
        <v>56</v>
      </c>
      <c r="L2" s="36"/>
      <c r="M2" s="36"/>
      <c r="N2" s="36"/>
    </row>
    <row r="3" spans="1:14" s="37" customFormat="1" ht="15" customHeight="1">
      <c r="A3" s="116" t="s">
        <v>69</v>
      </c>
      <c r="B3" s="31">
        <v>80</v>
      </c>
      <c r="C3" s="31" t="s">
        <v>70</v>
      </c>
      <c r="D3" s="32">
        <v>5</v>
      </c>
      <c r="E3" s="32">
        <v>5</v>
      </c>
      <c r="F3" s="33"/>
      <c r="G3" s="33"/>
      <c r="H3" s="32">
        <v>4759</v>
      </c>
      <c r="I3" s="34" t="s">
        <v>74</v>
      </c>
      <c r="J3" s="38"/>
      <c r="K3" s="36" t="s">
        <v>72</v>
      </c>
      <c r="L3" s="36"/>
      <c r="M3" s="36"/>
      <c r="N3" s="36"/>
    </row>
    <row r="4" spans="1:14" s="37" customFormat="1" ht="15" customHeight="1">
      <c r="A4" s="116" t="s">
        <v>69</v>
      </c>
      <c r="B4" s="31">
        <v>80</v>
      </c>
      <c r="C4" s="31" t="s">
        <v>70</v>
      </c>
      <c r="D4" s="32">
        <v>5</v>
      </c>
      <c r="E4" s="32">
        <v>2</v>
      </c>
      <c r="F4" s="33"/>
      <c r="G4" s="33"/>
      <c r="H4" s="32">
        <v>4760</v>
      </c>
      <c r="I4" s="34" t="s">
        <v>77</v>
      </c>
      <c r="J4" s="38"/>
      <c r="K4" s="36" t="s">
        <v>75</v>
      </c>
      <c r="L4" s="36"/>
      <c r="M4" s="36"/>
      <c r="N4" s="36"/>
    </row>
    <row r="5" spans="1:14" s="37" customFormat="1" ht="15" customHeight="1">
      <c r="A5" s="116" t="s">
        <v>69</v>
      </c>
      <c r="B5" s="31">
        <v>80</v>
      </c>
      <c r="C5" s="31" t="s">
        <v>70</v>
      </c>
      <c r="D5" s="32">
        <v>5</v>
      </c>
      <c r="E5" s="32">
        <v>1</v>
      </c>
      <c r="F5" s="33"/>
      <c r="G5" s="33"/>
      <c r="H5" s="32">
        <v>4765</v>
      </c>
      <c r="I5" s="34" t="s">
        <v>80</v>
      </c>
      <c r="J5" s="38"/>
      <c r="K5" s="36" t="s">
        <v>78</v>
      </c>
      <c r="L5" s="36"/>
      <c r="M5" s="36"/>
      <c r="N5" s="36"/>
    </row>
    <row r="6" spans="1:11" s="111" customFormat="1" ht="15" customHeight="1">
      <c r="A6" s="122" t="s">
        <v>69</v>
      </c>
      <c r="B6" s="123">
        <v>80</v>
      </c>
      <c r="C6" s="123" t="s">
        <v>70</v>
      </c>
      <c r="D6" s="124">
        <v>5</v>
      </c>
      <c r="E6" s="124">
        <v>3</v>
      </c>
      <c r="F6" s="125"/>
      <c r="G6" s="125"/>
      <c r="H6" s="124">
        <v>4766</v>
      </c>
      <c r="I6" s="111" t="s">
        <v>82</v>
      </c>
      <c r="J6" s="35"/>
      <c r="K6" s="111" t="s">
        <v>81</v>
      </c>
    </row>
    <row r="7" spans="1:10" s="111" customFormat="1" ht="15" customHeight="1">
      <c r="A7" s="122" t="s">
        <v>83</v>
      </c>
      <c r="B7" s="123"/>
      <c r="C7" s="123"/>
      <c r="D7" s="124"/>
      <c r="E7" s="124"/>
      <c r="F7" s="125"/>
      <c r="G7" s="125"/>
      <c r="H7" s="124"/>
      <c r="J7" s="35"/>
    </row>
    <row r="8" spans="1:14" s="37" customFormat="1" ht="15" customHeight="1">
      <c r="A8" s="116"/>
      <c r="B8" s="31"/>
      <c r="C8" s="31"/>
      <c r="D8" s="32"/>
      <c r="E8" s="32"/>
      <c r="F8" s="33"/>
      <c r="G8" s="33"/>
      <c r="H8" s="32"/>
      <c r="I8" s="34"/>
      <c r="J8" s="38"/>
      <c r="K8" s="36"/>
      <c r="L8" s="36"/>
      <c r="M8" s="36"/>
      <c r="N8" s="36"/>
    </row>
    <row r="9" spans="1:14" s="37" customFormat="1" ht="15" customHeight="1">
      <c r="A9" s="116"/>
      <c r="B9" s="31"/>
      <c r="C9" s="31"/>
      <c r="D9" s="32"/>
      <c r="E9" s="32"/>
      <c r="F9" s="33"/>
      <c r="G9" s="33"/>
      <c r="H9" s="32"/>
      <c r="I9" s="34"/>
      <c r="J9" s="38"/>
      <c r="K9" s="36"/>
      <c r="L9" s="36"/>
      <c r="M9" s="36"/>
      <c r="N9" s="36"/>
    </row>
    <row r="10" spans="1:14" s="37" customFormat="1" ht="15" customHeight="1">
      <c r="A10" s="116"/>
      <c r="B10" s="31"/>
      <c r="C10" s="31"/>
      <c r="D10" s="32"/>
      <c r="E10" s="32"/>
      <c r="F10" s="33"/>
      <c r="G10" s="33"/>
      <c r="H10" s="32"/>
      <c r="I10" s="34"/>
      <c r="J10" s="38"/>
      <c r="K10" s="36"/>
      <c r="L10" s="36"/>
      <c r="M10" s="36"/>
      <c r="N10" s="36"/>
    </row>
    <row r="11" spans="1:14" s="37" customFormat="1" ht="15" customHeight="1">
      <c r="A11" s="116"/>
      <c r="B11" s="31"/>
      <c r="C11" s="31"/>
      <c r="D11" s="32"/>
      <c r="E11" s="32"/>
      <c r="F11" s="33"/>
      <c r="G11" s="33"/>
      <c r="H11" s="32"/>
      <c r="I11" s="34"/>
      <c r="J11" s="38"/>
      <c r="K11" s="36"/>
      <c r="L11" s="36"/>
      <c r="M11" s="36"/>
      <c r="N11" s="36"/>
    </row>
    <row r="12" spans="1:14" s="37" customFormat="1" ht="15" customHeight="1">
      <c r="A12" s="116"/>
      <c r="B12" s="31"/>
      <c r="C12" s="31"/>
      <c r="D12" s="32"/>
      <c r="E12" s="32"/>
      <c r="F12" s="33"/>
      <c r="G12" s="33"/>
      <c r="H12" s="32"/>
      <c r="I12" s="34"/>
      <c r="J12" s="38"/>
      <c r="K12" s="36"/>
      <c r="L12" s="36"/>
      <c r="M12" s="36"/>
      <c r="N12" s="36"/>
    </row>
    <row r="13" spans="1:14" s="37" customFormat="1" ht="15" customHeight="1">
      <c r="A13" s="116"/>
      <c r="B13" s="31"/>
      <c r="C13" s="31"/>
      <c r="D13" s="32"/>
      <c r="E13" s="32"/>
      <c r="F13" s="33"/>
      <c r="G13" s="33"/>
      <c r="H13" s="32"/>
      <c r="I13" s="34"/>
      <c r="J13" s="38"/>
      <c r="K13" s="36"/>
      <c r="L13" s="36"/>
      <c r="M13" s="36"/>
      <c r="N13" s="36"/>
    </row>
    <row r="14" spans="1:14" s="37" customFormat="1" ht="15" customHeight="1">
      <c r="A14" s="116"/>
      <c r="B14" s="31"/>
      <c r="C14" s="31"/>
      <c r="D14" s="32"/>
      <c r="E14" s="32"/>
      <c r="F14" s="33"/>
      <c r="G14" s="33"/>
      <c r="H14" s="32"/>
      <c r="I14" s="34"/>
      <c r="J14" s="38"/>
      <c r="K14" s="36"/>
      <c r="L14" s="36"/>
      <c r="M14" s="36"/>
      <c r="N14" s="36"/>
    </row>
    <row r="15" spans="11:14" ht="15" customHeight="1">
      <c r="K15" s="30"/>
      <c r="L15" s="4"/>
      <c r="M15"/>
      <c r="N15" s="4"/>
    </row>
    <row r="19" spans="1:12" ht="18" customHeight="1">
      <c r="A19" s="118"/>
      <c r="E19" s="21"/>
      <c r="F19" s="15"/>
      <c r="G19" s="15"/>
      <c r="H19" s="21"/>
      <c r="I19" s="14"/>
      <c r="J19" s="23"/>
      <c r="K19" s="5"/>
      <c r="L19" s="5"/>
    </row>
    <row r="20" spans="5:12" ht="18" customHeight="1">
      <c r="E20" s="21"/>
      <c r="F20" s="15"/>
      <c r="G20" s="15"/>
      <c r="H20" s="21"/>
      <c r="I20" s="14"/>
      <c r="J20" s="23"/>
      <c r="K20" s="5"/>
      <c r="L20" s="5"/>
    </row>
    <row r="21" spans="5:12" ht="18" customHeight="1">
      <c r="E21" s="21"/>
      <c r="F21" s="15"/>
      <c r="G21" s="15"/>
      <c r="H21" s="21"/>
      <c r="I21" s="14"/>
      <c r="J21" s="23"/>
      <c r="K21" s="5"/>
      <c r="L21" s="5"/>
    </row>
    <row r="23" spans="1:14" s="2" customFormat="1" ht="18" customHeight="1">
      <c r="A23" s="119"/>
      <c r="B23" s="27"/>
      <c r="C23" s="27"/>
      <c r="D23" s="20"/>
      <c r="E23" s="20"/>
      <c r="F23" s="29"/>
      <c r="G23" s="29"/>
      <c r="H23" s="20"/>
      <c r="I23" s="16"/>
      <c r="J23" s="24"/>
      <c r="K23" s="6"/>
      <c r="L23" s="6"/>
      <c r="M23" s="6"/>
      <c r="N23" s="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9" t="s">
        <v>12</v>
      </c>
      <c r="B1" s="40">
        <v>0</v>
      </c>
      <c r="D1" s="41" t="s">
        <v>13</v>
      </c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5" customHeight="1">
      <c r="A2" s="44" t="s">
        <v>14</v>
      </c>
      <c r="B2" s="45" t="s">
        <v>15</v>
      </c>
      <c r="D2" s="46" t="s">
        <v>57</v>
      </c>
      <c r="E2" s="47"/>
      <c r="F2" s="47"/>
      <c r="G2" s="47"/>
      <c r="H2" s="47"/>
      <c r="I2" s="47"/>
      <c r="J2" s="48"/>
      <c r="K2" s="49">
        <v>2.63218265E-05</v>
      </c>
      <c r="L2" s="49">
        <v>2.397108788263672E-07</v>
      </c>
      <c r="M2" s="49">
        <v>-0.000124140347</v>
      </c>
      <c r="N2" s="50">
        <v>2.0200697482007925E-07</v>
      </c>
    </row>
    <row r="3" spans="1:14" ht="15" customHeight="1">
      <c r="A3" s="51" t="s">
        <v>16</v>
      </c>
      <c r="B3" s="52">
        <v>1</v>
      </c>
      <c r="D3" s="46" t="s">
        <v>58</v>
      </c>
      <c r="E3" s="47"/>
      <c r="F3" s="47"/>
      <c r="G3" s="47"/>
      <c r="H3" s="47"/>
      <c r="I3" s="47"/>
      <c r="J3" s="48"/>
      <c r="K3" s="49">
        <v>1.78388735E-05</v>
      </c>
      <c r="L3" s="49">
        <v>1.3701544945631756E-07</v>
      </c>
      <c r="M3" s="49">
        <v>7.1069453E-05</v>
      </c>
      <c r="N3" s="50">
        <v>3.3111330851722467E-07</v>
      </c>
    </row>
    <row r="4" spans="1:14" ht="15" customHeight="1">
      <c r="A4" s="51" t="s">
        <v>17</v>
      </c>
      <c r="B4" s="52">
        <v>1</v>
      </c>
      <c r="D4" s="46" t="s">
        <v>59</v>
      </c>
      <c r="E4" s="47"/>
      <c r="F4" s="47"/>
      <c r="G4" s="47"/>
      <c r="H4" s="47"/>
      <c r="I4" s="47"/>
      <c r="J4" s="48"/>
      <c r="K4" s="49">
        <v>0.0037608849986807205</v>
      </c>
      <c r="L4" s="49">
        <v>-0.00027994512634884575</v>
      </c>
      <c r="M4" s="49">
        <v>5.8137303537530325E-08</v>
      </c>
      <c r="N4" s="50">
        <v>-37.14947500000001</v>
      </c>
    </row>
    <row r="5" spans="1:14" ht="15" customHeight="1" thickBot="1">
      <c r="A5" t="s">
        <v>18</v>
      </c>
      <c r="B5" s="53">
        <v>36616.56104166667</v>
      </c>
      <c r="D5" s="54"/>
      <c r="E5" s="55" t="s">
        <v>60</v>
      </c>
      <c r="F5" s="56"/>
      <c r="G5" s="56"/>
      <c r="H5" s="56"/>
      <c r="I5" s="56"/>
      <c r="J5" s="56"/>
      <c r="K5" s="56"/>
      <c r="L5" s="56"/>
      <c r="M5" s="56"/>
      <c r="N5" s="57"/>
    </row>
    <row r="6" spans="1:14" ht="15" customHeight="1" thickTop="1">
      <c r="A6" s="51" t="s">
        <v>19</v>
      </c>
      <c r="B6" s="52">
        <v>4758</v>
      </c>
      <c r="D6" s="58"/>
      <c r="E6" s="59" t="s">
        <v>20</v>
      </c>
      <c r="F6" s="60"/>
      <c r="G6" s="61"/>
      <c r="H6" s="62" t="s">
        <v>21</v>
      </c>
      <c r="I6" s="63"/>
      <c r="J6" s="60"/>
      <c r="K6" s="64" t="s">
        <v>61</v>
      </c>
      <c r="L6" s="47"/>
      <c r="M6" s="47"/>
      <c r="N6" s="65"/>
    </row>
    <row r="7" spans="1:14" ht="15" customHeight="1" thickBot="1">
      <c r="A7" s="51" t="s">
        <v>22</v>
      </c>
      <c r="B7" s="66" t="s">
        <v>23</v>
      </c>
      <c r="D7" s="67" t="s">
        <v>62</v>
      </c>
      <c r="E7" s="68" t="s">
        <v>63</v>
      </c>
      <c r="F7" s="69" t="s">
        <v>64</v>
      </c>
      <c r="G7" s="68" t="s">
        <v>65</v>
      </c>
      <c r="H7" s="70"/>
      <c r="I7" s="187" t="s">
        <v>24</v>
      </c>
      <c r="J7" s="188"/>
      <c r="K7" s="187" t="s">
        <v>25</v>
      </c>
      <c r="L7" s="188"/>
      <c r="M7" s="187" t="s">
        <v>26</v>
      </c>
      <c r="N7" s="189"/>
    </row>
    <row r="8" spans="1:14" ht="15" customHeight="1">
      <c r="A8" s="51" t="s">
        <v>27</v>
      </c>
      <c r="B8" s="66" t="s">
        <v>28</v>
      </c>
      <c r="D8" s="71">
        <v>0.39361376</v>
      </c>
      <c r="E8" s="72">
        <v>0.011938475192728736</v>
      </c>
      <c r="F8" s="72">
        <v>1.8769616000000002</v>
      </c>
      <c r="G8" s="72">
        <v>0.013731824104591112</v>
      </c>
      <c r="H8" s="73">
        <v>3</v>
      </c>
      <c r="I8" s="74">
        <v>0.017</v>
      </c>
      <c r="J8" s="74">
        <v>0</v>
      </c>
      <c r="K8" s="74">
        <v>0.51</v>
      </c>
      <c r="L8" s="74">
        <v>0.51</v>
      </c>
      <c r="M8" s="74">
        <v>0.85</v>
      </c>
      <c r="N8" s="75">
        <v>0.85</v>
      </c>
    </row>
    <row r="9" spans="1:14" ht="15" customHeight="1">
      <c r="A9" s="51" t="s">
        <v>29</v>
      </c>
      <c r="B9" s="76">
        <v>0.017</v>
      </c>
      <c r="D9" s="77">
        <v>-0.13378129</v>
      </c>
      <c r="E9" s="74">
        <v>0.015802440794997506</v>
      </c>
      <c r="F9" s="74">
        <v>-0.49381591999999996</v>
      </c>
      <c r="G9" s="74">
        <v>0.016733079538884883</v>
      </c>
      <c r="H9" s="73">
        <v>4</v>
      </c>
      <c r="I9" s="74">
        <v>0</v>
      </c>
      <c r="J9" s="74">
        <v>0</v>
      </c>
      <c r="K9" s="74">
        <v>0.578</v>
      </c>
      <c r="L9" s="74">
        <v>0.578</v>
      </c>
      <c r="M9" s="74">
        <v>0.289</v>
      </c>
      <c r="N9" s="75">
        <v>0.289</v>
      </c>
    </row>
    <row r="10" spans="1:14" ht="15" customHeight="1">
      <c r="A10" s="51" t="s">
        <v>30</v>
      </c>
      <c r="B10" s="66" t="s">
        <v>31</v>
      </c>
      <c r="D10" s="77">
        <v>-0.43060511999999995</v>
      </c>
      <c r="E10" s="74">
        <v>0.006036124345686664</v>
      </c>
      <c r="F10" s="74">
        <v>0.7922935600000001</v>
      </c>
      <c r="G10" s="74">
        <v>0.002492159729897841</v>
      </c>
      <c r="H10" s="73">
        <v>5</v>
      </c>
      <c r="I10" s="74">
        <v>0</v>
      </c>
      <c r="J10" s="74">
        <v>0</v>
      </c>
      <c r="K10" s="74">
        <v>0.246</v>
      </c>
      <c r="L10" s="74">
        <v>0.246</v>
      </c>
      <c r="M10" s="74">
        <v>0.231</v>
      </c>
      <c r="N10" s="75">
        <v>0.187</v>
      </c>
    </row>
    <row r="11" spans="1:14" ht="15" customHeight="1">
      <c r="A11" s="51" t="s">
        <v>32</v>
      </c>
      <c r="B11" s="52">
        <v>4</v>
      </c>
      <c r="D11" s="78">
        <v>5.469150099999999</v>
      </c>
      <c r="E11" s="72">
        <v>0.007252296936025734</v>
      </c>
      <c r="F11" s="72">
        <v>-0.17510072000000002</v>
      </c>
      <c r="G11" s="72">
        <v>0.005414606428134924</v>
      </c>
      <c r="H11" s="73">
        <v>6</v>
      </c>
      <c r="I11" s="74">
        <v>3.925</v>
      </c>
      <c r="J11" s="74">
        <v>0</v>
      </c>
      <c r="K11" s="74">
        <v>0.251</v>
      </c>
      <c r="L11" s="74">
        <v>0.251</v>
      </c>
      <c r="M11" s="74">
        <v>0.418</v>
      </c>
      <c r="N11" s="75">
        <v>0.418</v>
      </c>
    </row>
    <row r="12" spans="1:14" ht="15" customHeight="1">
      <c r="A12" s="51" t="s">
        <v>33</v>
      </c>
      <c r="B12" s="79">
        <v>0.7499</v>
      </c>
      <c r="D12" s="77">
        <v>0.12738402</v>
      </c>
      <c r="E12" s="74">
        <v>0.005647552209639195</v>
      </c>
      <c r="F12" s="74">
        <v>-0.074640066</v>
      </c>
      <c r="G12" s="74">
        <v>0.0017968774521216174</v>
      </c>
      <c r="H12" s="73">
        <v>7</v>
      </c>
      <c r="I12" s="74">
        <v>0</v>
      </c>
      <c r="J12" s="74">
        <v>0</v>
      </c>
      <c r="K12" s="74">
        <v>0</v>
      </c>
      <c r="L12" s="74">
        <v>0</v>
      </c>
      <c r="M12" s="74">
        <v>0.142</v>
      </c>
      <c r="N12" s="75">
        <v>0.142</v>
      </c>
    </row>
    <row r="13" spans="1:14" ht="15" customHeight="1">
      <c r="A13" s="51" t="s">
        <v>34</v>
      </c>
      <c r="B13" s="76">
        <v>20.245362</v>
      </c>
      <c r="D13" s="77">
        <v>-0.03633393</v>
      </c>
      <c r="E13" s="74">
        <v>0.003483603749940586</v>
      </c>
      <c r="F13" s="74">
        <v>0.045045419999999996</v>
      </c>
      <c r="G13" s="74">
        <v>0.0010562907079020099</v>
      </c>
      <c r="H13" s="73">
        <v>8</v>
      </c>
      <c r="I13" s="74">
        <v>0</v>
      </c>
      <c r="J13" s="74">
        <v>0</v>
      </c>
      <c r="K13" s="74">
        <v>0</v>
      </c>
      <c r="L13" s="74">
        <v>0</v>
      </c>
      <c r="M13" s="74">
        <v>0.241</v>
      </c>
      <c r="N13" s="75">
        <v>0.241</v>
      </c>
    </row>
    <row r="14" spans="1:14" ht="15" customHeight="1">
      <c r="A14" s="44" t="s">
        <v>35</v>
      </c>
      <c r="B14" s="80">
        <v>12.5</v>
      </c>
      <c r="D14" s="77">
        <v>-0.0622727882</v>
      </c>
      <c r="E14" s="74">
        <v>0.003417354718926182</v>
      </c>
      <c r="F14" s="74">
        <v>0.07134908100000001</v>
      </c>
      <c r="G14" s="74">
        <v>0.0020030635544918463</v>
      </c>
      <c r="H14" s="73">
        <v>9</v>
      </c>
      <c r="I14" s="74">
        <v>0</v>
      </c>
      <c r="J14" s="74">
        <v>0</v>
      </c>
      <c r="K14" s="74">
        <v>0</v>
      </c>
      <c r="L14" s="74">
        <v>0</v>
      </c>
      <c r="M14" s="74">
        <v>0.41</v>
      </c>
      <c r="N14" s="75">
        <v>0.41</v>
      </c>
    </row>
    <row r="15" spans="1:14" ht="15" customHeight="1">
      <c r="A15" s="51" t="s">
        <v>36</v>
      </c>
      <c r="B15" s="76">
        <v>0</v>
      </c>
      <c r="D15" s="71">
        <v>-0.11774642000000002</v>
      </c>
      <c r="E15" s="72">
        <v>0.0018626575607684991</v>
      </c>
      <c r="F15" s="72">
        <v>-0.005854999999999999</v>
      </c>
      <c r="G15" s="72">
        <v>0.0018426307579110898</v>
      </c>
      <c r="H15" s="73">
        <v>10</v>
      </c>
      <c r="I15" s="74">
        <v>-0.209</v>
      </c>
      <c r="J15" s="74">
        <v>0</v>
      </c>
      <c r="K15" s="74">
        <v>0.698</v>
      </c>
      <c r="L15" s="74">
        <v>0</v>
      </c>
      <c r="M15" s="74">
        <v>0.349</v>
      </c>
      <c r="N15" s="75">
        <v>0.349</v>
      </c>
    </row>
    <row r="16" spans="1:14" ht="15" customHeight="1">
      <c r="A16" s="51" t="s">
        <v>37</v>
      </c>
      <c r="B16" s="76">
        <v>12.509400000000001</v>
      </c>
      <c r="D16" s="77">
        <v>0.009536831400000001</v>
      </c>
      <c r="E16" s="74">
        <v>0.0008790809989776484</v>
      </c>
      <c r="F16" s="74">
        <v>0.0303173305</v>
      </c>
      <c r="G16" s="74">
        <v>0.0012370087479950497</v>
      </c>
      <c r="H16" s="73">
        <v>11</v>
      </c>
      <c r="I16" s="74">
        <v>0</v>
      </c>
      <c r="J16" s="74">
        <v>0</v>
      </c>
      <c r="K16" s="74">
        <v>0</v>
      </c>
      <c r="L16" s="74">
        <v>0</v>
      </c>
      <c r="M16" s="74">
        <v>0.237</v>
      </c>
      <c r="N16" s="75">
        <v>0.237</v>
      </c>
    </row>
    <row r="17" spans="1:14" ht="15" customHeight="1">
      <c r="A17" s="51" t="s">
        <v>38</v>
      </c>
      <c r="B17" s="76">
        <v>-0.017999999225139618</v>
      </c>
      <c r="D17" s="81">
        <v>-0.0023791719999999997</v>
      </c>
      <c r="E17" s="74">
        <v>0.0009887276102526924</v>
      </c>
      <c r="F17" s="82">
        <v>0.0037540552800000002</v>
      </c>
      <c r="G17" s="74">
        <v>0.0014045857872884992</v>
      </c>
      <c r="H17" s="73">
        <v>12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5">
        <v>0</v>
      </c>
    </row>
    <row r="18" spans="1:14" ht="15" customHeight="1">
      <c r="A18" s="51" t="s">
        <v>39</v>
      </c>
      <c r="B18" s="76">
        <v>65.10399627685547</v>
      </c>
      <c r="D18" s="81">
        <v>-0.017782617299999998</v>
      </c>
      <c r="E18" s="74">
        <v>0.0009456655599971361</v>
      </c>
      <c r="F18" s="82">
        <v>0.05973532399999999</v>
      </c>
      <c r="G18" s="74">
        <v>0.0005159421697581746</v>
      </c>
      <c r="H18" s="73">
        <v>13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5">
        <v>0</v>
      </c>
    </row>
    <row r="19" spans="1:14" ht="15" customHeight="1">
      <c r="A19" s="51" t="s">
        <v>40</v>
      </c>
      <c r="B19" s="76">
        <v>-0.17599999904632568</v>
      </c>
      <c r="D19" s="81">
        <v>-0.17849021</v>
      </c>
      <c r="E19" s="74">
        <v>0.0007695934637140133</v>
      </c>
      <c r="F19" s="82">
        <v>0.019693218130000002</v>
      </c>
      <c r="G19" s="74">
        <v>0.0011389582362340321</v>
      </c>
      <c r="H19" s="73">
        <v>14</v>
      </c>
      <c r="I19" s="74">
        <v>0.058</v>
      </c>
      <c r="J19" s="74">
        <v>0</v>
      </c>
      <c r="K19" s="74">
        <v>0</v>
      </c>
      <c r="L19" s="74">
        <v>0</v>
      </c>
      <c r="M19" s="74">
        <v>0</v>
      </c>
      <c r="N19" s="75">
        <v>0</v>
      </c>
    </row>
    <row r="20" spans="1:14" ht="15" customHeight="1" thickBot="1">
      <c r="A20" s="51" t="s">
        <v>41</v>
      </c>
      <c r="B20" s="83">
        <v>0.159896</v>
      </c>
      <c r="D20" s="84">
        <v>0.0004225584269999999</v>
      </c>
      <c r="E20" s="85">
        <v>0.0010133685162677973</v>
      </c>
      <c r="F20" s="86">
        <v>0.0023939565900000003</v>
      </c>
      <c r="G20" s="85">
        <v>0.00024699329132295977</v>
      </c>
      <c r="H20" s="87">
        <v>15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8">
        <v>0</v>
      </c>
    </row>
    <row r="21" spans="1:6" ht="15" customHeight="1">
      <c r="A21" s="51" t="s">
        <v>42</v>
      </c>
      <c r="B21" s="83">
        <v>-0.5493153</v>
      </c>
      <c r="F21" s="3" t="s">
        <v>66</v>
      </c>
    </row>
    <row r="22" spans="1:6" ht="15" customHeight="1">
      <c r="A22" s="51" t="s">
        <v>43</v>
      </c>
      <c r="B22" s="66" t="s">
        <v>44</v>
      </c>
      <c r="F22" s="3" t="s">
        <v>67</v>
      </c>
    </row>
    <row r="23" spans="1:2" ht="15" customHeight="1" thickBot="1">
      <c r="A23" s="89" t="s">
        <v>45</v>
      </c>
      <c r="B23" s="90">
        <v>15</v>
      </c>
    </row>
    <row r="24" spans="1:12" ht="18" customHeight="1" thickBot="1" thickTop="1">
      <c r="A24" s="91" t="s">
        <v>68</v>
      </c>
      <c r="B24" s="92">
        <v>2.128509926502186</v>
      </c>
      <c r="E24" s="93"/>
      <c r="F24" s="94"/>
      <c r="G24" s="95" t="s">
        <v>46</v>
      </c>
      <c r="H24" s="94"/>
      <c r="I24" s="94"/>
      <c r="J24" s="94"/>
      <c r="K24" s="94"/>
      <c r="L24" s="96"/>
    </row>
    <row r="25" spans="1:12" ht="18" customHeight="1">
      <c r="A25" s="39" t="s">
        <v>47</v>
      </c>
      <c r="B25" s="40">
        <v>10</v>
      </c>
      <c r="E25" s="97" t="s">
        <v>48</v>
      </c>
      <c r="F25" s="98"/>
      <c r="G25" s="99"/>
      <c r="H25" s="100">
        <v>3.7712895999999994</v>
      </c>
      <c r="I25" s="98" t="s">
        <v>49</v>
      </c>
      <c r="J25" s="99"/>
      <c r="K25" s="98"/>
      <c r="L25" s="101">
        <v>5.471952400969376</v>
      </c>
    </row>
    <row r="26" spans="1:12" ht="18" customHeight="1" thickBot="1">
      <c r="A26" s="51" t="s">
        <v>50</v>
      </c>
      <c r="B26" s="52" t="s">
        <v>51</v>
      </c>
      <c r="E26" s="102" t="s">
        <v>52</v>
      </c>
      <c r="F26" s="103"/>
      <c r="G26" s="104"/>
      <c r="H26" s="105">
        <v>1.9177895191954457</v>
      </c>
      <c r="I26" s="103" t="s">
        <v>53</v>
      </c>
      <c r="J26" s="104"/>
      <c r="K26" s="103"/>
      <c r="L26" s="106">
        <v>0.11789190153618018</v>
      </c>
    </row>
    <row r="27" spans="1:2" ht="15" customHeight="1" thickBot="1" thickTop="1">
      <c r="A27" s="89" t="s">
        <v>54</v>
      </c>
      <c r="B27" s="90">
        <v>80</v>
      </c>
    </row>
    <row r="28" spans="1:14" s="2" customFormat="1" ht="18" customHeight="1" thickBot="1">
      <c r="A28" s="107" t="s">
        <v>55</v>
      </c>
      <c r="B28" s="108" t="s">
        <v>56</v>
      </c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47581327res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9" t="s">
        <v>12</v>
      </c>
      <c r="B1" s="40">
        <v>0</v>
      </c>
      <c r="D1" s="41" t="s">
        <v>13</v>
      </c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5" customHeight="1">
      <c r="A2" s="44" t="s">
        <v>14</v>
      </c>
      <c r="B2" s="45" t="s">
        <v>15</v>
      </c>
      <c r="D2" s="46" t="s">
        <v>57</v>
      </c>
      <c r="E2" s="47"/>
      <c r="F2" s="47"/>
      <c r="G2" s="47"/>
      <c r="H2" s="47"/>
      <c r="I2" s="47"/>
      <c r="J2" s="48"/>
      <c r="K2" s="49">
        <v>-1.67118708E-05</v>
      </c>
      <c r="L2" s="49">
        <v>1.0627436062677475E-07</v>
      </c>
      <c r="M2" s="49">
        <v>-9.235358500000001E-05</v>
      </c>
      <c r="N2" s="50">
        <v>5.199000728308582E-07</v>
      </c>
    </row>
    <row r="3" spans="1:14" ht="15" customHeight="1">
      <c r="A3" s="51" t="s">
        <v>16</v>
      </c>
      <c r="B3" s="52">
        <v>1</v>
      </c>
      <c r="D3" s="46" t="s">
        <v>58</v>
      </c>
      <c r="E3" s="47"/>
      <c r="F3" s="47"/>
      <c r="G3" s="47"/>
      <c r="H3" s="47"/>
      <c r="I3" s="47"/>
      <c r="J3" s="48"/>
      <c r="K3" s="49">
        <v>2.5443807199999998E-05</v>
      </c>
      <c r="L3" s="49">
        <v>1.7212581647064934E-07</v>
      </c>
      <c r="M3" s="49">
        <v>6.2923995E-05</v>
      </c>
      <c r="N3" s="50">
        <v>3.935111875547486E-07</v>
      </c>
    </row>
    <row r="4" spans="1:14" ht="15" customHeight="1">
      <c r="A4" s="51" t="s">
        <v>17</v>
      </c>
      <c r="B4" s="52">
        <v>1</v>
      </c>
      <c r="D4" s="46" t="s">
        <v>59</v>
      </c>
      <c r="E4" s="47"/>
      <c r="F4" s="47"/>
      <c r="G4" s="47"/>
      <c r="H4" s="47"/>
      <c r="I4" s="47"/>
      <c r="J4" s="48"/>
      <c r="K4" s="49">
        <v>0.0021206355219987342</v>
      </c>
      <c r="L4" s="49">
        <v>-0.00016667638126776875</v>
      </c>
      <c r="M4" s="49">
        <v>8.691800256170138E-08</v>
      </c>
      <c r="N4" s="50">
        <v>-39.218062</v>
      </c>
    </row>
    <row r="5" spans="1:14" ht="15" customHeight="1" thickBot="1">
      <c r="A5" t="s">
        <v>18</v>
      </c>
      <c r="B5" s="53">
        <v>36616.56471064815</v>
      </c>
      <c r="D5" s="54"/>
      <c r="E5" s="55" t="s">
        <v>73</v>
      </c>
      <c r="F5" s="56"/>
      <c r="G5" s="56"/>
      <c r="H5" s="56"/>
      <c r="I5" s="56"/>
      <c r="J5" s="56"/>
      <c r="K5" s="56"/>
      <c r="L5" s="56"/>
      <c r="M5" s="56"/>
      <c r="N5" s="57"/>
    </row>
    <row r="6" spans="1:14" ht="15" customHeight="1" thickTop="1">
      <c r="A6" s="51" t="s">
        <v>19</v>
      </c>
      <c r="B6" s="52">
        <v>4759</v>
      </c>
      <c r="D6" s="58"/>
      <c r="E6" s="59" t="s">
        <v>20</v>
      </c>
      <c r="F6" s="60"/>
      <c r="G6" s="61"/>
      <c r="H6" s="62" t="s">
        <v>21</v>
      </c>
      <c r="I6" s="63"/>
      <c r="J6" s="60"/>
      <c r="K6" s="64" t="s">
        <v>61</v>
      </c>
      <c r="L6" s="47"/>
      <c r="M6" s="47"/>
      <c r="N6" s="65"/>
    </row>
    <row r="7" spans="1:14" ht="15" customHeight="1" thickBot="1">
      <c r="A7" s="51" t="s">
        <v>22</v>
      </c>
      <c r="B7" s="66" t="s">
        <v>23</v>
      </c>
      <c r="D7" s="67" t="s">
        <v>62</v>
      </c>
      <c r="E7" s="68" t="s">
        <v>63</v>
      </c>
      <c r="F7" s="69" t="s">
        <v>64</v>
      </c>
      <c r="G7" s="68" t="s">
        <v>65</v>
      </c>
      <c r="H7" s="70"/>
      <c r="I7" s="187" t="s">
        <v>24</v>
      </c>
      <c r="J7" s="188"/>
      <c r="K7" s="187" t="s">
        <v>25</v>
      </c>
      <c r="L7" s="188"/>
      <c r="M7" s="187" t="s">
        <v>26</v>
      </c>
      <c r="N7" s="189"/>
    </row>
    <row r="8" spans="1:14" ht="15" customHeight="1">
      <c r="A8" s="51" t="s">
        <v>27</v>
      </c>
      <c r="B8" s="66" t="s">
        <v>28</v>
      </c>
      <c r="D8" s="71">
        <v>0.31288367</v>
      </c>
      <c r="E8" s="72">
        <v>0.021143395624700738</v>
      </c>
      <c r="F8" s="112">
        <v>12.863459</v>
      </c>
      <c r="G8" s="72">
        <v>0.022960450648677085</v>
      </c>
      <c r="H8" s="73">
        <v>3</v>
      </c>
      <c r="I8" s="74">
        <v>0.017</v>
      </c>
      <c r="J8" s="74">
        <v>0</v>
      </c>
      <c r="K8" s="74">
        <v>0.51</v>
      </c>
      <c r="L8" s="74">
        <v>0.51</v>
      </c>
      <c r="M8" s="74">
        <v>0.85</v>
      </c>
      <c r="N8" s="75">
        <v>0.85</v>
      </c>
    </row>
    <row r="9" spans="1:14" ht="15" customHeight="1">
      <c r="A9" s="51" t="s">
        <v>29</v>
      </c>
      <c r="B9" s="76">
        <v>0.017</v>
      </c>
      <c r="D9" s="81">
        <v>-1.8701386</v>
      </c>
      <c r="E9" s="74">
        <v>0.033768731106464396</v>
      </c>
      <c r="F9" s="82">
        <v>1.6914623000000002</v>
      </c>
      <c r="G9" s="74">
        <v>0.024773474347753677</v>
      </c>
      <c r="H9" s="73">
        <v>4</v>
      </c>
      <c r="I9" s="74">
        <v>0</v>
      </c>
      <c r="J9" s="74">
        <v>0</v>
      </c>
      <c r="K9" s="74">
        <v>0.578</v>
      </c>
      <c r="L9" s="74">
        <v>0.578</v>
      </c>
      <c r="M9" s="74">
        <v>0.289</v>
      </c>
      <c r="N9" s="75">
        <v>0.289</v>
      </c>
    </row>
    <row r="10" spans="1:14" ht="15" customHeight="1">
      <c r="A10" s="51" t="s">
        <v>30</v>
      </c>
      <c r="B10" s="66" t="s">
        <v>31</v>
      </c>
      <c r="D10" s="77">
        <v>-0.566138138</v>
      </c>
      <c r="E10" s="74">
        <v>0.010019673525386545</v>
      </c>
      <c r="F10" s="74">
        <v>0.18005520000000003</v>
      </c>
      <c r="G10" s="74">
        <v>0.014412879912078668</v>
      </c>
      <c r="H10" s="73">
        <v>5</v>
      </c>
      <c r="I10" s="74">
        <v>0</v>
      </c>
      <c r="J10" s="74">
        <v>0</v>
      </c>
      <c r="K10" s="74">
        <v>0.246</v>
      </c>
      <c r="L10" s="74">
        <v>0.246</v>
      </c>
      <c r="M10" s="74">
        <v>0.231</v>
      </c>
      <c r="N10" s="75">
        <v>0.187</v>
      </c>
    </row>
    <row r="11" spans="1:14" ht="15" customHeight="1">
      <c r="A11" s="51" t="s">
        <v>32</v>
      </c>
      <c r="B11" s="52">
        <v>5</v>
      </c>
      <c r="D11" s="78">
        <v>14.424430000000001</v>
      </c>
      <c r="E11" s="72">
        <v>0.005405966146885559</v>
      </c>
      <c r="F11" s="72">
        <v>0.37332391</v>
      </c>
      <c r="G11" s="72">
        <v>0.01857457037695333</v>
      </c>
      <c r="H11" s="73">
        <v>6</v>
      </c>
      <c r="I11" s="74">
        <v>3.925</v>
      </c>
      <c r="J11" s="74">
        <v>0</v>
      </c>
      <c r="K11" s="74">
        <v>0.251</v>
      </c>
      <c r="L11" s="74">
        <v>0.251</v>
      </c>
      <c r="M11" s="74">
        <v>0.418</v>
      </c>
      <c r="N11" s="75">
        <v>0.418</v>
      </c>
    </row>
    <row r="12" spans="1:14" ht="15" customHeight="1">
      <c r="A12" s="51" t="s">
        <v>33</v>
      </c>
      <c r="B12" s="79">
        <v>0.7499</v>
      </c>
      <c r="D12" s="77">
        <v>-0.16185612000000002</v>
      </c>
      <c r="E12" s="74">
        <v>0.004957657184658131</v>
      </c>
      <c r="F12" s="74">
        <v>0.35557647</v>
      </c>
      <c r="G12" s="74">
        <v>0.002412254672417686</v>
      </c>
      <c r="H12" s="73">
        <v>7</v>
      </c>
      <c r="I12" s="74">
        <v>0</v>
      </c>
      <c r="J12" s="74">
        <v>0</v>
      </c>
      <c r="K12" s="74">
        <v>0</v>
      </c>
      <c r="L12" s="74">
        <v>0</v>
      </c>
      <c r="M12" s="74">
        <v>0.142</v>
      </c>
      <c r="N12" s="75">
        <v>0.142</v>
      </c>
    </row>
    <row r="13" spans="1:14" ht="15" customHeight="1">
      <c r="A13" s="51" t="s">
        <v>34</v>
      </c>
      <c r="B13" s="76">
        <v>20.278931</v>
      </c>
      <c r="D13" s="77">
        <v>-0.10081883300000001</v>
      </c>
      <c r="E13" s="74">
        <v>0.001928169824923277</v>
      </c>
      <c r="F13" s="74">
        <v>0.13656893499999997</v>
      </c>
      <c r="G13" s="74">
        <v>0.002720237733153912</v>
      </c>
      <c r="H13" s="73">
        <v>8</v>
      </c>
      <c r="I13" s="74">
        <v>0</v>
      </c>
      <c r="J13" s="74">
        <v>0</v>
      </c>
      <c r="K13" s="74">
        <v>0</v>
      </c>
      <c r="L13" s="74">
        <v>0</v>
      </c>
      <c r="M13" s="74">
        <v>0.241</v>
      </c>
      <c r="N13" s="75">
        <v>0.241</v>
      </c>
    </row>
    <row r="14" spans="1:14" ht="15" customHeight="1">
      <c r="A14" s="44" t="s">
        <v>35</v>
      </c>
      <c r="B14" s="80">
        <v>12.5</v>
      </c>
      <c r="D14" s="77">
        <v>-0.0787154554</v>
      </c>
      <c r="E14" s="74">
        <v>0.003849642265109834</v>
      </c>
      <c r="F14" s="74">
        <v>0.0842269231</v>
      </c>
      <c r="G14" s="74">
        <v>0.003873587929225426</v>
      </c>
      <c r="H14" s="73">
        <v>9</v>
      </c>
      <c r="I14" s="74">
        <v>0</v>
      </c>
      <c r="J14" s="74">
        <v>0</v>
      </c>
      <c r="K14" s="74">
        <v>0</v>
      </c>
      <c r="L14" s="74">
        <v>0</v>
      </c>
      <c r="M14" s="74">
        <v>0.41</v>
      </c>
      <c r="N14" s="75">
        <v>0.41</v>
      </c>
    </row>
    <row r="15" spans="1:14" ht="15" customHeight="1">
      <c r="A15" s="51" t="s">
        <v>36</v>
      </c>
      <c r="B15" s="76">
        <v>0</v>
      </c>
      <c r="D15" s="71">
        <v>-0.43877598000000007</v>
      </c>
      <c r="E15" s="72">
        <v>0.0030319602036623958</v>
      </c>
      <c r="F15" s="72">
        <v>0.24242986000000002</v>
      </c>
      <c r="G15" s="72">
        <v>0.002342510245099184</v>
      </c>
      <c r="H15" s="73">
        <v>10</v>
      </c>
      <c r="I15" s="74">
        <v>-0.209</v>
      </c>
      <c r="J15" s="74">
        <v>0</v>
      </c>
      <c r="K15" s="74">
        <v>0.698</v>
      </c>
      <c r="L15" s="74">
        <v>0</v>
      </c>
      <c r="M15" s="74">
        <v>0.349</v>
      </c>
      <c r="N15" s="75">
        <v>0.349</v>
      </c>
    </row>
    <row r="16" spans="1:14" ht="15" customHeight="1">
      <c r="A16" s="51" t="s">
        <v>37</v>
      </c>
      <c r="B16" s="76">
        <v>12.5097</v>
      </c>
      <c r="D16" s="77">
        <v>-0.033208327999999995</v>
      </c>
      <c r="E16" s="74">
        <v>0.004502151315978421</v>
      </c>
      <c r="F16" s="74">
        <v>0.056848075</v>
      </c>
      <c r="G16" s="74">
        <v>0.0018759009778958932</v>
      </c>
      <c r="H16" s="73">
        <v>11</v>
      </c>
      <c r="I16" s="74">
        <v>0</v>
      </c>
      <c r="J16" s="74">
        <v>0</v>
      </c>
      <c r="K16" s="74">
        <v>0</v>
      </c>
      <c r="L16" s="74">
        <v>0</v>
      </c>
      <c r="M16" s="74">
        <v>0.237</v>
      </c>
      <c r="N16" s="75">
        <v>0.237</v>
      </c>
    </row>
    <row r="17" spans="1:14" ht="15" customHeight="1">
      <c r="A17" s="51" t="s">
        <v>38</v>
      </c>
      <c r="B17" s="76">
        <v>0.008999999612569809</v>
      </c>
      <c r="D17" s="81">
        <v>-0.010697149100000001</v>
      </c>
      <c r="E17" s="74">
        <v>0.0018918691679936383</v>
      </c>
      <c r="F17" s="82">
        <v>0.0107984207</v>
      </c>
      <c r="G17" s="74">
        <v>0.00170604387763459</v>
      </c>
      <c r="H17" s="73">
        <v>12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5">
        <v>0</v>
      </c>
    </row>
    <row r="18" spans="1:14" ht="15" customHeight="1">
      <c r="A18" s="51" t="s">
        <v>39</v>
      </c>
      <c r="B18" s="76">
        <v>-38.14699935913086</v>
      </c>
      <c r="D18" s="81">
        <v>-0.00683641941</v>
      </c>
      <c r="E18" s="74">
        <v>0.0014629501838738462</v>
      </c>
      <c r="F18" s="82">
        <v>0.03243988800000001</v>
      </c>
      <c r="G18" s="74">
        <v>0.0016173152214660198</v>
      </c>
      <c r="H18" s="73">
        <v>13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5">
        <v>0</v>
      </c>
    </row>
    <row r="19" spans="1:14" ht="15" customHeight="1">
      <c r="A19" s="51" t="s">
        <v>40</v>
      </c>
      <c r="B19" s="76">
        <v>-0.12399999797344208</v>
      </c>
      <c r="D19" s="81">
        <v>-0.12846815</v>
      </c>
      <c r="E19" s="74">
        <v>0.0013726674495292616</v>
      </c>
      <c r="F19" s="82">
        <v>-0.014263256299999999</v>
      </c>
      <c r="G19" s="74">
        <v>0.0014576592674709946</v>
      </c>
      <c r="H19" s="73">
        <v>14</v>
      </c>
      <c r="I19" s="74">
        <v>0.058</v>
      </c>
      <c r="J19" s="74">
        <v>0</v>
      </c>
      <c r="K19" s="74">
        <v>0</v>
      </c>
      <c r="L19" s="74">
        <v>0</v>
      </c>
      <c r="M19" s="74">
        <v>0</v>
      </c>
      <c r="N19" s="75">
        <v>0</v>
      </c>
    </row>
    <row r="20" spans="1:14" ht="15" customHeight="1" thickBot="1">
      <c r="A20" s="51" t="s">
        <v>41</v>
      </c>
      <c r="B20" s="83">
        <v>-0.07520560000000001</v>
      </c>
      <c r="D20" s="113">
        <v>-0.00226810301</v>
      </c>
      <c r="E20" s="85">
        <v>0.001341277675343917</v>
      </c>
      <c r="F20" s="86">
        <v>0.0078522404</v>
      </c>
      <c r="G20" s="85">
        <v>0.0012001455958735691</v>
      </c>
      <c r="H20" s="87">
        <v>15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8">
        <v>0</v>
      </c>
    </row>
    <row r="21" spans="1:6" ht="15" customHeight="1">
      <c r="A21" s="51" t="s">
        <v>42</v>
      </c>
      <c r="B21" s="83">
        <v>-0.7463372999999999</v>
      </c>
      <c r="F21" s="3" t="s">
        <v>66</v>
      </c>
    </row>
    <row r="22" spans="1:6" ht="15" customHeight="1">
      <c r="A22" s="51" t="s">
        <v>43</v>
      </c>
      <c r="B22" s="66" t="s">
        <v>44</v>
      </c>
      <c r="F22" s="3" t="s">
        <v>67</v>
      </c>
    </row>
    <row r="23" spans="1:2" ht="15" customHeight="1" thickBot="1">
      <c r="A23" s="89" t="s">
        <v>45</v>
      </c>
      <c r="B23" s="90">
        <v>15</v>
      </c>
    </row>
    <row r="24" spans="1:12" ht="18" customHeight="1" thickBot="1" thickTop="1">
      <c r="A24" s="91" t="s">
        <v>68</v>
      </c>
      <c r="B24" s="92">
        <v>2.2470313312685617</v>
      </c>
      <c r="E24" s="93"/>
      <c r="F24" s="94"/>
      <c r="G24" s="95" t="s">
        <v>46</v>
      </c>
      <c r="H24" s="94"/>
      <c r="I24" s="94"/>
      <c r="J24" s="94"/>
      <c r="K24" s="94"/>
      <c r="L24" s="96"/>
    </row>
    <row r="25" spans="1:12" ht="18" customHeight="1">
      <c r="A25" s="39" t="s">
        <v>47</v>
      </c>
      <c r="B25" s="40">
        <v>10</v>
      </c>
      <c r="E25" s="97" t="s">
        <v>48</v>
      </c>
      <c r="F25" s="98"/>
      <c r="G25" s="99"/>
      <c r="H25" s="100">
        <v>2.1271756000000006</v>
      </c>
      <c r="I25" s="98" t="s">
        <v>49</v>
      </c>
      <c r="J25" s="99"/>
      <c r="K25" s="98"/>
      <c r="L25" s="101">
        <v>14.429260257084483</v>
      </c>
    </row>
    <row r="26" spans="1:12" ht="18" customHeight="1" thickBot="1">
      <c r="A26" s="51" t="s">
        <v>50</v>
      </c>
      <c r="B26" s="52" t="s">
        <v>51</v>
      </c>
      <c r="E26" s="102" t="s">
        <v>52</v>
      </c>
      <c r="F26" s="103"/>
      <c r="G26" s="104"/>
      <c r="H26" s="105">
        <v>12.867263642112635</v>
      </c>
      <c r="I26" s="103" t="s">
        <v>53</v>
      </c>
      <c r="J26" s="104"/>
      <c r="K26" s="103"/>
      <c r="L26" s="106">
        <v>0.501294920824638</v>
      </c>
    </row>
    <row r="27" spans="1:2" ht="15" customHeight="1" thickBot="1" thickTop="1">
      <c r="A27" s="89" t="s">
        <v>54</v>
      </c>
      <c r="B27" s="90">
        <v>80</v>
      </c>
    </row>
    <row r="28" spans="1:14" s="2" customFormat="1" ht="18" customHeight="1" thickBot="1">
      <c r="A28" s="107" t="s">
        <v>55</v>
      </c>
      <c r="B28" s="108" t="s">
        <v>72</v>
      </c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47591333res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9" t="s">
        <v>12</v>
      </c>
      <c r="B1" s="40">
        <v>0</v>
      </c>
      <c r="D1" s="41" t="s">
        <v>13</v>
      </c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5" customHeight="1">
      <c r="A2" s="44" t="s">
        <v>14</v>
      </c>
      <c r="B2" s="45" t="s">
        <v>15</v>
      </c>
      <c r="D2" s="46" t="s">
        <v>57</v>
      </c>
      <c r="E2" s="47"/>
      <c r="F2" s="47"/>
      <c r="G2" s="47"/>
      <c r="H2" s="47"/>
      <c r="I2" s="47"/>
      <c r="J2" s="48"/>
      <c r="K2" s="49">
        <v>-7.3249091E-06</v>
      </c>
      <c r="L2" s="49">
        <v>2.0730082457900555E-07</v>
      </c>
      <c r="M2" s="49">
        <v>-0.000162556597</v>
      </c>
      <c r="N2" s="50">
        <v>4.562409980098387E-07</v>
      </c>
    </row>
    <row r="3" spans="1:14" ht="15" customHeight="1">
      <c r="A3" s="51" t="s">
        <v>16</v>
      </c>
      <c r="B3" s="52">
        <v>1</v>
      </c>
      <c r="D3" s="46" t="s">
        <v>58</v>
      </c>
      <c r="E3" s="47"/>
      <c r="F3" s="47"/>
      <c r="G3" s="47"/>
      <c r="H3" s="47"/>
      <c r="I3" s="47"/>
      <c r="J3" s="48"/>
      <c r="K3" s="49">
        <v>1.2774928899999998E-05</v>
      </c>
      <c r="L3" s="49">
        <v>7.092255145421825E-08</v>
      </c>
      <c r="M3" s="49">
        <v>7.471156299999998E-05</v>
      </c>
      <c r="N3" s="50">
        <v>4.834209328385387E-07</v>
      </c>
    </row>
    <row r="4" spans="1:14" ht="15" customHeight="1">
      <c r="A4" s="51" t="s">
        <v>17</v>
      </c>
      <c r="B4" s="52">
        <v>1</v>
      </c>
      <c r="D4" s="46" t="s">
        <v>59</v>
      </c>
      <c r="E4" s="47"/>
      <c r="F4" s="47"/>
      <c r="G4" s="47"/>
      <c r="H4" s="47"/>
      <c r="I4" s="47"/>
      <c r="J4" s="48"/>
      <c r="K4" s="49">
        <v>0.003761273442052903</v>
      </c>
      <c r="L4" s="49">
        <v>-0.0002813257887922749</v>
      </c>
      <c r="M4" s="49">
        <v>7.598395148223494E-08</v>
      </c>
      <c r="N4" s="50">
        <v>-37.32817300000001</v>
      </c>
    </row>
    <row r="5" spans="1:14" ht="15" customHeight="1" thickBot="1">
      <c r="A5" t="s">
        <v>18</v>
      </c>
      <c r="B5" s="53">
        <v>36616.568923611114</v>
      </c>
      <c r="D5" s="54"/>
      <c r="E5" s="55" t="s">
        <v>76</v>
      </c>
      <c r="F5" s="56"/>
      <c r="G5" s="56"/>
      <c r="H5" s="56"/>
      <c r="I5" s="56"/>
      <c r="J5" s="56"/>
      <c r="K5" s="56"/>
      <c r="L5" s="56"/>
      <c r="M5" s="56"/>
      <c r="N5" s="57"/>
    </row>
    <row r="6" spans="1:14" ht="15" customHeight="1" thickTop="1">
      <c r="A6" s="51" t="s">
        <v>19</v>
      </c>
      <c r="B6" s="52">
        <v>4760</v>
      </c>
      <c r="D6" s="58"/>
      <c r="E6" s="59" t="s">
        <v>20</v>
      </c>
      <c r="F6" s="60"/>
      <c r="G6" s="61"/>
      <c r="H6" s="62" t="s">
        <v>21</v>
      </c>
      <c r="I6" s="63"/>
      <c r="J6" s="60"/>
      <c r="K6" s="64" t="s">
        <v>61</v>
      </c>
      <c r="L6" s="47"/>
      <c r="M6" s="47"/>
      <c r="N6" s="65"/>
    </row>
    <row r="7" spans="1:14" ht="15" customHeight="1" thickBot="1">
      <c r="A7" s="51" t="s">
        <v>22</v>
      </c>
      <c r="B7" s="66" t="s">
        <v>23</v>
      </c>
      <c r="D7" s="67" t="s">
        <v>62</v>
      </c>
      <c r="E7" s="68" t="s">
        <v>63</v>
      </c>
      <c r="F7" s="69" t="s">
        <v>64</v>
      </c>
      <c r="G7" s="68" t="s">
        <v>65</v>
      </c>
      <c r="H7" s="70"/>
      <c r="I7" s="187" t="s">
        <v>24</v>
      </c>
      <c r="J7" s="188"/>
      <c r="K7" s="187" t="s">
        <v>25</v>
      </c>
      <c r="L7" s="188"/>
      <c r="M7" s="187" t="s">
        <v>26</v>
      </c>
      <c r="N7" s="189"/>
    </row>
    <row r="8" spans="1:14" ht="15" customHeight="1">
      <c r="A8" s="51" t="s">
        <v>27</v>
      </c>
      <c r="B8" s="66" t="s">
        <v>28</v>
      </c>
      <c r="D8" s="71">
        <v>0.73220113</v>
      </c>
      <c r="E8" s="72">
        <v>0.011976349301750004</v>
      </c>
      <c r="F8" s="72">
        <v>2.197934</v>
      </c>
      <c r="G8" s="72">
        <v>0.006326029212701865</v>
      </c>
      <c r="H8" s="73">
        <v>3</v>
      </c>
      <c r="I8" s="74">
        <v>0.017</v>
      </c>
      <c r="J8" s="74">
        <v>0</v>
      </c>
      <c r="K8" s="74">
        <v>0.51</v>
      </c>
      <c r="L8" s="74">
        <v>0.51</v>
      </c>
      <c r="M8" s="74">
        <v>0.85</v>
      </c>
      <c r="N8" s="75">
        <v>0.85</v>
      </c>
    </row>
    <row r="9" spans="1:14" ht="15" customHeight="1">
      <c r="A9" s="51" t="s">
        <v>29</v>
      </c>
      <c r="B9" s="76">
        <v>0.017</v>
      </c>
      <c r="D9" s="77">
        <v>-0.21820271</v>
      </c>
      <c r="E9" s="74">
        <v>0.021728576795832812</v>
      </c>
      <c r="F9" s="82">
        <v>-1.9006905</v>
      </c>
      <c r="G9" s="74">
        <v>0.006542952743221178</v>
      </c>
      <c r="H9" s="73">
        <v>4</v>
      </c>
      <c r="I9" s="74">
        <v>0</v>
      </c>
      <c r="J9" s="74">
        <v>0</v>
      </c>
      <c r="K9" s="74">
        <v>0.578</v>
      </c>
      <c r="L9" s="74">
        <v>0.578</v>
      </c>
      <c r="M9" s="74">
        <v>0.289</v>
      </c>
      <c r="N9" s="75">
        <v>0.289</v>
      </c>
    </row>
    <row r="10" spans="1:14" ht="15" customHeight="1">
      <c r="A10" s="51" t="s">
        <v>30</v>
      </c>
      <c r="B10" s="66" t="s">
        <v>31</v>
      </c>
      <c r="D10" s="77">
        <v>-0.18879169</v>
      </c>
      <c r="E10" s="74">
        <v>0.0034520992035842212</v>
      </c>
      <c r="F10" s="82">
        <v>1.0194149499999998</v>
      </c>
      <c r="G10" s="74">
        <v>0.004313413844432446</v>
      </c>
      <c r="H10" s="73">
        <v>5</v>
      </c>
      <c r="I10" s="74">
        <v>0</v>
      </c>
      <c r="J10" s="74">
        <v>0</v>
      </c>
      <c r="K10" s="74">
        <v>0.246</v>
      </c>
      <c r="L10" s="74">
        <v>0.246</v>
      </c>
      <c r="M10" s="74">
        <v>0.231</v>
      </c>
      <c r="N10" s="75">
        <v>0.187</v>
      </c>
    </row>
    <row r="11" spans="1:14" ht="15" customHeight="1">
      <c r="A11" s="51" t="s">
        <v>32</v>
      </c>
      <c r="B11" s="52">
        <v>2</v>
      </c>
      <c r="D11" s="71">
        <v>5.418590399999999</v>
      </c>
      <c r="E11" s="72">
        <v>0.004682166608527839</v>
      </c>
      <c r="F11" s="72">
        <v>0.14320569</v>
      </c>
      <c r="G11" s="72">
        <v>0.005429167225956712</v>
      </c>
      <c r="H11" s="73">
        <v>6</v>
      </c>
      <c r="I11" s="74">
        <v>3.925</v>
      </c>
      <c r="J11" s="74">
        <v>0</v>
      </c>
      <c r="K11" s="74">
        <v>0.251</v>
      </c>
      <c r="L11" s="74">
        <v>0.251</v>
      </c>
      <c r="M11" s="74">
        <v>0.418</v>
      </c>
      <c r="N11" s="75">
        <v>0.418</v>
      </c>
    </row>
    <row r="12" spans="1:14" ht="15" customHeight="1">
      <c r="A12" s="51" t="s">
        <v>33</v>
      </c>
      <c r="B12" s="79">
        <v>0.7499</v>
      </c>
      <c r="D12" s="77">
        <v>0.060583190099999996</v>
      </c>
      <c r="E12" s="74">
        <v>0.0027815445057311305</v>
      </c>
      <c r="F12" s="74">
        <v>0.14094470499999998</v>
      </c>
      <c r="G12" s="74">
        <v>0.003814424566228117</v>
      </c>
      <c r="H12" s="73">
        <v>7</v>
      </c>
      <c r="I12" s="74">
        <v>0</v>
      </c>
      <c r="J12" s="74">
        <v>0</v>
      </c>
      <c r="K12" s="74">
        <v>0</v>
      </c>
      <c r="L12" s="74">
        <v>0</v>
      </c>
      <c r="M12" s="74">
        <v>0.142</v>
      </c>
      <c r="N12" s="75">
        <v>0.142</v>
      </c>
    </row>
    <row r="13" spans="1:14" ht="15" customHeight="1">
      <c r="A13" s="51" t="s">
        <v>34</v>
      </c>
      <c r="B13" s="76">
        <v>20.324708</v>
      </c>
      <c r="D13" s="77">
        <v>-0.05932842000000001</v>
      </c>
      <c r="E13" s="74">
        <v>0.002944379215318427</v>
      </c>
      <c r="F13" s="74">
        <v>-0.16243533500000001</v>
      </c>
      <c r="G13" s="74">
        <v>0.0025782015995641245</v>
      </c>
      <c r="H13" s="73">
        <v>8</v>
      </c>
      <c r="I13" s="74">
        <v>0</v>
      </c>
      <c r="J13" s="74">
        <v>0</v>
      </c>
      <c r="K13" s="74">
        <v>0</v>
      </c>
      <c r="L13" s="74">
        <v>0</v>
      </c>
      <c r="M13" s="74">
        <v>0.241</v>
      </c>
      <c r="N13" s="75">
        <v>0.241</v>
      </c>
    </row>
    <row r="14" spans="1:14" ht="15" customHeight="1">
      <c r="A14" s="44" t="s">
        <v>35</v>
      </c>
      <c r="B14" s="80">
        <v>12.5</v>
      </c>
      <c r="D14" s="77">
        <v>-0.016971598999999997</v>
      </c>
      <c r="E14" s="74">
        <v>0.0028176205294812187</v>
      </c>
      <c r="F14" s="74">
        <v>0.10813738499999999</v>
      </c>
      <c r="G14" s="74">
        <v>0.00320741867780826</v>
      </c>
      <c r="H14" s="73">
        <v>9</v>
      </c>
      <c r="I14" s="74">
        <v>0</v>
      </c>
      <c r="J14" s="74">
        <v>0</v>
      </c>
      <c r="K14" s="74">
        <v>0</v>
      </c>
      <c r="L14" s="74">
        <v>0</v>
      </c>
      <c r="M14" s="74">
        <v>0.41</v>
      </c>
      <c r="N14" s="75">
        <v>0.41</v>
      </c>
    </row>
    <row r="15" spans="1:14" ht="15" customHeight="1">
      <c r="A15" s="51" t="s">
        <v>36</v>
      </c>
      <c r="B15" s="76">
        <v>0</v>
      </c>
      <c r="D15" s="71">
        <v>-0.11482516000000001</v>
      </c>
      <c r="E15" s="72">
        <v>0.0024389346340970867</v>
      </c>
      <c r="F15" s="72">
        <v>0.05552307599999999</v>
      </c>
      <c r="G15" s="72">
        <v>0.0015215786956693919</v>
      </c>
      <c r="H15" s="73">
        <v>10</v>
      </c>
      <c r="I15" s="74">
        <v>-0.209</v>
      </c>
      <c r="J15" s="74">
        <v>0</v>
      </c>
      <c r="K15" s="74">
        <v>0.698</v>
      </c>
      <c r="L15" s="74">
        <v>0</v>
      </c>
      <c r="M15" s="74">
        <v>0.349</v>
      </c>
      <c r="N15" s="75">
        <v>0.349</v>
      </c>
    </row>
    <row r="16" spans="1:14" ht="15" customHeight="1">
      <c r="A16" s="51" t="s">
        <v>37</v>
      </c>
      <c r="B16" s="76">
        <v>12.5096</v>
      </c>
      <c r="D16" s="77">
        <v>-0.009201643</v>
      </c>
      <c r="E16" s="74">
        <v>0.0021121068135361897</v>
      </c>
      <c r="F16" s="74">
        <v>0.0153577442</v>
      </c>
      <c r="G16" s="74">
        <v>0.0008374108858086697</v>
      </c>
      <c r="H16" s="73">
        <v>11</v>
      </c>
      <c r="I16" s="74">
        <v>0</v>
      </c>
      <c r="J16" s="74">
        <v>0</v>
      </c>
      <c r="K16" s="74">
        <v>0</v>
      </c>
      <c r="L16" s="74">
        <v>0</v>
      </c>
      <c r="M16" s="74">
        <v>0.237</v>
      </c>
      <c r="N16" s="75">
        <v>0.237</v>
      </c>
    </row>
    <row r="17" spans="1:14" ht="15" customHeight="1">
      <c r="A17" s="51" t="s">
        <v>38</v>
      </c>
      <c r="B17" s="76">
        <v>0.8059999942779541</v>
      </c>
      <c r="D17" s="81">
        <v>-0.005931169</v>
      </c>
      <c r="E17" s="74">
        <v>0.0005959250809405513</v>
      </c>
      <c r="F17" s="82">
        <v>-0.013094667299999998</v>
      </c>
      <c r="G17" s="74">
        <v>0.0013102918931114911</v>
      </c>
      <c r="H17" s="73">
        <v>12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5">
        <v>0</v>
      </c>
    </row>
    <row r="18" spans="1:14" ht="15" customHeight="1">
      <c r="A18" s="51" t="s">
        <v>39</v>
      </c>
      <c r="B18" s="76">
        <v>514.2210083007812</v>
      </c>
      <c r="D18" s="81">
        <v>0.0012595129999999999</v>
      </c>
      <c r="E18" s="74">
        <v>0.0004297635293171116</v>
      </c>
      <c r="F18" s="82">
        <v>0.07578394699999999</v>
      </c>
      <c r="G18" s="74">
        <v>0.0009032286040451552</v>
      </c>
      <c r="H18" s="73">
        <v>13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5">
        <v>0</v>
      </c>
    </row>
    <row r="19" spans="1:14" ht="15" customHeight="1">
      <c r="A19" s="51" t="s">
        <v>40</v>
      </c>
      <c r="B19" s="76">
        <v>-0.16300000250339508</v>
      </c>
      <c r="D19" s="81">
        <v>-0.18086319</v>
      </c>
      <c r="E19" s="74">
        <v>0.00012451006946352454</v>
      </c>
      <c r="F19" s="82">
        <v>0.0213824089</v>
      </c>
      <c r="G19" s="74">
        <v>0.0007641284290108895</v>
      </c>
      <c r="H19" s="73">
        <v>14</v>
      </c>
      <c r="I19" s="74">
        <v>0.058</v>
      </c>
      <c r="J19" s="74">
        <v>0</v>
      </c>
      <c r="K19" s="74">
        <v>0</v>
      </c>
      <c r="L19" s="74">
        <v>0</v>
      </c>
      <c r="M19" s="74">
        <v>0</v>
      </c>
      <c r="N19" s="75">
        <v>0</v>
      </c>
    </row>
    <row r="20" spans="1:14" ht="15" customHeight="1" thickBot="1">
      <c r="A20" s="51" t="s">
        <v>41</v>
      </c>
      <c r="B20" s="83">
        <v>0.0217676</v>
      </c>
      <c r="D20" s="113">
        <v>-0.0036564829000000007</v>
      </c>
      <c r="E20" s="85">
        <v>0.0009726903934014318</v>
      </c>
      <c r="F20" s="114">
        <v>0.0004395991</v>
      </c>
      <c r="G20" s="85">
        <v>0.0005251984627099931</v>
      </c>
      <c r="H20" s="87">
        <v>15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8">
        <v>0</v>
      </c>
    </row>
    <row r="21" spans="1:6" ht="15" customHeight="1">
      <c r="A21" s="51" t="s">
        <v>42</v>
      </c>
      <c r="B21" s="83">
        <v>-0.7330249</v>
      </c>
      <c r="F21" s="3" t="s">
        <v>66</v>
      </c>
    </row>
    <row r="22" spans="1:6" ht="15" customHeight="1">
      <c r="A22" s="51" t="s">
        <v>43</v>
      </c>
      <c r="B22" s="66" t="s">
        <v>44</v>
      </c>
      <c r="F22" s="3" t="s">
        <v>67</v>
      </c>
    </row>
    <row r="23" spans="1:2" ht="15" customHeight="1" thickBot="1">
      <c r="A23" s="89" t="s">
        <v>45</v>
      </c>
      <c r="B23" s="90">
        <v>15</v>
      </c>
    </row>
    <row r="24" spans="1:12" ht="18" customHeight="1" thickBot="1" thickTop="1">
      <c r="A24" s="91" t="s">
        <v>68</v>
      </c>
      <c r="B24" s="92">
        <v>2.1387485763578318</v>
      </c>
      <c r="E24" s="93"/>
      <c r="F24" s="94"/>
      <c r="G24" s="95" t="s">
        <v>46</v>
      </c>
      <c r="H24" s="94"/>
      <c r="I24" s="94"/>
      <c r="J24" s="94"/>
      <c r="K24" s="94"/>
      <c r="L24" s="96"/>
    </row>
    <row r="25" spans="1:12" ht="18" customHeight="1">
      <c r="A25" s="39" t="s">
        <v>47</v>
      </c>
      <c r="B25" s="40">
        <v>10</v>
      </c>
      <c r="E25" s="97" t="s">
        <v>48</v>
      </c>
      <c r="F25" s="98"/>
      <c r="G25" s="99"/>
      <c r="H25" s="100">
        <v>3.7717796999999997</v>
      </c>
      <c r="I25" s="98" t="s">
        <v>49</v>
      </c>
      <c r="J25" s="99"/>
      <c r="K25" s="98"/>
      <c r="L25" s="101">
        <v>5.420482431723262</v>
      </c>
    </row>
    <row r="26" spans="1:12" ht="18" customHeight="1" thickBot="1">
      <c r="A26" s="51" t="s">
        <v>50</v>
      </c>
      <c r="B26" s="52" t="s">
        <v>51</v>
      </c>
      <c r="E26" s="102" t="s">
        <v>52</v>
      </c>
      <c r="F26" s="103"/>
      <c r="G26" s="104"/>
      <c r="H26" s="105">
        <v>2.3166856418446757</v>
      </c>
      <c r="I26" s="103" t="s">
        <v>53</v>
      </c>
      <c r="J26" s="104"/>
      <c r="K26" s="103"/>
      <c r="L26" s="106">
        <v>0.12754461704645703</v>
      </c>
    </row>
    <row r="27" spans="1:2" ht="15" customHeight="1" thickBot="1" thickTop="1">
      <c r="A27" s="89" t="s">
        <v>54</v>
      </c>
      <c r="B27" s="90">
        <v>80</v>
      </c>
    </row>
    <row r="28" spans="1:14" s="2" customFormat="1" ht="18" customHeight="1" thickBot="1">
      <c r="A28" s="107" t="s">
        <v>55</v>
      </c>
      <c r="B28" s="108" t="s">
        <v>75</v>
      </c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47601339res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9" t="s">
        <v>12</v>
      </c>
      <c r="B1" s="40">
        <v>0</v>
      </c>
      <c r="D1" s="41" t="s">
        <v>13</v>
      </c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5" customHeight="1">
      <c r="A2" s="44" t="s">
        <v>14</v>
      </c>
      <c r="B2" s="45" t="s">
        <v>15</v>
      </c>
      <c r="D2" s="46" t="s">
        <v>57</v>
      </c>
      <c r="E2" s="47"/>
      <c r="F2" s="47"/>
      <c r="G2" s="47"/>
      <c r="H2" s="47"/>
      <c r="I2" s="47"/>
      <c r="J2" s="48"/>
      <c r="K2" s="49">
        <v>1.5913351E-05</v>
      </c>
      <c r="L2" s="49">
        <v>1.0136953395363936E-07</v>
      </c>
      <c r="M2" s="49">
        <v>-7.951021500000001E-05</v>
      </c>
      <c r="N2" s="50">
        <v>1.5030159595474103E-07</v>
      </c>
    </row>
    <row r="3" spans="1:14" ht="15" customHeight="1">
      <c r="A3" s="51" t="s">
        <v>16</v>
      </c>
      <c r="B3" s="52">
        <v>1</v>
      </c>
      <c r="D3" s="46" t="s">
        <v>58</v>
      </c>
      <c r="E3" s="47"/>
      <c r="F3" s="47"/>
      <c r="G3" s="47"/>
      <c r="H3" s="47"/>
      <c r="I3" s="47"/>
      <c r="J3" s="48"/>
      <c r="K3" s="49">
        <v>2.9646719E-05</v>
      </c>
      <c r="L3" s="49">
        <v>2.0695232704208955E-06</v>
      </c>
      <c r="M3" s="49">
        <v>6.9504525E-05</v>
      </c>
      <c r="N3" s="50">
        <v>1.2388834508731405E-07</v>
      </c>
    </row>
    <row r="4" spans="1:14" ht="15" customHeight="1">
      <c r="A4" s="51" t="s">
        <v>17</v>
      </c>
      <c r="B4" s="52">
        <v>1</v>
      </c>
      <c r="D4" s="46" t="s">
        <v>59</v>
      </c>
      <c r="E4" s="47"/>
      <c r="F4" s="47"/>
      <c r="G4" s="47"/>
      <c r="H4" s="47"/>
      <c r="I4" s="47"/>
      <c r="J4" s="48"/>
      <c r="K4" s="49">
        <v>0.0022214740738444073</v>
      </c>
      <c r="L4" s="49">
        <v>-0.00017508582089575866</v>
      </c>
      <c r="M4" s="49">
        <v>7.513813913008246E-08</v>
      </c>
      <c r="N4" s="50">
        <v>-39.326282</v>
      </c>
    </row>
    <row r="5" spans="1:14" ht="15" customHeight="1" thickBot="1">
      <c r="A5" t="s">
        <v>18</v>
      </c>
      <c r="B5" s="53">
        <v>36616.58275462963</v>
      </c>
      <c r="D5" s="54"/>
      <c r="E5" s="55" t="s">
        <v>79</v>
      </c>
      <c r="F5" s="56"/>
      <c r="G5" s="56"/>
      <c r="H5" s="56"/>
      <c r="I5" s="56"/>
      <c r="J5" s="56"/>
      <c r="K5" s="56"/>
      <c r="L5" s="56"/>
      <c r="M5" s="56"/>
      <c r="N5" s="57"/>
    </row>
    <row r="6" spans="1:14" ht="15" customHeight="1" thickTop="1">
      <c r="A6" s="51" t="s">
        <v>19</v>
      </c>
      <c r="B6" s="52">
        <v>4765</v>
      </c>
      <c r="D6" s="58"/>
      <c r="E6" s="59" t="s">
        <v>20</v>
      </c>
      <c r="F6" s="60"/>
      <c r="G6" s="61"/>
      <c r="H6" s="62" t="s">
        <v>21</v>
      </c>
      <c r="I6" s="63"/>
      <c r="J6" s="60"/>
      <c r="K6" s="64" t="s">
        <v>61</v>
      </c>
      <c r="L6" s="47"/>
      <c r="M6" s="47"/>
      <c r="N6" s="65"/>
    </row>
    <row r="7" spans="1:14" ht="15" customHeight="1" thickBot="1">
      <c r="A7" s="51" t="s">
        <v>22</v>
      </c>
      <c r="B7" s="66" t="s">
        <v>23</v>
      </c>
      <c r="D7" s="67" t="s">
        <v>62</v>
      </c>
      <c r="E7" s="68" t="s">
        <v>63</v>
      </c>
      <c r="F7" s="69" t="s">
        <v>64</v>
      </c>
      <c r="G7" s="68" t="s">
        <v>65</v>
      </c>
      <c r="H7" s="70"/>
      <c r="I7" s="187" t="s">
        <v>24</v>
      </c>
      <c r="J7" s="188"/>
      <c r="K7" s="187" t="s">
        <v>25</v>
      </c>
      <c r="L7" s="188"/>
      <c r="M7" s="187" t="s">
        <v>26</v>
      </c>
      <c r="N7" s="189"/>
    </row>
    <row r="8" spans="1:14" ht="15" customHeight="1">
      <c r="A8" s="51" t="s">
        <v>27</v>
      </c>
      <c r="B8" s="66" t="s">
        <v>28</v>
      </c>
      <c r="D8" s="71">
        <v>0.39755710000000005</v>
      </c>
      <c r="E8" s="72">
        <v>0.017037523282095852</v>
      </c>
      <c r="F8" s="72">
        <v>1.05855889</v>
      </c>
      <c r="G8" s="72">
        <v>0.019702336638111207</v>
      </c>
      <c r="H8" s="73">
        <v>3</v>
      </c>
      <c r="I8" s="74">
        <v>0.017</v>
      </c>
      <c r="J8" s="74">
        <v>0</v>
      </c>
      <c r="K8" s="74">
        <v>0.51</v>
      </c>
      <c r="L8" s="74">
        <v>0.51</v>
      </c>
      <c r="M8" s="74">
        <v>0.85</v>
      </c>
      <c r="N8" s="75">
        <v>0.85</v>
      </c>
    </row>
    <row r="9" spans="1:14" ht="15" customHeight="1">
      <c r="A9" s="51" t="s">
        <v>29</v>
      </c>
      <c r="B9" s="76">
        <v>0.017</v>
      </c>
      <c r="D9" s="77">
        <v>0.571432694</v>
      </c>
      <c r="E9" s="74">
        <v>0.01893205171517166</v>
      </c>
      <c r="F9" s="82">
        <v>-2.3278008</v>
      </c>
      <c r="G9" s="74">
        <v>0.023103237389160043</v>
      </c>
      <c r="H9" s="73">
        <v>4</v>
      </c>
      <c r="I9" s="74">
        <v>0</v>
      </c>
      <c r="J9" s="74">
        <v>0</v>
      </c>
      <c r="K9" s="74">
        <v>0.578</v>
      </c>
      <c r="L9" s="74">
        <v>0.578</v>
      </c>
      <c r="M9" s="74">
        <v>0.289</v>
      </c>
      <c r="N9" s="75">
        <v>0.289</v>
      </c>
    </row>
    <row r="10" spans="1:14" ht="15" customHeight="1">
      <c r="A10" s="51" t="s">
        <v>30</v>
      </c>
      <c r="B10" s="66" t="s">
        <v>31</v>
      </c>
      <c r="D10" s="77">
        <v>-0.55805364</v>
      </c>
      <c r="E10" s="74">
        <v>0.012006438153356924</v>
      </c>
      <c r="F10" s="74">
        <v>0.50533513</v>
      </c>
      <c r="G10" s="74">
        <v>0.003306995697106094</v>
      </c>
      <c r="H10" s="73">
        <v>5</v>
      </c>
      <c r="I10" s="74">
        <v>0</v>
      </c>
      <c r="J10" s="74">
        <v>0</v>
      </c>
      <c r="K10" s="74">
        <v>0.246</v>
      </c>
      <c r="L10" s="74">
        <v>0.246</v>
      </c>
      <c r="M10" s="74">
        <v>0.231</v>
      </c>
      <c r="N10" s="75">
        <v>0.187</v>
      </c>
    </row>
    <row r="11" spans="1:14" ht="15" customHeight="1">
      <c r="A11" s="51" t="s">
        <v>32</v>
      </c>
      <c r="B11" s="52">
        <v>1</v>
      </c>
      <c r="D11" s="71">
        <v>3.7486309999999996</v>
      </c>
      <c r="E11" s="72">
        <v>0.004751163163613378</v>
      </c>
      <c r="F11" s="72">
        <v>0.423798518</v>
      </c>
      <c r="G11" s="72">
        <v>0.00630678701742476</v>
      </c>
      <c r="H11" s="73">
        <v>6</v>
      </c>
      <c r="I11" s="74">
        <v>3.925</v>
      </c>
      <c r="J11" s="74">
        <v>0</v>
      </c>
      <c r="K11" s="74">
        <v>0.251</v>
      </c>
      <c r="L11" s="74">
        <v>0.251</v>
      </c>
      <c r="M11" s="74">
        <v>0.418</v>
      </c>
      <c r="N11" s="75">
        <v>0.418</v>
      </c>
    </row>
    <row r="12" spans="1:14" ht="15" customHeight="1">
      <c r="A12" s="51" t="s">
        <v>33</v>
      </c>
      <c r="B12" s="79">
        <v>0.7499</v>
      </c>
      <c r="D12" s="77">
        <v>0.20808374999999998</v>
      </c>
      <c r="E12" s="74">
        <v>0.00620046829868625</v>
      </c>
      <c r="F12" s="74">
        <v>0.20247074</v>
      </c>
      <c r="G12" s="74">
        <v>0.0031886269356172434</v>
      </c>
      <c r="H12" s="73">
        <v>7</v>
      </c>
      <c r="I12" s="74">
        <v>0</v>
      </c>
      <c r="J12" s="74">
        <v>0</v>
      </c>
      <c r="K12" s="74">
        <v>0</v>
      </c>
      <c r="L12" s="74">
        <v>0</v>
      </c>
      <c r="M12" s="74">
        <v>0.142</v>
      </c>
      <c r="N12" s="75">
        <v>0.142</v>
      </c>
    </row>
    <row r="13" spans="1:14" ht="15" customHeight="1">
      <c r="A13" s="51" t="s">
        <v>34</v>
      </c>
      <c r="B13" s="76">
        <v>20.52002</v>
      </c>
      <c r="D13" s="77">
        <v>-0.132179382</v>
      </c>
      <c r="E13" s="74">
        <v>0.0043107486565030165</v>
      </c>
      <c r="F13" s="74">
        <v>-0.18359227</v>
      </c>
      <c r="G13" s="74">
        <v>0.00544083699154776</v>
      </c>
      <c r="H13" s="73">
        <v>8</v>
      </c>
      <c r="I13" s="74">
        <v>0</v>
      </c>
      <c r="J13" s="74">
        <v>0</v>
      </c>
      <c r="K13" s="74">
        <v>0</v>
      </c>
      <c r="L13" s="74">
        <v>0</v>
      </c>
      <c r="M13" s="74">
        <v>0.241</v>
      </c>
      <c r="N13" s="75">
        <v>0.241</v>
      </c>
    </row>
    <row r="14" spans="1:14" ht="15" customHeight="1">
      <c r="A14" s="44" t="s">
        <v>35</v>
      </c>
      <c r="B14" s="80">
        <v>12.5</v>
      </c>
      <c r="D14" s="77">
        <v>-0.02932802</v>
      </c>
      <c r="E14" s="74">
        <v>0.002988050921855258</v>
      </c>
      <c r="F14" s="74">
        <v>0.051309457</v>
      </c>
      <c r="G14" s="74">
        <v>0.006554553385831594</v>
      </c>
      <c r="H14" s="73">
        <v>9</v>
      </c>
      <c r="I14" s="74">
        <v>0</v>
      </c>
      <c r="J14" s="74">
        <v>0</v>
      </c>
      <c r="K14" s="74">
        <v>0</v>
      </c>
      <c r="L14" s="74">
        <v>0</v>
      </c>
      <c r="M14" s="74">
        <v>0.41</v>
      </c>
      <c r="N14" s="75">
        <v>0.41</v>
      </c>
    </row>
    <row r="15" spans="1:14" ht="15" customHeight="1">
      <c r="A15" s="51" t="s">
        <v>36</v>
      </c>
      <c r="B15" s="76">
        <v>0</v>
      </c>
      <c r="D15" s="71">
        <v>-0.4341706</v>
      </c>
      <c r="E15" s="72">
        <v>0.0025687823377923513</v>
      </c>
      <c r="F15" s="72">
        <v>0.16896292</v>
      </c>
      <c r="G15" s="72">
        <v>0.001997905371783659</v>
      </c>
      <c r="H15" s="73">
        <v>10</v>
      </c>
      <c r="I15" s="74">
        <v>-0.209</v>
      </c>
      <c r="J15" s="74">
        <v>0</v>
      </c>
      <c r="K15" s="74">
        <v>0.698</v>
      </c>
      <c r="L15" s="74">
        <v>0</v>
      </c>
      <c r="M15" s="74">
        <v>0.349</v>
      </c>
      <c r="N15" s="75">
        <v>0.349</v>
      </c>
    </row>
    <row r="16" spans="1:14" ht="15" customHeight="1">
      <c r="A16" s="51" t="s">
        <v>37</v>
      </c>
      <c r="B16" s="76">
        <v>12.5097</v>
      </c>
      <c r="D16" s="77">
        <v>0.003226222000000001</v>
      </c>
      <c r="E16" s="74">
        <v>0.0028714381274974397</v>
      </c>
      <c r="F16" s="74">
        <v>-0.0211041249</v>
      </c>
      <c r="G16" s="74">
        <v>0.0035346590305531463</v>
      </c>
      <c r="H16" s="73">
        <v>11</v>
      </c>
      <c r="I16" s="74">
        <v>0</v>
      </c>
      <c r="J16" s="74">
        <v>0</v>
      </c>
      <c r="K16" s="74">
        <v>0</v>
      </c>
      <c r="L16" s="74">
        <v>0</v>
      </c>
      <c r="M16" s="74">
        <v>0.237</v>
      </c>
      <c r="N16" s="75">
        <v>0.237</v>
      </c>
    </row>
    <row r="17" spans="1:14" ht="15" customHeight="1">
      <c r="A17" s="51" t="s">
        <v>38</v>
      </c>
      <c r="B17" s="76">
        <v>0.35100001096725464</v>
      </c>
      <c r="D17" s="81">
        <v>0.0020309009999999995</v>
      </c>
      <c r="E17" s="74">
        <v>0.0015481495846764932</v>
      </c>
      <c r="F17" s="82">
        <v>-0.033986578</v>
      </c>
      <c r="G17" s="74">
        <v>0.0011326484444150876</v>
      </c>
      <c r="H17" s="73">
        <v>12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5">
        <v>0</v>
      </c>
    </row>
    <row r="18" spans="1:14" ht="15" customHeight="1">
      <c r="A18" s="51" t="s">
        <v>39</v>
      </c>
      <c r="B18" s="76">
        <v>-397.23699951171875</v>
      </c>
      <c r="D18" s="81">
        <v>-0.018226023999999997</v>
      </c>
      <c r="E18" s="74">
        <v>0.0011975570599742388</v>
      </c>
      <c r="F18" s="82">
        <v>0.069410484</v>
      </c>
      <c r="G18" s="74">
        <v>0.0009996423925011221</v>
      </c>
      <c r="H18" s="73">
        <v>13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5">
        <v>0</v>
      </c>
    </row>
    <row r="19" spans="1:14" ht="15" customHeight="1">
      <c r="A19" s="51" t="s">
        <v>40</v>
      </c>
      <c r="B19" s="76">
        <v>-0.796999990940094</v>
      </c>
      <c r="D19" s="81">
        <v>-0.17839019</v>
      </c>
      <c r="E19" s="74">
        <v>0.001654497708490368</v>
      </c>
      <c r="F19" s="82">
        <v>0.0173977254</v>
      </c>
      <c r="G19" s="74">
        <v>0.0009233819142973448</v>
      </c>
      <c r="H19" s="73">
        <v>14</v>
      </c>
      <c r="I19" s="74">
        <v>0.058</v>
      </c>
      <c r="J19" s="74">
        <v>0</v>
      </c>
      <c r="K19" s="74">
        <v>0</v>
      </c>
      <c r="L19" s="74">
        <v>0</v>
      </c>
      <c r="M19" s="74">
        <v>0</v>
      </c>
      <c r="N19" s="75">
        <v>0</v>
      </c>
    </row>
    <row r="20" spans="1:14" ht="15" customHeight="1" thickBot="1">
      <c r="A20" s="51" t="s">
        <v>41</v>
      </c>
      <c r="B20" s="83">
        <v>0.1686319</v>
      </c>
      <c r="D20" s="84">
        <v>-0.0008546203400000001</v>
      </c>
      <c r="E20" s="85">
        <v>0.0011881413092653397</v>
      </c>
      <c r="F20" s="86">
        <v>0.0008421576700000001</v>
      </c>
      <c r="G20" s="85">
        <v>0.0006752368323327553</v>
      </c>
      <c r="H20" s="87">
        <v>15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8">
        <v>0</v>
      </c>
    </row>
    <row r="21" spans="1:6" ht="15" customHeight="1">
      <c r="A21" s="51" t="s">
        <v>42</v>
      </c>
      <c r="B21" s="83">
        <v>-0.5950548999999999</v>
      </c>
      <c r="F21" s="3" t="s">
        <v>66</v>
      </c>
    </row>
    <row r="22" spans="1:6" ht="15" customHeight="1">
      <c r="A22" s="51" t="s">
        <v>43</v>
      </c>
      <c r="B22" s="66" t="s">
        <v>44</v>
      </c>
      <c r="F22" s="3" t="s">
        <v>67</v>
      </c>
    </row>
    <row r="23" spans="1:2" ht="15" customHeight="1" thickBot="1">
      <c r="A23" s="89" t="s">
        <v>45</v>
      </c>
      <c r="B23" s="90">
        <v>15</v>
      </c>
    </row>
    <row r="24" spans="1:12" ht="18" customHeight="1" thickBot="1" thickTop="1">
      <c r="A24" s="91" t="s">
        <v>68</v>
      </c>
      <c r="B24" s="92">
        <v>2.2532318857648517</v>
      </c>
      <c r="E24" s="93"/>
      <c r="F24" s="94"/>
      <c r="G24" s="95" t="s">
        <v>46</v>
      </c>
      <c r="H24" s="94"/>
      <c r="I24" s="94"/>
      <c r="J24" s="94"/>
      <c r="K24" s="94"/>
      <c r="L24" s="96"/>
    </row>
    <row r="25" spans="1:12" ht="18" customHeight="1">
      <c r="A25" s="39" t="s">
        <v>47</v>
      </c>
      <c r="B25" s="40">
        <v>10</v>
      </c>
      <c r="E25" s="97" t="s">
        <v>48</v>
      </c>
      <c r="F25" s="98"/>
      <c r="G25" s="99"/>
      <c r="H25" s="100">
        <v>2.2283630999999997</v>
      </c>
      <c r="I25" s="98" t="s">
        <v>49</v>
      </c>
      <c r="J25" s="99"/>
      <c r="K25" s="98"/>
      <c r="L25" s="101">
        <v>3.7725110414709184</v>
      </c>
    </row>
    <row r="26" spans="1:12" ht="18" customHeight="1" thickBot="1">
      <c r="A26" s="51" t="s">
        <v>50</v>
      </c>
      <c r="B26" s="52" t="s">
        <v>51</v>
      </c>
      <c r="E26" s="102" t="s">
        <v>52</v>
      </c>
      <c r="F26" s="103"/>
      <c r="G26" s="104"/>
      <c r="H26" s="105">
        <v>1.1307513304694548</v>
      </c>
      <c r="I26" s="103" t="s">
        <v>53</v>
      </c>
      <c r="J26" s="104"/>
      <c r="K26" s="103"/>
      <c r="L26" s="106">
        <v>0.46588901923020937</v>
      </c>
    </row>
    <row r="27" spans="1:2" ht="15" customHeight="1" thickBot="1" thickTop="1">
      <c r="A27" s="89" t="s">
        <v>54</v>
      </c>
      <c r="B27" s="90">
        <v>80</v>
      </c>
    </row>
    <row r="28" spans="1:14" s="2" customFormat="1" ht="18" customHeight="1" thickBot="1">
      <c r="A28" s="107" t="s">
        <v>55</v>
      </c>
      <c r="B28" s="108" t="s">
        <v>78</v>
      </c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47651359res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39" t="s">
        <v>12</v>
      </c>
      <c r="B1" s="40">
        <v>0</v>
      </c>
      <c r="D1" s="41" t="s">
        <v>13</v>
      </c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14" ht="15" customHeight="1">
      <c r="A2" s="44" t="s">
        <v>14</v>
      </c>
      <c r="B2" s="45" t="s">
        <v>15</v>
      </c>
      <c r="D2" s="46" t="s">
        <v>57</v>
      </c>
      <c r="E2" s="47"/>
      <c r="F2" s="47"/>
      <c r="G2" s="47"/>
      <c r="H2" s="47"/>
      <c r="I2" s="47"/>
      <c r="J2" s="48"/>
      <c r="K2" s="49">
        <v>8.804268999999998E-06</v>
      </c>
      <c r="L2" s="49">
        <v>1.0454554052952406E-07</v>
      </c>
      <c r="M2" s="49">
        <v>-7.936773979999999E-05</v>
      </c>
      <c r="N2" s="50">
        <v>3.8087673947163846E-07</v>
      </c>
    </row>
    <row r="3" spans="1:14" ht="15" customHeight="1">
      <c r="A3" s="51" t="s">
        <v>16</v>
      </c>
      <c r="B3" s="52">
        <v>1</v>
      </c>
      <c r="D3" s="46" t="s">
        <v>58</v>
      </c>
      <c r="E3" s="47"/>
      <c r="F3" s="47"/>
      <c r="G3" s="47"/>
      <c r="H3" s="47"/>
      <c r="I3" s="47"/>
      <c r="J3" s="48"/>
      <c r="K3" s="49">
        <v>1.3740961000000001E-05</v>
      </c>
      <c r="L3" s="49">
        <v>9.287577427804167E-07</v>
      </c>
      <c r="M3" s="49">
        <v>7.48648802E-05</v>
      </c>
      <c r="N3" s="50">
        <v>1.956225147620922E-07</v>
      </c>
    </row>
    <row r="4" spans="1:14" ht="15" customHeight="1">
      <c r="A4" s="51" t="s">
        <v>17</v>
      </c>
      <c r="B4" s="52">
        <v>1</v>
      </c>
      <c r="D4" s="46" t="s">
        <v>59</v>
      </c>
      <c r="E4" s="47"/>
      <c r="F4" s="47"/>
      <c r="G4" s="47"/>
      <c r="H4" s="47"/>
      <c r="I4" s="47"/>
      <c r="J4" s="48"/>
      <c r="K4" s="49">
        <v>0.0037603524667452594</v>
      </c>
      <c r="L4" s="49">
        <v>-0.00028544972508707216</v>
      </c>
      <c r="M4" s="49">
        <v>1.0316472283480609E-07</v>
      </c>
      <c r="N4" s="50">
        <v>-37.882529</v>
      </c>
    </row>
    <row r="5" spans="1:14" ht="15" customHeight="1" thickBot="1">
      <c r="A5" t="s">
        <v>18</v>
      </c>
      <c r="B5" s="53">
        <v>36616.58828703704</v>
      </c>
      <c r="D5" s="54"/>
      <c r="E5" s="55" t="s">
        <v>60</v>
      </c>
      <c r="F5" s="56"/>
      <c r="G5" s="56"/>
      <c r="H5" s="56"/>
      <c r="I5" s="56"/>
      <c r="J5" s="56"/>
      <c r="K5" s="56"/>
      <c r="L5" s="56"/>
      <c r="M5" s="56"/>
      <c r="N5" s="57"/>
    </row>
    <row r="6" spans="1:14" ht="15" customHeight="1" thickTop="1">
      <c r="A6" s="51" t="s">
        <v>19</v>
      </c>
      <c r="B6" s="52">
        <v>4766</v>
      </c>
      <c r="D6" s="58"/>
      <c r="E6" s="59" t="s">
        <v>20</v>
      </c>
      <c r="F6" s="60"/>
      <c r="G6" s="61"/>
      <c r="H6" s="62" t="s">
        <v>21</v>
      </c>
      <c r="I6" s="63"/>
      <c r="J6" s="60"/>
      <c r="K6" s="64" t="s">
        <v>61</v>
      </c>
      <c r="L6" s="47"/>
      <c r="M6" s="47"/>
      <c r="N6" s="65"/>
    </row>
    <row r="7" spans="1:14" ht="15" customHeight="1" thickBot="1">
      <c r="A7" s="51" t="s">
        <v>22</v>
      </c>
      <c r="B7" s="66" t="s">
        <v>23</v>
      </c>
      <c r="D7" s="67" t="s">
        <v>62</v>
      </c>
      <c r="E7" s="68" t="s">
        <v>63</v>
      </c>
      <c r="F7" s="69" t="s">
        <v>64</v>
      </c>
      <c r="G7" s="68" t="s">
        <v>65</v>
      </c>
      <c r="H7" s="70"/>
      <c r="I7" s="187" t="s">
        <v>24</v>
      </c>
      <c r="J7" s="188"/>
      <c r="K7" s="187" t="s">
        <v>25</v>
      </c>
      <c r="L7" s="188"/>
      <c r="M7" s="187" t="s">
        <v>26</v>
      </c>
      <c r="N7" s="189"/>
    </row>
    <row r="8" spans="1:14" ht="15" customHeight="1">
      <c r="A8" s="51" t="s">
        <v>27</v>
      </c>
      <c r="B8" s="66" t="s">
        <v>28</v>
      </c>
      <c r="D8" s="71">
        <v>0.116155762</v>
      </c>
      <c r="E8" s="72">
        <v>0.014468847054149771</v>
      </c>
      <c r="F8" s="72">
        <v>2.2369700000000003</v>
      </c>
      <c r="G8" s="72">
        <v>0.00940378405212829</v>
      </c>
      <c r="H8" s="73">
        <v>3</v>
      </c>
      <c r="I8" s="74">
        <v>0.017</v>
      </c>
      <c r="J8" s="74">
        <v>0</v>
      </c>
      <c r="K8" s="74">
        <v>0.51</v>
      </c>
      <c r="L8" s="74">
        <v>0.51</v>
      </c>
      <c r="M8" s="74">
        <v>0.85</v>
      </c>
      <c r="N8" s="75">
        <v>0.85</v>
      </c>
    </row>
    <row r="9" spans="1:14" ht="15" customHeight="1">
      <c r="A9" s="51" t="s">
        <v>29</v>
      </c>
      <c r="B9" s="76">
        <v>0.017</v>
      </c>
      <c r="D9" s="77">
        <v>-0.27827823000000007</v>
      </c>
      <c r="E9" s="74">
        <v>0.009155586953962843</v>
      </c>
      <c r="F9" s="74">
        <v>-1.16616779</v>
      </c>
      <c r="G9" s="74">
        <v>0.010489586926331724</v>
      </c>
      <c r="H9" s="73">
        <v>4</v>
      </c>
      <c r="I9" s="74">
        <v>0</v>
      </c>
      <c r="J9" s="74">
        <v>0</v>
      </c>
      <c r="K9" s="74">
        <v>0.578</v>
      </c>
      <c r="L9" s="74">
        <v>0.578</v>
      </c>
      <c r="M9" s="74">
        <v>0.289</v>
      </c>
      <c r="N9" s="75">
        <v>0.289</v>
      </c>
    </row>
    <row r="10" spans="1:14" ht="15" customHeight="1">
      <c r="A10" s="51" t="s">
        <v>30</v>
      </c>
      <c r="B10" s="66" t="s">
        <v>31</v>
      </c>
      <c r="D10" s="77">
        <v>-0.03497911</v>
      </c>
      <c r="E10" s="74">
        <v>0.010226639542971578</v>
      </c>
      <c r="F10" s="74">
        <v>0.6701602292000001</v>
      </c>
      <c r="G10" s="74">
        <v>0.006420430362506561</v>
      </c>
      <c r="H10" s="73">
        <v>5</v>
      </c>
      <c r="I10" s="74">
        <v>0</v>
      </c>
      <c r="J10" s="74">
        <v>0</v>
      </c>
      <c r="K10" s="74">
        <v>0.246</v>
      </c>
      <c r="L10" s="74">
        <v>0.246</v>
      </c>
      <c r="M10" s="74">
        <v>0.231</v>
      </c>
      <c r="N10" s="75">
        <v>0.187</v>
      </c>
    </row>
    <row r="11" spans="1:14" ht="15" customHeight="1">
      <c r="A11" s="51" t="s">
        <v>32</v>
      </c>
      <c r="B11" s="52">
        <v>3</v>
      </c>
      <c r="D11" s="78">
        <v>5.481665199999999</v>
      </c>
      <c r="E11" s="72">
        <v>0.006380049981624024</v>
      </c>
      <c r="F11" s="72">
        <v>-0.25430162</v>
      </c>
      <c r="G11" s="72">
        <v>0.004697411791892994</v>
      </c>
      <c r="H11" s="73">
        <v>6</v>
      </c>
      <c r="I11" s="74">
        <v>3.925</v>
      </c>
      <c r="J11" s="74">
        <v>0</v>
      </c>
      <c r="K11" s="74">
        <v>0.251</v>
      </c>
      <c r="L11" s="74">
        <v>0.251</v>
      </c>
      <c r="M11" s="74">
        <v>0.418</v>
      </c>
      <c r="N11" s="75">
        <v>0.418</v>
      </c>
    </row>
    <row r="12" spans="1:14" ht="15" customHeight="1">
      <c r="A12" s="51" t="s">
        <v>33</v>
      </c>
      <c r="B12" s="79">
        <v>0.7499</v>
      </c>
      <c r="D12" s="77">
        <v>-0.07588649600000001</v>
      </c>
      <c r="E12" s="74">
        <v>0.002694473997726257</v>
      </c>
      <c r="F12" s="74">
        <v>-0.0036588699999999972</v>
      </c>
      <c r="G12" s="74">
        <v>0.0028534447225415102</v>
      </c>
      <c r="H12" s="73">
        <v>7</v>
      </c>
      <c r="I12" s="74">
        <v>0</v>
      </c>
      <c r="J12" s="74">
        <v>0</v>
      </c>
      <c r="K12" s="74">
        <v>0</v>
      </c>
      <c r="L12" s="74">
        <v>0</v>
      </c>
      <c r="M12" s="74">
        <v>0.142</v>
      </c>
      <c r="N12" s="75">
        <v>0.142</v>
      </c>
    </row>
    <row r="13" spans="1:14" ht="15" customHeight="1">
      <c r="A13" s="51" t="s">
        <v>34</v>
      </c>
      <c r="B13" s="76">
        <v>20.617676</v>
      </c>
      <c r="D13" s="77">
        <v>-0.0617568385</v>
      </c>
      <c r="E13" s="74">
        <v>0.0019815062263697646</v>
      </c>
      <c r="F13" s="74">
        <v>-0.04937670000000001</v>
      </c>
      <c r="G13" s="74">
        <v>0.0022953642201184476</v>
      </c>
      <c r="H13" s="73">
        <v>8</v>
      </c>
      <c r="I13" s="74">
        <v>0</v>
      </c>
      <c r="J13" s="74">
        <v>0</v>
      </c>
      <c r="K13" s="74">
        <v>0</v>
      </c>
      <c r="L13" s="74">
        <v>0</v>
      </c>
      <c r="M13" s="74">
        <v>0.241</v>
      </c>
      <c r="N13" s="75">
        <v>0.241</v>
      </c>
    </row>
    <row r="14" spans="1:14" ht="15" customHeight="1">
      <c r="A14" s="44" t="s">
        <v>35</v>
      </c>
      <c r="B14" s="80">
        <v>12.5</v>
      </c>
      <c r="D14" s="77">
        <v>0.026716567000000004</v>
      </c>
      <c r="E14" s="74">
        <v>0.002176131750293574</v>
      </c>
      <c r="F14" s="74">
        <v>0.05488855699999999</v>
      </c>
      <c r="G14" s="74">
        <v>0.0008976676011287239</v>
      </c>
      <c r="H14" s="73">
        <v>9</v>
      </c>
      <c r="I14" s="74">
        <v>0</v>
      </c>
      <c r="J14" s="74">
        <v>0</v>
      </c>
      <c r="K14" s="74">
        <v>0</v>
      </c>
      <c r="L14" s="74">
        <v>0</v>
      </c>
      <c r="M14" s="74">
        <v>0.41</v>
      </c>
      <c r="N14" s="75">
        <v>0.41</v>
      </c>
    </row>
    <row r="15" spans="1:14" ht="15" customHeight="1">
      <c r="A15" s="51" t="s">
        <v>36</v>
      </c>
      <c r="B15" s="76">
        <v>0</v>
      </c>
      <c r="D15" s="71">
        <v>-0.13728839</v>
      </c>
      <c r="E15" s="72">
        <v>0.002138093160129334</v>
      </c>
      <c r="F15" s="72">
        <v>-0.004790079999999997</v>
      </c>
      <c r="G15" s="72">
        <v>0.0009228873488134971</v>
      </c>
      <c r="H15" s="73">
        <v>10</v>
      </c>
      <c r="I15" s="74">
        <v>-0.209</v>
      </c>
      <c r="J15" s="74">
        <v>0</v>
      </c>
      <c r="K15" s="74">
        <v>0.698</v>
      </c>
      <c r="L15" s="74">
        <v>0</v>
      </c>
      <c r="M15" s="74">
        <v>0.349</v>
      </c>
      <c r="N15" s="75">
        <v>0.349</v>
      </c>
    </row>
    <row r="16" spans="1:14" ht="15" customHeight="1">
      <c r="A16" s="51" t="s">
        <v>37</v>
      </c>
      <c r="B16" s="76">
        <v>12.509600000000002</v>
      </c>
      <c r="D16" s="77">
        <v>-0.01096300938</v>
      </c>
      <c r="E16" s="74">
        <v>0.0022357515684383665</v>
      </c>
      <c r="F16" s="74">
        <v>0.013825748999999998</v>
      </c>
      <c r="G16" s="74">
        <v>0.0020699572458758777</v>
      </c>
      <c r="H16" s="73">
        <v>11</v>
      </c>
      <c r="I16" s="74">
        <v>0</v>
      </c>
      <c r="J16" s="74">
        <v>0</v>
      </c>
      <c r="K16" s="74">
        <v>0</v>
      </c>
      <c r="L16" s="74">
        <v>0</v>
      </c>
      <c r="M16" s="74">
        <v>0.237</v>
      </c>
      <c r="N16" s="75">
        <v>0.237</v>
      </c>
    </row>
    <row r="17" spans="1:14" ht="15" customHeight="1">
      <c r="A17" s="51" t="s">
        <v>38</v>
      </c>
      <c r="B17" s="76">
        <v>1.725000023841858</v>
      </c>
      <c r="D17" s="81">
        <v>0.0049193115</v>
      </c>
      <c r="E17" s="74">
        <v>0.0017143510608738513</v>
      </c>
      <c r="F17" s="82">
        <v>-0.007205291309999999</v>
      </c>
      <c r="G17" s="74">
        <v>0.0005108378197554456</v>
      </c>
      <c r="H17" s="73">
        <v>12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5">
        <v>0</v>
      </c>
    </row>
    <row r="18" spans="1:14" ht="15" customHeight="1">
      <c r="A18" s="51" t="s">
        <v>39</v>
      </c>
      <c r="B18" s="76">
        <v>838.2160034179688</v>
      </c>
      <c r="D18" s="81">
        <v>-0.007714073</v>
      </c>
      <c r="E18" s="74">
        <v>0.0009494179273533339</v>
      </c>
      <c r="F18" s="82">
        <v>0.034873294199999995</v>
      </c>
      <c r="G18" s="74">
        <v>0.0008707856583586918</v>
      </c>
      <c r="H18" s="73">
        <v>13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5">
        <v>0</v>
      </c>
    </row>
    <row r="19" spans="1:14" ht="15" customHeight="1">
      <c r="A19" s="51" t="s">
        <v>40</v>
      </c>
      <c r="B19" s="76">
        <v>-0.3019999861717224</v>
      </c>
      <c r="D19" s="81">
        <v>-0.17856946</v>
      </c>
      <c r="E19" s="74">
        <v>0.000503286924523616</v>
      </c>
      <c r="F19" s="82">
        <v>0.0180878106</v>
      </c>
      <c r="G19" s="74">
        <v>0.0004461290840157371</v>
      </c>
      <c r="H19" s="73">
        <v>14</v>
      </c>
      <c r="I19" s="74">
        <v>0.058</v>
      </c>
      <c r="J19" s="74">
        <v>0</v>
      </c>
      <c r="K19" s="74">
        <v>0</v>
      </c>
      <c r="L19" s="74">
        <v>0</v>
      </c>
      <c r="M19" s="74">
        <v>0</v>
      </c>
      <c r="N19" s="75">
        <v>0</v>
      </c>
    </row>
    <row r="20" spans="1:14" ht="15" customHeight="1" thickBot="1">
      <c r="A20" s="51" t="s">
        <v>41</v>
      </c>
      <c r="B20" s="83">
        <v>0.066719</v>
      </c>
      <c r="D20" s="113">
        <v>-0.001851775448</v>
      </c>
      <c r="E20" s="85">
        <v>0.0006025281958966823</v>
      </c>
      <c r="F20" s="86">
        <v>0.0011686865100000003</v>
      </c>
      <c r="G20" s="85">
        <v>0.0006080796755552532</v>
      </c>
      <c r="H20" s="87">
        <v>15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8">
        <v>0</v>
      </c>
    </row>
    <row r="21" spans="1:6" ht="15" customHeight="1">
      <c r="A21" s="51" t="s">
        <v>42</v>
      </c>
      <c r="B21" s="83">
        <v>-0.35376050000000003</v>
      </c>
      <c r="F21" s="3" t="s">
        <v>66</v>
      </c>
    </row>
    <row r="22" spans="1:6" ht="15" customHeight="1">
      <c r="A22" s="51" t="s">
        <v>43</v>
      </c>
      <c r="B22" s="66" t="s">
        <v>44</v>
      </c>
      <c r="F22" s="3" t="s">
        <v>67</v>
      </c>
    </row>
    <row r="23" spans="1:2" ht="15" customHeight="1" thickBot="1">
      <c r="A23" s="89" t="s">
        <v>45</v>
      </c>
      <c r="B23" s="90">
        <v>15</v>
      </c>
    </row>
    <row r="24" spans="1:12" ht="18" customHeight="1" thickBot="1" thickTop="1">
      <c r="A24" s="91" t="s">
        <v>68</v>
      </c>
      <c r="B24" s="92">
        <v>2.170510862334041</v>
      </c>
      <c r="E24" s="93"/>
      <c r="F24" s="94"/>
      <c r="G24" s="95" t="s">
        <v>46</v>
      </c>
      <c r="H24" s="94"/>
      <c r="I24" s="94"/>
      <c r="J24" s="94"/>
      <c r="K24" s="94"/>
      <c r="L24" s="96"/>
    </row>
    <row r="25" spans="1:12" ht="18" customHeight="1">
      <c r="A25" s="39" t="s">
        <v>47</v>
      </c>
      <c r="B25" s="40">
        <v>10</v>
      </c>
      <c r="E25" s="97" t="s">
        <v>48</v>
      </c>
      <c r="F25" s="98"/>
      <c r="G25" s="99"/>
      <c r="H25" s="100">
        <v>3.7711712000000004</v>
      </c>
      <c r="I25" s="98" t="s">
        <v>49</v>
      </c>
      <c r="J25" s="99"/>
      <c r="K25" s="98"/>
      <c r="L25" s="101">
        <v>5.48756072210829</v>
      </c>
    </row>
    <row r="26" spans="1:12" ht="18" customHeight="1" thickBot="1">
      <c r="A26" s="51" t="s">
        <v>50</v>
      </c>
      <c r="B26" s="52" t="s">
        <v>51</v>
      </c>
      <c r="E26" s="102" t="s">
        <v>52</v>
      </c>
      <c r="F26" s="103"/>
      <c r="G26" s="104"/>
      <c r="H26" s="105">
        <v>2.239983692339255</v>
      </c>
      <c r="I26" s="103" t="s">
        <v>53</v>
      </c>
      <c r="J26" s="104"/>
      <c r="K26" s="103"/>
      <c r="L26" s="106">
        <v>0.13737192906557913</v>
      </c>
    </row>
    <row r="27" spans="1:2" ht="15" customHeight="1" thickBot="1" thickTop="1">
      <c r="A27" s="89" t="s">
        <v>54</v>
      </c>
      <c r="B27" s="90">
        <v>80</v>
      </c>
    </row>
    <row r="28" spans="1:14" s="2" customFormat="1" ht="18" customHeight="1" thickBot="1">
      <c r="A28" s="107" t="s">
        <v>55</v>
      </c>
      <c r="B28" s="108" t="s">
        <v>81</v>
      </c>
      <c r="C28" s="108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10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47661407res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F1">
      <selection activeCell="N29" sqref="N29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9" width="12" style="0" customWidth="1"/>
    <col min="10" max="10" width="31.5" style="186" customWidth="1"/>
    <col min="11" max="16384" width="12" style="0" customWidth="1"/>
  </cols>
  <sheetData>
    <row r="1" spans="1:10" ht="13.5" thickTop="1">
      <c r="A1" s="152" t="s">
        <v>119</v>
      </c>
      <c r="B1" s="143" t="s">
        <v>80</v>
      </c>
      <c r="C1" s="132" t="s">
        <v>77</v>
      </c>
      <c r="D1" s="132" t="s">
        <v>82</v>
      </c>
      <c r="E1" s="132" t="s">
        <v>71</v>
      </c>
      <c r="F1" s="140" t="s">
        <v>74</v>
      </c>
      <c r="G1" s="175" t="s">
        <v>120</v>
      </c>
      <c r="I1" s="178" t="s">
        <v>127</v>
      </c>
      <c r="J1" s="179" t="s">
        <v>128</v>
      </c>
    </row>
    <row r="2" spans="1:10" ht="13.5" thickBot="1">
      <c r="A2" s="153" t="s">
        <v>90</v>
      </c>
      <c r="B2" s="144">
        <v>2.2283630999999997</v>
      </c>
      <c r="C2" s="134">
        <v>3.7717796999999997</v>
      </c>
      <c r="D2" s="134">
        <v>3.7711712000000004</v>
      </c>
      <c r="E2" s="134">
        <v>3.7712895999999994</v>
      </c>
      <c r="F2" s="141">
        <v>2.1271756000000006</v>
      </c>
      <c r="G2" s="176">
        <v>3.1157462373404563</v>
      </c>
      <c r="I2" s="180">
        <f>SUM(B2:F2)</f>
        <v>15.6697792</v>
      </c>
      <c r="J2" s="181" t="s">
        <v>129</v>
      </c>
    </row>
    <row r="3" spans="1:14" ht="14.25" thickBot="1" thickTop="1">
      <c r="A3" s="161" t="s">
        <v>89</v>
      </c>
      <c r="B3" s="162" t="s">
        <v>84</v>
      </c>
      <c r="C3" s="163" t="s">
        <v>85</v>
      </c>
      <c r="D3" s="163" t="s">
        <v>86</v>
      </c>
      <c r="E3" s="163" t="s">
        <v>87</v>
      </c>
      <c r="F3" s="164" t="s">
        <v>88</v>
      </c>
      <c r="G3" s="171" t="s">
        <v>121</v>
      </c>
      <c r="I3" s="178" t="s">
        <v>130</v>
      </c>
      <c r="J3" s="181"/>
      <c r="K3" t="s">
        <v>131</v>
      </c>
      <c r="N3" t="s">
        <v>132</v>
      </c>
    </row>
    <row r="4" spans="1:15" ht="12.75">
      <c r="A4" s="158" t="s">
        <v>91</v>
      </c>
      <c r="B4" s="159">
        <v>0.39755710000000005</v>
      </c>
      <c r="C4" s="160">
        <v>0.73220113</v>
      </c>
      <c r="D4" s="160">
        <v>0.116155762</v>
      </c>
      <c r="E4" s="160">
        <v>0.39361376</v>
      </c>
      <c r="F4" s="165">
        <v>0.31288367</v>
      </c>
      <c r="G4" s="172">
        <v>0.33067899781182164</v>
      </c>
      <c r="I4" s="182">
        <f>B4*$B$2+C4*$C$2+D4*$D$2+E4*$E$2+$F$2*F4</f>
        <v>6.2356361825698725</v>
      </c>
      <c r="J4" s="183">
        <f>I4/$I$2</f>
        <v>0.39794027107732777</v>
      </c>
      <c r="K4">
        <f>J4/G4</f>
        <v>1.2034035233885108</v>
      </c>
      <c r="N4" s="190">
        <f>(B4*$B$2+C4*$C$2+D4*$D$2+E4*$E$2+F4*$F$2)/SUM($B$2:$F$2)</f>
        <v>0.39794027107732777</v>
      </c>
      <c r="O4" s="190">
        <f>N4-J4</f>
        <v>0</v>
      </c>
    </row>
    <row r="5" spans="1:15" ht="12.75">
      <c r="A5" s="153" t="s">
        <v>93</v>
      </c>
      <c r="B5" s="146">
        <v>0.571432694</v>
      </c>
      <c r="C5" s="129">
        <v>-0.21820271</v>
      </c>
      <c r="D5" s="129">
        <v>-0.27827823000000007</v>
      </c>
      <c r="E5" s="129">
        <v>-0.13378129</v>
      </c>
      <c r="F5" s="166">
        <v>-1.8701386</v>
      </c>
      <c r="G5" s="173">
        <v>-0.26948670865035174</v>
      </c>
      <c r="I5" s="182">
        <f>B5*$B$2+C5*$C$2+D5*$D$2+E5*$E$2+$F$2*F5</f>
        <v>-5.0817290553725165</v>
      </c>
      <c r="J5" s="183">
        <f aca="true" t="shared" si="0" ref="J5:J29">I5/$I$2</f>
        <v>-0.32430125469620635</v>
      </c>
      <c r="K5">
        <f aca="true" t="shared" si="1" ref="K5:K29">J5/G5</f>
        <v>1.2034035233885108</v>
      </c>
      <c r="N5" s="190">
        <f aca="true" t="shared" si="2" ref="N5:N29">(B5*$B$2+C5*$C$2+D5*$D$2+E5*$E$2+F5*$F$2)/SUM($B$2:$F$2)</f>
        <v>-0.32430125469620635</v>
      </c>
      <c r="O5" s="190">
        <f aca="true" t="shared" si="3" ref="O5:O29">N5-J5</f>
        <v>0</v>
      </c>
    </row>
    <row r="6" spans="1:15" ht="12.75">
      <c r="A6" s="153" t="s">
        <v>95</v>
      </c>
      <c r="B6" s="146">
        <v>-0.55805364</v>
      </c>
      <c r="C6" s="129">
        <v>-0.18879169</v>
      </c>
      <c r="D6" s="129">
        <v>-0.03497911</v>
      </c>
      <c r="E6" s="129">
        <v>-0.43060511999999995</v>
      </c>
      <c r="F6" s="167">
        <v>-0.566138138</v>
      </c>
      <c r="G6" s="173">
        <v>-0.26068479944969136</v>
      </c>
      <c r="I6" s="182">
        <f aca="true" t="shared" si="4" ref="I6:I29">B6*$B$2+C6*$C$2+D6*$D$2+E6*$E$2+$F$2*F6</f>
        <v>-4.915750859446793</v>
      </c>
      <c r="J6" s="183">
        <f t="shared" si="0"/>
        <v>-0.31370900615158587</v>
      </c>
      <c r="K6">
        <f t="shared" si="1"/>
        <v>1.2034035233885108</v>
      </c>
      <c r="N6" s="190">
        <f t="shared" si="2"/>
        <v>-0.31370900615158587</v>
      </c>
      <c r="O6" s="190">
        <f t="shared" si="3"/>
        <v>0</v>
      </c>
    </row>
    <row r="7" spans="1:15" ht="12.75">
      <c r="A7" s="153" t="s">
        <v>96</v>
      </c>
      <c r="B7" s="145">
        <v>3.7486309999999996</v>
      </c>
      <c r="C7" s="126">
        <v>5.418590399999999</v>
      </c>
      <c r="D7" s="127">
        <v>5.481665199999999</v>
      </c>
      <c r="E7" s="127">
        <v>5.469150099999999</v>
      </c>
      <c r="F7" s="168">
        <v>14.424430000000001</v>
      </c>
      <c r="G7" s="173">
        <v>5.344011343885266</v>
      </c>
      <c r="I7" s="182">
        <f t="shared" si="4"/>
        <v>100.77238263241017</v>
      </c>
      <c r="J7" s="183">
        <f t="shared" si="0"/>
        <v>6.4310020802597</v>
      </c>
      <c r="K7">
        <f t="shared" si="1"/>
        <v>1.2034035233885108</v>
      </c>
      <c r="N7" s="190">
        <f t="shared" si="2"/>
        <v>6.4310020802597</v>
      </c>
      <c r="O7" s="190">
        <f t="shared" si="3"/>
        <v>0</v>
      </c>
    </row>
    <row r="8" spans="1:15" ht="12.75">
      <c r="A8" s="153" t="s">
        <v>98</v>
      </c>
      <c r="B8" s="146">
        <v>0.20808374999999998</v>
      </c>
      <c r="C8" s="129">
        <v>0.060583190099999996</v>
      </c>
      <c r="D8" s="129">
        <v>-0.07588649600000001</v>
      </c>
      <c r="E8" s="129">
        <v>0.12738402</v>
      </c>
      <c r="F8" s="167">
        <v>-0.16185612000000002</v>
      </c>
      <c r="G8" s="173">
        <v>0.02874875795313616</v>
      </c>
      <c r="I8" s="182">
        <f t="shared" si="4"/>
        <v>0.5421172692634504</v>
      </c>
      <c r="J8" s="183">
        <f t="shared" si="0"/>
        <v>0.03459635661384752</v>
      </c>
      <c r="K8">
        <f t="shared" si="1"/>
        <v>1.2034035233885108</v>
      </c>
      <c r="N8" s="190">
        <f t="shared" si="2"/>
        <v>0.03459635661384752</v>
      </c>
      <c r="O8" s="190">
        <f t="shared" si="3"/>
        <v>0</v>
      </c>
    </row>
    <row r="9" spans="1:15" ht="12.75">
      <c r="A9" s="153" t="s">
        <v>100</v>
      </c>
      <c r="B9" s="146">
        <v>-0.132179382</v>
      </c>
      <c r="C9" s="129">
        <v>-0.05932842000000001</v>
      </c>
      <c r="D9" s="129">
        <v>-0.0617568385</v>
      </c>
      <c r="E9" s="129">
        <v>-0.03633393</v>
      </c>
      <c r="F9" s="167">
        <v>-0.10081883300000001</v>
      </c>
      <c r="G9" s="173">
        <v>-0.05847664979123251</v>
      </c>
      <c r="I9" s="182">
        <f t="shared" si="4"/>
        <v>-1.1026981322871323</v>
      </c>
      <c r="J9" s="183">
        <f t="shared" si="0"/>
        <v>-0.07037100639472522</v>
      </c>
      <c r="K9">
        <f t="shared" si="1"/>
        <v>1.2034035233885108</v>
      </c>
      <c r="N9" s="190">
        <f t="shared" si="2"/>
        <v>-0.07037100639472522</v>
      </c>
      <c r="O9" s="190">
        <f t="shared" si="3"/>
        <v>0</v>
      </c>
    </row>
    <row r="10" spans="1:15" ht="12.75">
      <c r="A10" s="153" t="s">
        <v>102</v>
      </c>
      <c r="B10" s="146">
        <v>-0.02932802</v>
      </c>
      <c r="C10" s="129">
        <v>-0.016971598999999997</v>
      </c>
      <c r="D10" s="129">
        <v>0.026716567000000004</v>
      </c>
      <c r="E10" s="129">
        <v>-0.0622727882</v>
      </c>
      <c r="F10" s="167">
        <v>-0.0787154554</v>
      </c>
      <c r="G10" s="173">
        <v>-0.022851070384457328</v>
      </c>
      <c r="I10" s="182">
        <f t="shared" si="4"/>
        <v>-0.4309041766869628</v>
      </c>
      <c r="J10" s="183">
        <f t="shared" si="0"/>
        <v>-0.0274990586138548</v>
      </c>
      <c r="K10">
        <f t="shared" si="1"/>
        <v>1.2034035233885108</v>
      </c>
      <c r="N10" s="190">
        <f t="shared" si="2"/>
        <v>-0.0274990586138548</v>
      </c>
      <c r="O10" s="190">
        <f t="shared" si="3"/>
        <v>0</v>
      </c>
    </row>
    <row r="11" spans="1:15" ht="12.75">
      <c r="A11" s="153" t="s">
        <v>104</v>
      </c>
      <c r="B11" s="145">
        <v>-0.4341706</v>
      </c>
      <c r="C11" s="126">
        <v>-0.11482516000000001</v>
      </c>
      <c r="D11" s="126">
        <v>-0.13728839</v>
      </c>
      <c r="E11" s="126">
        <v>-0.11774642000000002</v>
      </c>
      <c r="F11" s="169">
        <v>-0.43877598000000007</v>
      </c>
      <c r="G11" s="173">
        <v>-0.17477438535179451</v>
      </c>
      <c r="I11" s="182">
        <f t="shared" si="4"/>
        <v>-3.2957323818498003</v>
      </c>
      <c r="J11" s="183">
        <f t="shared" si="0"/>
        <v>-0.21032411113041083</v>
      </c>
      <c r="K11">
        <f t="shared" si="1"/>
        <v>1.2034035233885108</v>
      </c>
      <c r="N11" s="190">
        <f t="shared" si="2"/>
        <v>-0.21032411113041083</v>
      </c>
      <c r="O11" s="190">
        <f t="shared" si="3"/>
        <v>0</v>
      </c>
    </row>
    <row r="12" spans="1:15" ht="12.75">
      <c r="A12" s="153" t="s">
        <v>106</v>
      </c>
      <c r="B12" s="146">
        <v>0.003226222000000001</v>
      </c>
      <c r="C12" s="129">
        <v>-0.009201643</v>
      </c>
      <c r="D12" s="129">
        <v>-0.01096300938</v>
      </c>
      <c r="E12" s="129">
        <v>0.009536831400000001</v>
      </c>
      <c r="F12" s="167">
        <v>-0.033208327999999995</v>
      </c>
      <c r="G12" s="173">
        <v>-0.005490490683063427</v>
      </c>
      <c r="I12" s="182">
        <f t="shared" si="4"/>
        <v>-0.10353455341864815</v>
      </c>
      <c r="J12" s="183">
        <f t="shared" si="0"/>
        <v>-0.006607275833130319</v>
      </c>
      <c r="K12">
        <f t="shared" si="1"/>
        <v>1.2034035233885108</v>
      </c>
      <c r="N12" s="190">
        <f t="shared" si="2"/>
        <v>-0.006607275833130319</v>
      </c>
      <c r="O12" s="190">
        <f t="shared" si="3"/>
        <v>0</v>
      </c>
    </row>
    <row r="13" spans="1:15" ht="12.75">
      <c r="A13" s="153" t="s">
        <v>108</v>
      </c>
      <c r="B13" s="147">
        <v>0.0020309009999999995</v>
      </c>
      <c r="C13" s="128">
        <v>-0.005931169</v>
      </c>
      <c r="D13" s="128">
        <v>0.0049193115</v>
      </c>
      <c r="E13" s="128">
        <v>-0.0023791719999999997</v>
      </c>
      <c r="F13" s="166">
        <v>-0.010697149100000001</v>
      </c>
      <c r="G13" s="173">
        <v>-0.0016450687948155547</v>
      </c>
      <c r="I13" s="182">
        <f t="shared" si="4"/>
        <v>-0.031021173305980566</v>
      </c>
      <c r="J13" s="183">
        <f t="shared" si="0"/>
        <v>-0.0019796815838975298</v>
      </c>
      <c r="K13">
        <f t="shared" si="1"/>
        <v>1.203403523388511</v>
      </c>
      <c r="N13" s="190">
        <f t="shared" si="2"/>
        <v>-0.0019796815838975298</v>
      </c>
      <c r="O13" s="190">
        <f t="shared" si="3"/>
        <v>0</v>
      </c>
    </row>
    <row r="14" spans="1:15" ht="12.75">
      <c r="A14" s="153" t="s">
        <v>110</v>
      </c>
      <c r="B14" s="147">
        <v>-0.018226023999999997</v>
      </c>
      <c r="C14" s="128">
        <v>0.0012595129999999999</v>
      </c>
      <c r="D14" s="128">
        <v>-0.007714073</v>
      </c>
      <c r="E14" s="128">
        <v>-0.017782617299999998</v>
      </c>
      <c r="F14" s="166">
        <v>-0.00683641941</v>
      </c>
      <c r="G14" s="173">
        <v>-0.007772170723412554</v>
      </c>
      <c r="I14" s="182">
        <f t="shared" si="4"/>
        <v>-0.14656034795291437</v>
      </c>
      <c r="J14" s="183">
        <f t="shared" si="0"/>
        <v>-0.009353057632931698</v>
      </c>
      <c r="K14">
        <f t="shared" si="1"/>
        <v>1.2034035233885108</v>
      </c>
      <c r="N14" s="190">
        <f t="shared" si="2"/>
        <v>-0.009353057632931698</v>
      </c>
      <c r="O14" s="190">
        <f t="shared" si="3"/>
        <v>0</v>
      </c>
    </row>
    <row r="15" spans="1:15" ht="12.75">
      <c r="A15" s="153" t="s">
        <v>112</v>
      </c>
      <c r="B15" s="147">
        <v>-0.17839019</v>
      </c>
      <c r="C15" s="128">
        <v>-0.18086319</v>
      </c>
      <c r="D15" s="128">
        <v>-0.17856946</v>
      </c>
      <c r="E15" s="128">
        <v>-0.17849021</v>
      </c>
      <c r="F15" s="166">
        <v>-0.12846815</v>
      </c>
      <c r="G15" s="173">
        <v>-0.14315708509823916</v>
      </c>
      <c r="I15" s="182">
        <f t="shared" si="4"/>
        <v>-2.69952281680074</v>
      </c>
      <c r="J15" s="183">
        <f t="shared" si="0"/>
        <v>-0.17227574060524986</v>
      </c>
      <c r="K15">
        <f t="shared" si="1"/>
        <v>1.2034035233885108</v>
      </c>
      <c r="N15" s="190">
        <f t="shared" si="2"/>
        <v>-0.17227574060524986</v>
      </c>
      <c r="O15" s="190">
        <f t="shared" si="3"/>
        <v>0</v>
      </c>
    </row>
    <row r="16" spans="1:15" ht="12.75">
      <c r="A16" s="153" t="s">
        <v>114</v>
      </c>
      <c r="B16" s="148">
        <v>-0.0008546203400000001</v>
      </c>
      <c r="C16" s="128">
        <v>-0.0036564829000000007</v>
      </c>
      <c r="D16" s="128">
        <v>-0.001851775448</v>
      </c>
      <c r="E16" s="136">
        <v>0.0004225584269999999</v>
      </c>
      <c r="F16" s="166">
        <v>-0.00226810301</v>
      </c>
      <c r="G16" s="173">
        <v>-0.001374035375551813</v>
      </c>
      <c r="I16" s="182">
        <f t="shared" si="4"/>
        <v>-0.025910277824168385</v>
      </c>
      <c r="J16" s="183">
        <f t="shared" si="0"/>
        <v>-0.0016535190121995072</v>
      </c>
      <c r="K16">
        <f t="shared" si="1"/>
        <v>1.2034035233885108</v>
      </c>
      <c r="N16" s="190">
        <f t="shared" si="2"/>
        <v>-0.0016535190121995072</v>
      </c>
      <c r="O16" s="190">
        <f t="shared" si="3"/>
        <v>0</v>
      </c>
    </row>
    <row r="17" spans="1:15" ht="12.75">
      <c r="A17" s="153" t="s">
        <v>92</v>
      </c>
      <c r="B17" s="145">
        <v>1.05855889</v>
      </c>
      <c r="C17" s="126">
        <v>2.197934</v>
      </c>
      <c r="D17" s="126">
        <v>2.2369700000000003</v>
      </c>
      <c r="E17" s="126">
        <v>1.8769616000000002</v>
      </c>
      <c r="F17" s="168">
        <v>12.863459</v>
      </c>
      <c r="G17" s="173">
        <v>2.8385312366377504</v>
      </c>
      <c r="I17" s="182">
        <f t="shared" si="4"/>
        <v>53.52637513013653</v>
      </c>
      <c r="J17" s="183">
        <f t="shared" si="0"/>
        <v>3.4158984914182153</v>
      </c>
      <c r="K17">
        <f t="shared" si="1"/>
        <v>1.2034035233885108</v>
      </c>
      <c r="N17" s="190">
        <f t="shared" si="2"/>
        <v>3.4158984914182153</v>
      </c>
      <c r="O17" s="190">
        <f t="shared" si="3"/>
        <v>0</v>
      </c>
    </row>
    <row r="18" spans="1:15" ht="12.75">
      <c r="A18" s="153" t="s">
        <v>94</v>
      </c>
      <c r="B18" s="147">
        <v>-2.3278008</v>
      </c>
      <c r="C18" s="128">
        <v>-1.9006905</v>
      </c>
      <c r="D18" s="129">
        <v>-1.16616779</v>
      </c>
      <c r="E18" s="129">
        <v>-0.49381591999999996</v>
      </c>
      <c r="F18" s="166">
        <v>1.6914623000000002</v>
      </c>
      <c r="G18" s="173">
        <v>-0.7964268646383924</v>
      </c>
      <c r="I18" s="182">
        <f t="shared" si="4"/>
        <v>-15.018275145299528</v>
      </c>
      <c r="J18" s="183">
        <f t="shared" si="0"/>
        <v>-0.9584228950271059</v>
      </c>
      <c r="K18">
        <f t="shared" si="1"/>
        <v>1.2034035233885108</v>
      </c>
      <c r="N18" s="190">
        <f t="shared" si="2"/>
        <v>-0.9584228950271059</v>
      </c>
      <c r="O18" s="190">
        <f t="shared" si="3"/>
        <v>0</v>
      </c>
    </row>
    <row r="19" spans="1:15" ht="12.75">
      <c r="A19" s="153" t="s">
        <v>15</v>
      </c>
      <c r="B19" s="146">
        <v>0.50533513</v>
      </c>
      <c r="C19" s="128">
        <v>1.0194149499999998</v>
      </c>
      <c r="D19" s="129">
        <v>0.6701602292000001</v>
      </c>
      <c r="E19" s="129">
        <v>0.7922935600000001</v>
      </c>
      <c r="F19" s="167">
        <v>0.18005520000000003</v>
      </c>
      <c r="G19" s="173">
        <v>0.5764069740920614</v>
      </c>
      <c r="I19" s="182">
        <f t="shared" si="4"/>
        <v>10.869345217924753</v>
      </c>
      <c r="J19" s="183">
        <f t="shared" si="0"/>
        <v>0.6936501835280967</v>
      </c>
      <c r="K19">
        <f t="shared" si="1"/>
        <v>1.2034035233885108</v>
      </c>
      <c r="N19" s="190">
        <f t="shared" si="2"/>
        <v>0.6936501835280967</v>
      </c>
      <c r="O19" s="190">
        <f t="shared" si="3"/>
        <v>0</v>
      </c>
    </row>
    <row r="20" spans="1:15" ht="12.75">
      <c r="A20" s="153" t="s">
        <v>97</v>
      </c>
      <c r="B20" s="145">
        <v>0.423798518</v>
      </c>
      <c r="C20" s="126">
        <v>0.14320569</v>
      </c>
      <c r="D20" s="126">
        <v>-0.25430162</v>
      </c>
      <c r="E20" s="126">
        <v>-0.17510072000000002</v>
      </c>
      <c r="F20" s="169">
        <v>0.37332391</v>
      </c>
      <c r="G20" s="173">
        <v>0.03496155148806244</v>
      </c>
      <c r="I20" s="182">
        <f t="shared" si="4"/>
        <v>0.6592723363151188</v>
      </c>
      <c r="J20" s="183">
        <f t="shared" si="0"/>
        <v>0.042072854243863166</v>
      </c>
      <c r="K20">
        <f t="shared" si="1"/>
        <v>1.2034035233885108</v>
      </c>
      <c r="N20" s="190">
        <f t="shared" si="2"/>
        <v>0.042072854243863166</v>
      </c>
      <c r="O20" s="190">
        <f t="shared" si="3"/>
        <v>0</v>
      </c>
    </row>
    <row r="21" spans="1:15" ht="12.75">
      <c r="A21" s="153" t="s">
        <v>99</v>
      </c>
      <c r="B21" s="146">
        <v>0.20247074</v>
      </c>
      <c r="C21" s="129">
        <v>0.14094470499999998</v>
      </c>
      <c r="D21" s="129">
        <v>-0.0036588699999999972</v>
      </c>
      <c r="E21" s="129">
        <v>-0.074640066</v>
      </c>
      <c r="F21" s="167">
        <v>0.35557647</v>
      </c>
      <c r="G21" s="173">
        <v>0.07656952832605901</v>
      </c>
      <c r="I21" s="182">
        <f t="shared" si="4"/>
        <v>1.4438767640876569</v>
      </c>
      <c r="J21" s="183">
        <f t="shared" si="0"/>
        <v>0.0921440401717758</v>
      </c>
      <c r="K21">
        <f t="shared" si="1"/>
        <v>1.2034035233885108</v>
      </c>
      <c r="N21" s="190">
        <f t="shared" si="2"/>
        <v>0.0921440401717758</v>
      </c>
      <c r="O21" s="190">
        <f t="shared" si="3"/>
        <v>0</v>
      </c>
    </row>
    <row r="22" spans="1:15" ht="12.75">
      <c r="A22" s="153" t="s">
        <v>101</v>
      </c>
      <c r="B22" s="146">
        <v>-0.18359227</v>
      </c>
      <c r="C22" s="129">
        <v>-0.16243533500000001</v>
      </c>
      <c r="D22" s="129">
        <v>-0.04937670000000001</v>
      </c>
      <c r="E22" s="129">
        <v>0.045045419999999996</v>
      </c>
      <c r="F22" s="167">
        <v>0.13656893499999997</v>
      </c>
      <c r="G22" s="173">
        <v>-0.03964577725546978</v>
      </c>
      <c r="I22" s="182">
        <f t="shared" si="4"/>
        <v>-0.7476030977963584</v>
      </c>
      <c r="J22" s="183">
        <f t="shared" si="0"/>
        <v>-0.04770986803670842</v>
      </c>
      <c r="K22">
        <f t="shared" si="1"/>
        <v>1.203403523388511</v>
      </c>
      <c r="N22" s="190">
        <f t="shared" si="2"/>
        <v>-0.04770986803670842</v>
      </c>
      <c r="O22" s="190">
        <f t="shared" si="3"/>
        <v>0</v>
      </c>
    </row>
    <row r="23" spans="1:15" ht="12.75">
      <c r="A23" s="153" t="s">
        <v>103</v>
      </c>
      <c r="B23" s="146">
        <v>0.051309457</v>
      </c>
      <c r="C23" s="129">
        <v>0.10813738499999999</v>
      </c>
      <c r="D23" s="129">
        <v>0.05488855699999999</v>
      </c>
      <c r="E23" s="129">
        <v>0.07134908100000001</v>
      </c>
      <c r="F23" s="167">
        <v>0.0842269231</v>
      </c>
      <c r="G23" s="173">
        <v>0.06244046919851847</v>
      </c>
      <c r="I23" s="182">
        <f t="shared" si="4"/>
        <v>1.1774441424081337</v>
      </c>
      <c r="J23" s="183">
        <f t="shared" si="0"/>
        <v>0.0751410806355289</v>
      </c>
      <c r="K23">
        <f t="shared" si="1"/>
        <v>1.2034035233885108</v>
      </c>
      <c r="N23" s="190">
        <f t="shared" si="2"/>
        <v>0.0751410806355289</v>
      </c>
      <c r="O23" s="190">
        <f t="shared" si="3"/>
        <v>0</v>
      </c>
    </row>
    <row r="24" spans="1:15" ht="12.75">
      <c r="A24" s="153" t="s">
        <v>105</v>
      </c>
      <c r="B24" s="145">
        <v>0.16896292</v>
      </c>
      <c r="C24" s="126">
        <v>0.05552307599999999</v>
      </c>
      <c r="D24" s="126">
        <v>-0.004790079999999997</v>
      </c>
      <c r="E24" s="126">
        <v>-0.005854999999999999</v>
      </c>
      <c r="F24" s="169">
        <v>0.24242986000000002</v>
      </c>
      <c r="G24" s="173">
        <v>0.05629068876633811</v>
      </c>
      <c r="I24" s="182">
        <f t="shared" si="4"/>
        <v>1.0614773176883294</v>
      </c>
      <c r="J24" s="183">
        <f t="shared" si="0"/>
        <v>0.06774041319537734</v>
      </c>
      <c r="K24">
        <f t="shared" si="1"/>
        <v>1.2034035233885108</v>
      </c>
      <c r="N24" s="190">
        <f t="shared" si="2"/>
        <v>0.06774041319537734</v>
      </c>
      <c r="O24" s="190">
        <f t="shared" si="3"/>
        <v>0</v>
      </c>
    </row>
    <row r="25" spans="1:15" ht="12.75">
      <c r="A25" s="153" t="s">
        <v>107</v>
      </c>
      <c r="B25" s="146">
        <v>-0.0211041249</v>
      </c>
      <c r="C25" s="129">
        <v>0.0153577442</v>
      </c>
      <c r="D25" s="129">
        <v>0.013825748999999998</v>
      </c>
      <c r="E25" s="129">
        <v>0.0303173305</v>
      </c>
      <c r="F25" s="167">
        <v>0.056848075</v>
      </c>
      <c r="G25" s="173">
        <v>0.015818944930595023</v>
      </c>
      <c r="I25" s="182">
        <f t="shared" si="4"/>
        <v>0.29829891233501316</v>
      </c>
      <c r="J25" s="183">
        <f t="shared" si="0"/>
        <v>0.01903657406576687</v>
      </c>
      <c r="K25">
        <f t="shared" si="1"/>
        <v>1.2034035233885108</v>
      </c>
      <c r="N25" s="190">
        <f t="shared" si="2"/>
        <v>0.01903657406576687</v>
      </c>
      <c r="O25" s="190">
        <f t="shared" si="3"/>
        <v>0</v>
      </c>
    </row>
    <row r="26" spans="1:15" ht="12.75">
      <c r="A26" s="153" t="s">
        <v>109</v>
      </c>
      <c r="B26" s="147">
        <v>-0.033986578</v>
      </c>
      <c r="C26" s="128">
        <v>-0.013094667299999998</v>
      </c>
      <c r="D26" s="128">
        <v>-0.007205291309999999</v>
      </c>
      <c r="E26" s="128">
        <v>0.0037540552800000002</v>
      </c>
      <c r="F26" s="166">
        <v>0.0107984207</v>
      </c>
      <c r="G26" s="173">
        <v>-0.006107485006344908</v>
      </c>
      <c r="I26" s="182">
        <f t="shared" si="4"/>
        <v>-0.11516925701988386</v>
      </c>
      <c r="J26" s="183">
        <f t="shared" si="0"/>
        <v>-0.007349768975677963</v>
      </c>
      <c r="K26">
        <f t="shared" si="1"/>
        <v>1.2034035233885108</v>
      </c>
      <c r="N26" s="190">
        <f t="shared" si="2"/>
        <v>-0.007349768975677963</v>
      </c>
      <c r="O26" s="190">
        <f t="shared" si="3"/>
        <v>0</v>
      </c>
    </row>
    <row r="27" spans="1:15" ht="12.75">
      <c r="A27" s="153" t="s">
        <v>111</v>
      </c>
      <c r="B27" s="147">
        <v>0.069410484</v>
      </c>
      <c r="C27" s="128">
        <v>0.07578394699999999</v>
      </c>
      <c r="D27" s="128">
        <v>0.034873294199999995</v>
      </c>
      <c r="E27" s="128">
        <v>0.05973532399999999</v>
      </c>
      <c r="F27" s="166">
        <v>0.03243988800000001</v>
      </c>
      <c r="G27" s="173">
        <v>0.045940855930517645</v>
      </c>
      <c r="I27" s="182">
        <f t="shared" si="4"/>
        <v>0.8663098212895465</v>
      </c>
      <c r="J27" s="183">
        <f t="shared" si="0"/>
        <v>0.055285387894268886</v>
      </c>
      <c r="K27">
        <f t="shared" si="1"/>
        <v>1.2034035233885105</v>
      </c>
      <c r="N27" s="190">
        <f t="shared" si="2"/>
        <v>0.055285387894268886</v>
      </c>
      <c r="O27" s="190">
        <f t="shared" si="3"/>
        <v>0</v>
      </c>
    </row>
    <row r="28" spans="1:15" ht="12.75">
      <c r="A28" s="153" t="s">
        <v>113</v>
      </c>
      <c r="B28" s="147">
        <v>0.0173977254</v>
      </c>
      <c r="C28" s="128">
        <v>0.0213824089</v>
      </c>
      <c r="D28" s="128">
        <v>0.0180878106</v>
      </c>
      <c r="E28" s="128">
        <v>0.019693218130000002</v>
      </c>
      <c r="F28" s="166">
        <v>-0.014263256299999999</v>
      </c>
      <c r="G28" s="173">
        <v>0.012279682059974645</v>
      </c>
      <c r="I28" s="182">
        <f t="shared" si="4"/>
        <v>0.23155879348348093</v>
      </c>
      <c r="J28" s="183">
        <f t="shared" si="0"/>
        <v>0.014777412657064174</v>
      </c>
      <c r="K28">
        <f t="shared" si="1"/>
        <v>1.2034035233885108</v>
      </c>
      <c r="N28" s="190">
        <f t="shared" si="2"/>
        <v>0.014777412657064174</v>
      </c>
      <c r="O28" s="190">
        <f t="shared" si="3"/>
        <v>0</v>
      </c>
    </row>
    <row r="29" spans="1:15" ht="13.5" thickBot="1">
      <c r="A29" s="154" t="s">
        <v>115</v>
      </c>
      <c r="B29" s="149">
        <v>0.0008421576700000001</v>
      </c>
      <c r="C29" s="131">
        <v>0.0004395991</v>
      </c>
      <c r="D29" s="130">
        <v>0.0011686865100000003</v>
      </c>
      <c r="E29" s="130">
        <v>0.0023939565900000003</v>
      </c>
      <c r="F29" s="170">
        <v>0.0078522404</v>
      </c>
      <c r="G29" s="174">
        <v>0.0017857187349518409</v>
      </c>
      <c r="I29" s="184">
        <f t="shared" si="4"/>
        <v>0.03367341872100147</v>
      </c>
      <c r="J29" s="185">
        <f t="shared" si="0"/>
        <v>0.0021489402174219192</v>
      </c>
      <c r="K29">
        <f t="shared" si="1"/>
        <v>1.2034035233885105</v>
      </c>
      <c r="N29" s="190">
        <f t="shared" si="2"/>
        <v>0.0021489402174219192</v>
      </c>
      <c r="O29" s="190">
        <f t="shared" si="3"/>
        <v>0</v>
      </c>
    </row>
    <row r="30" spans="1:7" ht="13.5" thickTop="1">
      <c r="A30" s="155" t="s">
        <v>116</v>
      </c>
      <c r="B30" s="150">
        <v>2.2532318857648517</v>
      </c>
      <c r="C30" s="138">
        <v>2.1387485763578318</v>
      </c>
      <c r="D30" s="138">
        <v>2.170510862334041</v>
      </c>
      <c r="E30" s="138">
        <v>2.128509926502186</v>
      </c>
      <c r="F30" s="133">
        <v>2.2470313312685617</v>
      </c>
      <c r="G30" s="175" t="s">
        <v>126</v>
      </c>
    </row>
    <row r="31" spans="1:7" ht="13.5" thickBot="1">
      <c r="A31" s="156" t="s">
        <v>117</v>
      </c>
      <c r="B31" s="144">
        <v>20.52002</v>
      </c>
      <c r="C31" s="134">
        <v>20.324708</v>
      </c>
      <c r="D31" s="134">
        <v>20.617676</v>
      </c>
      <c r="E31" s="134">
        <v>20.245362</v>
      </c>
      <c r="F31" s="135">
        <v>20.278931</v>
      </c>
      <c r="G31" s="177">
        <v>210.67</v>
      </c>
    </row>
    <row r="32" spans="1:7" ht="15.75" thickBot="1" thickTop="1">
      <c r="A32" s="157" t="s">
        <v>118</v>
      </c>
      <c r="B32" s="151">
        <v>-0.22299998998641968</v>
      </c>
      <c r="C32" s="139">
        <v>0.3214999958872795</v>
      </c>
      <c r="D32" s="139">
        <v>0.7115000188350677</v>
      </c>
      <c r="E32" s="139">
        <v>-0.09699999913573265</v>
      </c>
      <c r="F32" s="137">
        <v>-0.057499999180436134</v>
      </c>
      <c r="G32" s="142" t="s">
        <v>125</v>
      </c>
    </row>
    <row r="33" spans="1:7" ht="15" thickTop="1">
      <c r="A33" t="s">
        <v>122</v>
      </c>
      <c r="G33" s="120" t="s">
        <v>123</v>
      </c>
    </row>
    <row r="34" ht="14.25">
      <c r="A34" t="s">
        <v>124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2000-02-04T10:36:38Z</cp:lastPrinted>
  <dcterms:created xsi:type="dcterms:W3CDTF">1999-06-17T15:15:05Z</dcterms:created>
  <dcterms:modified xsi:type="dcterms:W3CDTF">2003-12-12T15:56:34Z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864566879</vt:i4>
  </property>
  <property fmtid="{D5CDD505-2E9C-101B-9397-08002B2CF9AE}" pid="3" name="_EmailSubject">
    <vt:lpwstr>RE : RE : RE : Data for quadrupole database etc.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ReviewingToolsShownOnce">
    <vt:lpwstr/>
  </property>
</Properties>
</file>