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3950" windowHeight="8505" tabRatio="784" firstSheet="1" activeTab="6"/>
  </bookViews>
  <sheets>
    <sheet name="Sommaire" sheetId="1" r:id="rId1"/>
    <sheet name="T48051416res.xls" sheetId="2" r:id="rId2"/>
    <sheet name="T48071423res.xls" sheetId="3" r:id="rId3"/>
    <sheet name="T48081433res.xls" sheetId="4" r:id="rId4"/>
    <sheet name="T48091451res.xls" sheetId="5" r:id="rId5"/>
    <sheet name="T48111456res.xls" sheetId="6" r:id="rId6"/>
    <sheet name="Lmag_A6" sheetId="7" r:id="rId7"/>
  </sheets>
  <definedNames>
    <definedName name="_xlnm.Print_Area" localSheetId="6">'Lmag_A6'!$A$1:$G$54</definedName>
    <definedName name="_xlnm.Print_Area" localSheetId="0">'Sommaire'!$A$1:$N$19</definedName>
    <definedName name="_xlnm.Print_Area" localSheetId="1">'T48051416res.xls'!$A$1:$N$28</definedName>
    <definedName name="_xlnm.Print_Area" localSheetId="2">'T48071423res.xls'!$A$1:$N$28</definedName>
    <definedName name="_xlnm.Print_Area" localSheetId="3">'T48081433res.xls'!$A$1:$N$28</definedName>
    <definedName name="_xlnm.Print_Area" localSheetId="4">'T48091451res.xls'!$A$1:$N$28</definedName>
    <definedName name="_xlnm.Print_Area" localSheetId="5">'T48111456res.xls'!$A$1:$N$28</definedName>
    <definedName name="Z_08C1484B_B2C9_4C82_ACAA_76A55137D279_.wvu.PrintArea" localSheetId="6" hidden="1">'Lmag_A6'!$A$1:$G$54</definedName>
    <definedName name="Z_08C1484B_B2C9_4C82_ACAA_76A55137D279_.wvu.PrintArea" localSheetId="0" hidden="1">'Sommaire'!$A$1:$N$19</definedName>
    <definedName name="Z_08C1484B_B2C9_4C82_ACAA_76A55137D279_.wvu.PrintArea" localSheetId="1" hidden="1">'T48051416res.xls'!$A$1:$N$28</definedName>
    <definedName name="Z_08C1484B_B2C9_4C82_ACAA_76A55137D279_.wvu.PrintArea" localSheetId="2" hidden="1">'T48071423res.xls'!$A$1:$N$28</definedName>
    <definedName name="Z_08C1484B_B2C9_4C82_ACAA_76A55137D279_.wvu.PrintArea" localSheetId="3" hidden="1">'T48081433res.xls'!$A$1:$N$28</definedName>
    <definedName name="Z_08C1484B_B2C9_4C82_ACAA_76A55137D279_.wvu.PrintArea" localSheetId="4" hidden="1">'T48091451res.xls'!$A$1:$N$28</definedName>
    <definedName name="Z_08C1484B_B2C9_4C82_ACAA_76A55137D279_.wvu.PrintArea" localSheetId="5" hidden="1">'T48111456res.xls'!$A$1:$N$28</definedName>
    <definedName name="Z_2053CA3E_A6F3_4FC6_860D_C0F674D92217_.wvu.PrintArea" localSheetId="6" hidden="1">'Lmag_A6'!$A$1:$G$54</definedName>
    <definedName name="Z_2053CA3E_A6F3_4FC6_860D_C0F674D92217_.wvu.PrintArea" localSheetId="0" hidden="1">'Sommaire'!$A$1:$N$19</definedName>
    <definedName name="Z_2053CA3E_A6F3_4FC6_860D_C0F674D92217_.wvu.PrintArea" localSheetId="1" hidden="1">'T48051416res.xls'!$A$1:$N$28</definedName>
    <definedName name="Z_2053CA3E_A6F3_4FC6_860D_C0F674D92217_.wvu.PrintArea" localSheetId="2" hidden="1">'T48071423res.xls'!$A$1:$N$28</definedName>
    <definedName name="Z_2053CA3E_A6F3_4FC6_860D_C0F674D92217_.wvu.PrintArea" localSheetId="3" hidden="1">'T48081433res.xls'!$A$1:$N$28</definedName>
    <definedName name="Z_2053CA3E_A6F3_4FC6_860D_C0F674D92217_.wvu.PrintArea" localSheetId="4" hidden="1">'T48091451res.xls'!$A$1:$N$28</definedName>
    <definedName name="Z_2053CA3E_A6F3_4FC6_860D_C0F674D92217_.wvu.PrintArea" localSheetId="5" hidden="1">'T48111456res.xls'!$A$1:$N$28</definedName>
  </definedNames>
  <calcPr fullCalcOnLoad="1"/>
</workbook>
</file>

<file path=xl/sharedStrings.xml><?xml version="1.0" encoding="utf-8"?>
<sst xmlns="http://schemas.openxmlformats.org/spreadsheetml/2006/main" count="373" uniqueCount="137">
  <si>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</si>
  <si>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</si>
  <si>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</si>
  <si>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</si>
  <si>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</si>
  <si>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</si>
  <si>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</si>
  <si>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</si>
  <si>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</si>
  <si>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</si>
  <si>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</si>
  <si>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</si>
  <si>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</si>
  <si>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</si>
  <si>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</si>
  <si>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a6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</si>
  <si>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</si>
  <si>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</si>
  <si>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</si>
  <si>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</si>
  <si>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</si>
  <si>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</si>
  <si>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</si>
  <si>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</si>
  <si>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</si>
  <si>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</si>
  <si>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</si>
  <si>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</si>
  <si>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saclay 1q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</si>
  <si>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</si>
  <si>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</si>
  <si>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</si>
  <si>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</si>
  <si>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</si>
  <si>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</si>
  <si>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</si>
  <si>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Angle(horizontal/top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</si>
  <si>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</si>
  <si>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</si>
  <si>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</si>
  <si>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</si>
  <si>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</si>
  <si>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</si>
  <si>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</si>
  <si>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</si>
  <si>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</si>
  <si>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</si>
  <si>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</si>
  <si>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</si>
  <si>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</si>
  <si>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</si>
  <si>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</si>
  <si>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</si>
  <si>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</si>
  <si>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</si>
  <si>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</si>
  <si>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</si>
  <si>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</si>
  <si>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</si>
  <si>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3.77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</si>
  <si>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</si>
  <si>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</si>
  <si>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</si>
  <si>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</si>
  <si>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</si>
  <si>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(av.+unc.+3*STDV)+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(av.-unc.-3*STDV)-</t>
    </r>
    <r>
      <rPr>
        <sz val="10"/>
        <color indexed="8"/>
        <rFont val="Symbol"/>
        <family val="1"/>
      </rPr>
      <t>s</t>
    </r>
  </si>
  <si>
    <r>
      <t>Multipôle litigieux (vert): (av.+unc.+3*STDV)-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(av.-unc.-3*STDV)+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</si>
  <si>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Angle(horizontale,C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</si>
  <si>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±12.5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</si>
  <si>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</si>
  <si>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</si>
  <si>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</si>
  <si>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</si>
  <si>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</si>
  <si>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</si>
  <si>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</si>
  <si>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</si>
  <si>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</si>
  <si>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</si>
  <si>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</si>
  <si>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</si>
  <si>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</si>
  <si>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</si>
  <si>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</si>
  <si>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</si>
  <si>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</si>
  <si>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</si>
  <si>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</si>
  <si>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</si>
  <si>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</si>
  <si>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</si>
  <si>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</si>
  <si>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</si>
  <si>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</si>
  <si>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</si>
  <si>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</si>
  <si>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</si>
  <si>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</si>
  <si>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</si>
  <si>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</si>
  <si>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</si>
  <si>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</si>
  <si>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</si>
  <si>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</si>
  <si>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</si>
  <si>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</si>
  <si>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</si>
  <si>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(C</t>
    </r>
    <r>
      <rPr>
        <vertAlign val="subscript"/>
        <sz val="10"/>
        <rFont val="Times New Roman"/>
        <family val="1"/>
      </rPr>
      <t>n,pos1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n,pos4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n,pos5</t>
    </r>
    <r>
      <rPr>
        <sz val="10"/>
        <rFont val="Times New Roman"/>
        <family val="1"/>
      </rPr>
      <t>)/(5*C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</si>
  <si>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</si>
  <si>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</si>
  <si>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>Gradient (T/m)</t>
  </si>
  <si>
    <t>20-39</t>
  </si>
  <si>
    <t>pos 2, frein à 250, connexion ESt orientées vers le nord, fil rouge(+I) sur H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</si>
  <si>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3.771 mT)</t>
    </r>
  </si>
  <si>
    <t>T48051416res.xls</t>
  </si>
  <si>
    <t>pos 4, frein à 250, connexion ESt orientées vers le nord, fil rouge(+I) sur H</t>
  </si>
  <si>
    <t>T48071423res.xls</t>
  </si>
  <si>
    <t>pos 3, frein à 250, connexion ESt orientées vers le nord, fil rouge(+I) sur H</t>
  </si>
  <si>
    <t>T48081433res.xls</t>
  </si>
  <si>
    <t>pos 5,, frein à 250, connexion ESt orientées vers le nord, fil rouge(+I) sur H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</si>
  <si>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2.129 mT)</t>
    </r>
  </si>
  <si>
    <t>T48091451res.xls</t>
  </si>
  <si>
    <t>pos1, frein à 250, connexion ESt orientées vers le nord, fil rouge(+I) sur H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</si>
  <si>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2.221 mT)</t>
    </r>
  </si>
  <si>
    <t>T48111456res.xls</t>
  </si>
  <si>
    <t>Lmag_A6b : Valeurs intégrales calculées avec les fichiers: T48051416res+T48071423res+T48081433res+T48091451res+T48111456res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</si>
  <si>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=3.77</t>
    </r>
  </si>
  <si>
    <t>0-9</t>
  </si>
  <si>
    <t>50-59</t>
  </si>
  <si>
    <t>60-69</t>
  </si>
  <si>
    <t>10-19</t>
  </si>
  <si>
    <t>Sum(C2)</t>
  </si>
  <si>
    <t>Valeurs integrales</t>
  </si>
  <si>
    <t xml:space="preserve"> selon H2/Hn</t>
  </si>
  <si>
    <t>Sum(Cn)*10^4</t>
  </si>
  <si>
    <t>I/G=5*.750/Lmag</t>
  </si>
  <si>
    <t>Ezio + PH check integral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</si>
</sst>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\ h:mm:ss"/>
    <numFmt numFmtId="181" formatCode="0.0##"/>
    <numFmt numFmtId="182" formatCode="0.00E+0"/>
    <numFmt numFmtId="183" formatCode="0.0###"/>
    <numFmt numFmtId="184" formatCode="dd/mm/yy\ h:mm"/>
    <numFmt numFmtId="185" formatCode="0.0#"/>
    <numFmt numFmtId="186" formatCode="0.#"/>
    <numFmt numFmtId="187" formatCode="0.000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left"/>
    </xf>
    <xf numFmtId="181" fontId="3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8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81" fontId="3" fillId="0" borderId="2" xfId="0" applyNumberFormat="1" applyFont="1" applyFill="1" applyBorder="1" applyAlignment="1">
      <alignment horizontal="left" vertical="top" wrapText="1"/>
    </xf>
    <xf numFmtId="181" fontId="3" fillId="0" borderId="3" xfId="0" applyNumberFormat="1" applyFont="1" applyFill="1" applyBorder="1" applyAlignment="1">
      <alignment horizontal="left"/>
    </xf>
    <xf numFmtId="181" fontId="3" fillId="0" borderId="3" xfId="0" applyNumberFormat="1" applyFont="1" applyFill="1" applyBorder="1" applyAlignment="1">
      <alignment horizontal="center"/>
    </xf>
    <xf numFmtId="181" fontId="3" fillId="0" borderId="3" xfId="0" applyNumberFormat="1" applyFont="1" applyFill="1" applyBorder="1" applyAlignment="1">
      <alignment horizontal="right"/>
    </xf>
    <xf numFmtId="181" fontId="2" fillId="0" borderId="3" xfId="0" applyNumberFormat="1" applyFont="1" applyFill="1" applyBorder="1" applyAlignment="1">
      <alignment horizontal="left"/>
    </xf>
    <xf numFmtId="181" fontId="2" fillId="0" borderId="3" xfId="0" applyNumberFormat="1" applyFont="1" applyFill="1" applyBorder="1" applyAlignment="1">
      <alignment horizontal="center"/>
    </xf>
    <xf numFmtId="181" fontId="2" fillId="0" borderId="3" xfId="0" applyNumberFormat="1" applyFont="1" applyFill="1" applyBorder="1" applyAlignment="1">
      <alignment horizontal="left" vertical="center"/>
    </xf>
    <xf numFmtId="181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/>
    </xf>
    <xf numFmtId="181" fontId="3" fillId="0" borderId="2" xfId="0" applyNumberFormat="1" applyFont="1" applyFill="1" applyBorder="1" applyAlignment="1">
      <alignment horizontal="right" vertical="top" wrapText="1"/>
    </xf>
    <xf numFmtId="181" fontId="2" fillId="0" borderId="3" xfId="0" applyNumberFormat="1" applyFont="1" applyFill="1" applyBorder="1" applyAlignment="1">
      <alignment horizontal="right"/>
    </xf>
    <xf numFmtId="181" fontId="2" fillId="0" borderId="3" xfId="0" applyNumberFormat="1" applyFont="1" applyFill="1" applyBorder="1" applyAlignment="1">
      <alignment horizontal="right" vertical="center"/>
    </xf>
    <xf numFmtId="186" fontId="3" fillId="0" borderId="2" xfId="0" applyNumberFormat="1" applyFont="1" applyFill="1" applyBorder="1" applyAlignment="1">
      <alignment horizontal="center" vertical="top" wrapText="1"/>
    </xf>
    <xf numFmtId="186" fontId="3" fillId="0" borderId="3" xfId="0" applyNumberFormat="1" applyFont="1" applyFill="1" applyBorder="1" applyAlignment="1">
      <alignment horizontal="center"/>
    </xf>
    <xf numFmtId="186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86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left"/>
    </xf>
    <xf numFmtId="0" fontId="0" fillId="2" borderId="0" xfId="0" applyFill="1" applyAlignment="1">
      <alignment horizontal="right"/>
    </xf>
    <xf numFmtId="181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81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186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81" fontId="3" fillId="0" borderId="7" xfId="0" applyNumberFormat="1" applyFont="1" applyFill="1" applyBorder="1" applyAlignment="1">
      <alignment horizontal="left"/>
    </xf>
    <xf numFmtId="181" fontId="3" fillId="0" borderId="8" xfId="0" applyNumberFormat="1" applyFont="1" applyFill="1" applyBorder="1" applyAlignment="1">
      <alignment horizontal="center"/>
    </xf>
    <xf numFmtId="181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81" fontId="3" fillId="0" borderId="12" xfId="0" applyNumberFormat="1" applyFont="1" applyFill="1" applyBorder="1" applyAlignment="1">
      <alignment horizontal="left"/>
    </xf>
    <xf numFmtId="181" fontId="3" fillId="0" borderId="13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182" fontId="3" fillId="0" borderId="15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84" fontId="3" fillId="0" borderId="11" xfId="0" applyNumberFormat="1" applyFont="1" applyFill="1" applyBorder="1" applyAlignment="1">
      <alignment horizontal="left"/>
    </xf>
    <xf numFmtId="181" fontId="3" fillId="0" borderId="16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center"/>
    </xf>
    <xf numFmtId="181" fontId="3" fillId="0" borderId="18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left"/>
    </xf>
    <xf numFmtId="181" fontId="5" fillId="0" borderId="13" xfId="0" applyNumberFormat="1" applyFont="1" applyFill="1" applyBorder="1" applyAlignment="1">
      <alignment horizontal="center"/>
    </xf>
    <xf numFmtId="181" fontId="5" fillId="0" borderId="14" xfId="0" applyNumberFormat="1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5" fillId="0" borderId="20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left"/>
    </xf>
    <xf numFmtId="181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81" fontId="3" fillId="0" borderId="22" xfId="0" applyNumberFormat="1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 horizontal="center"/>
    </xf>
    <xf numFmtId="181" fontId="3" fillId="0" borderId="23" xfId="0" applyNumberFormat="1" applyFont="1" applyFill="1" applyBorder="1" applyAlignment="1">
      <alignment horizontal="center"/>
    </xf>
    <xf numFmtId="181" fontId="3" fillId="0" borderId="24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181" fontId="3" fillId="3" borderId="15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left"/>
    </xf>
    <xf numFmtId="181" fontId="5" fillId="0" borderId="11" xfId="0" applyNumberFormat="1" applyFont="1" applyFill="1" applyBorder="1" applyAlignment="1">
      <alignment horizontal="left"/>
    </xf>
    <xf numFmtId="181" fontId="3" fillId="3" borderId="10" xfId="0" applyNumberFormat="1" applyFont="1" applyFill="1" applyBorder="1" applyAlignment="1">
      <alignment horizontal="center"/>
    </xf>
    <xf numFmtId="181" fontId="3" fillId="4" borderId="10" xfId="0" applyNumberFormat="1" applyFont="1" applyFill="1" applyBorder="1" applyAlignment="1">
      <alignment horizontal="center"/>
    </xf>
    <xf numFmtId="185" fontId="3" fillId="0" borderId="11" xfId="0" applyNumberFormat="1" applyFont="1" applyFill="1" applyBorder="1" applyAlignment="1">
      <alignment horizontal="left"/>
    </xf>
    <xf numFmtId="181" fontId="3" fillId="4" borderId="25" xfId="0" applyNumberFormat="1" applyFont="1" applyFill="1" applyBorder="1" applyAlignment="1">
      <alignment horizontal="center"/>
    </xf>
    <xf numFmtId="181" fontId="3" fillId="0" borderId="26" xfId="0" applyNumberFormat="1" applyFont="1" applyFill="1" applyBorder="1" applyAlignment="1">
      <alignment horizontal="center"/>
    </xf>
    <xf numFmtId="181" fontId="3" fillId="4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81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81" fontId="2" fillId="0" borderId="28" xfId="0" applyNumberFormat="1" applyFont="1" applyFill="1" applyBorder="1" applyAlignment="1">
      <alignment horizontal="left"/>
    </xf>
    <xf numFmtId="181" fontId="2" fillId="0" borderId="29" xfId="0" applyNumberFormat="1" applyFont="1" applyFill="1" applyBorder="1" applyAlignment="1">
      <alignment horizontal="left"/>
    </xf>
    <xf numFmtId="181" fontId="7" fillId="0" borderId="29" xfId="0" applyNumberFormat="1" applyFont="1" applyFill="1" applyBorder="1" applyAlignment="1">
      <alignment horizontal="left"/>
    </xf>
    <xf numFmtId="181" fontId="2" fillId="0" borderId="30" xfId="0" applyNumberFormat="1" applyFont="1" applyFill="1" applyBorder="1" applyAlignment="1">
      <alignment horizontal="left"/>
    </xf>
    <xf numFmtId="181" fontId="2" fillId="0" borderId="31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center"/>
    </xf>
    <xf numFmtId="181" fontId="2" fillId="0" borderId="33" xfId="0" applyNumberFormat="1" applyFont="1" applyFill="1" applyBorder="1" applyAlignment="1">
      <alignment horizontal="left"/>
    </xf>
    <xf numFmtId="181" fontId="2" fillId="0" borderId="34" xfId="0" applyNumberFormat="1" applyFont="1" applyFill="1" applyBorder="1" applyAlignment="1">
      <alignment horizontal="left"/>
    </xf>
    <xf numFmtId="181" fontId="2" fillId="0" borderId="35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center"/>
    </xf>
    <xf numFmtId="181" fontId="2" fillId="0" borderId="37" xfId="0" applyNumberFormat="1" applyFont="1" applyFill="1" applyBorder="1" applyAlignment="1">
      <alignment horizontal="left"/>
    </xf>
    <xf numFmtId="181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81" fontId="2" fillId="0" borderId="40" xfId="0" applyNumberFormat="1" applyFont="1" applyFill="1" applyBorder="1" applyAlignment="1">
      <alignment horizontal="left" vertical="center"/>
    </xf>
    <xf numFmtId="181" fontId="2" fillId="0" borderId="41" xfId="0" applyNumberFormat="1" applyFont="1" applyFill="1" applyBorder="1" applyAlignment="1">
      <alignment horizontal="left" vertical="center"/>
    </xf>
    <xf numFmtId="181" fontId="3" fillId="3" borderId="25" xfId="0" applyNumberFormat="1" applyFont="1" applyFill="1" applyBorder="1" applyAlignment="1">
      <alignment horizontal="center"/>
    </xf>
    <xf numFmtId="181" fontId="3" fillId="3" borderId="26" xfId="0" applyNumberFormat="1" applyFont="1" applyFill="1" applyBorder="1" applyAlignment="1">
      <alignment horizontal="center"/>
    </xf>
    <xf numFmtId="181" fontId="5" fillId="3" borderId="15" xfId="0" applyNumberFormat="1" applyFont="1" applyFill="1" applyBorder="1" applyAlignment="1">
      <alignment horizontal="center"/>
    </xf>
    <xf numFmtId="181" fontId="5" fillId="3" borderId="10" xfId="0" applyNumberFormat="1" applyFont="1" applyFill="1" applyBorder="1" applyAlignment="1">
      <alignment horizontal="center"/>
    </xf>
    <xf numFmtId="187" fontId="5" fillId="0" borderId="15" xfId="0" applyNumberFormat="1" applyFont="1" applyFill="1" applyBorder="1" applyAlignment="1">
      <alignment horizontal="center"/>
    </xf>
    <xf numFmtId="187" fontId="3" fillId="3" borderId="15" xfId="0" applyNumberFormat="1" applyFont="1" applyFill="1" applyBorder="1" applyAlignment="1">
      <alignment horizontal="center"/>
    </xf>
    <xf numFmtId="187" fontId="3" fillId="0" borderId="15" xfId="0" applyNumberFormat="1" applyFont="1" applyFill="1" applyBorder="1" applyAlignment="1">
      <alignment horizontal="center"/>
    </xf>
    <xf numFmtId="187" fontId="3" fillId="4" borderId="15" xfId="0" applyNumberFormat="1" applyFont="1" applyFill="1" applyBorder="1" applyAlignment="1">
      <alignment horizontal="center"/>
    </xf>
    <xf numFmtId="187" fontId="3" fillId="3" borderId="42" xfId="0" applyNumberFormat="1" applyFont="1" applyFill="1" applyBorder="1" applyAlignment="1">
      <alignment horizontal="center"/>
    </xf>
    <xf numFmtId="187" fontId="0" fillId="0" borderId="43" xfId="0" applyNumberFormat="1" applyBorder="1" applyAlignment="1">
      <alignment horizontal="left"/>
    </xf>
    <xf numFmtId="187" fontId="0" fillId="0" borderId="44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187" fontId="0" fillId="0" borderId="45" xfId="0" applyNumberFormat="1" applyBorder="1" applyAlignment="1">
      <alignment horizontal="center"/>
    </xf>
    <xf numFmtId="187" fontId="0" fillId="0" borderId="46" xfId="0" applyNumberFormat="1" applyBorder="1" applyAlignment="1">
      <alignment horizontal="center"/>
    </xf>
    <xf numFmtId="187" fontId="0" fillId="0" borderId="43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47" xfId="0" applyNumberFormat="1" applyBorder="1" applyAlignment="1">
      <alignment horizontal="left"/>
    </xf>
    <xf numFmtId="187" fontId="0" fillId="0" borderId="20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7" fontId="0" fillId="0" borderId="49" xfId="0" applyNumberFormat="1" applyBorder="1" applyAlignment="1">
      <alignment horizontal="left"/>
    </xf>
    <xf numFmtId="187" fontId="0" fillId="0" borderId="14" xfId="0" applyNumberFormat="1" applyBorder="1" applyAlignment="1">
      <alignment horizontal="center"/>
    </xf>
    <xf numFmtId="187" fontId="5" fillId="0" borderId="14" xfId="0" applyNumberFormat="1" applyFont="1" applyFill="1" applyBorder="1" applyAlignment="1">
      <alignment horizontal="center"/>
    </xf>
    <xf numFmtId="187" fontId="3" fillId="0" borderId="14" xfId="0" applyNumberFormat="1" applyFont="1" applyFill="1" applyBorder="1" applyAlignment="1">
      <alignment horizontal="center"/>
    </xf>
    <xf numFmtId="187" fontId="3" fillId="3" borderId="14" xfId="0" applyNumberFormat="1" applyFont="1" applyFill="1" applyBorder="1" applyAlignment="1">
      <alignment horizontal="center"/>
    </xf>
    <xf numFmtId="187" fontId="3" fillId="4" borderId="14" xfId="0" applyNumberFormat="1" applyFont="1" applyFill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87" fontId="5" fillId="0" borderId="55" xfId="0" applyNumberFormat="1" applyFont="1" applyFill="1" applyBorder="1" applyAlignment="1">
      <alignment horizontal="center"/>
    </xf>
    <xf numFmtId="187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3" xfId="0" applyNumberFormat="1" applyBorder="1" applyAlignment="1">
      <alignment horizontal="center"/>
    </xf>
    <xf numFmtId="187" fontId="0" fillId="0" borderId="59" xfId="0" applyNumberFormat="1" applyBorder="1" applyAlignment="1">
      <alignment horizontal="center"/>
    </xf>
    <xf numFmtId="187" fontId="5" fillId="0" borderId="60" xfId="0" applyNumberFormat="1" applyFont="1" applyFill="1" applyBorder="1" applyAlignment="1">
      <alignment horizontal="center"/>
    </xf>
    <xf numFmtId="187" fontId="3" fillId="4" borderId="20" xfId="0" applyNumberFormat="1" applyFont="1" applyFill="1" applyBorder="1" applyAlignment="1">
      <alignment horizontal="center"/>
    </xf>
    <xf numFmtId="187" fontId="5" fillId="3" borderId="20" xfId="0" applyNumberFormat="1" applyFont="1" applyFill="1" applyBorder="1" applyAlignment="1">
      <alignment horizontal="center"/>
    </xf>
    <xf numFmtId="187" fontId="3" fillId="0" borderId="20" xfId="0" applyNumberFormat="1" applyFont="1" applyFill="1" applyBorder="1" applyAlignment="1">
      <alignment horizontal="center"/>
    </xf>
    <xf numFmtId="187" fontId="5" fillId="0" borderId="20" xfId="0" applyNumberFormat="1" applyFont="1" applyFill="1" applyBorder="1" applyAlignment="1">
      <alignment horizontal="center"/>
    </xf>
    <xf numFmtId="187" fontId="3" fillId="3" borderId="20" xfId="0" applyNumberFormat="1" applyFont="1" applyFill="1" applyBorder="1" applyAlignment="1">
      <alignment horizontal="center"/>
    </xf>
    <xf numFmtId="187" fontId="0" fillId="0" borderId="61" xfId="0" applyNumberFormat="1" applyBorder="1" applyAlignment="1">
      <alignment horizontal="center"/>
    </xf>
    <xf numFmtId="187" fontId="0" fillId="0" borderId="62" xfId="0" applyNumberFormat="1" applyBorder="1" applyAlignment="1">
      <alignment horizontal="center"/>
    </xf>
    <xf numFmtId="187" fontId="0" fillId="0" borderId="63" xfId="0" applyNumberFormat="1" applyBorder="1" applyAlignment="1">
      <alignment horizontal="center"/>
    </xf>
    <xf numFmtId="187" fontId="0" fillId="0" borderId="64" xfId="0" applyNumberFormat="1" applyBorder="1" applyAlignment="1">
      <alignment horizontal="center"/>
    </xf>
    <xf numFmtId="187" fontId="10" fillId="0" borderId="65" xfId="0" applyNumberFormat="1" applyFont="1" applyBorder="1" applyAlignment="1">
      <alignment horizontal="center"/>
    </xf>
    <xf numFmtId="187" fontId="10" fillId="0" borderId="66" xfId="0" applyNumberFormat="1" applyFont="1" applyBorder="1" applyAlignment="1">
      <alignment horizontal="center"/>
    </xf>
    <xf numFmtId="2" fontId="10" fillId="0" borderId="6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4" fontId="3" fillId="0" borderId="2" xfId="0" applyNumberFormat="1" applyFont="1" applyFill="1" applyBorder="1" applyAlignment="1">
      <alignment horizontal="left" vertical="top"/>
    </xf>
    <xf numFmtId="14" fontId="0" fillId="2" borderId="0" xfId="0" applyNumberFormat="1" applyFill="1" applyAlignment="1">
      <alignment horizontal="left"/>
    </xf>
    <xf numFmtId="14" fontId="3" fillId="2" borderId="3" xfId="0" applyNumberFormat="1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14" fontId="4" fillId="0" borderId="3" xfId="0" applyNumberFormat="1" applyFont="1" applyFill="1" applyBorder="1" applyAlignment="1">
      <alignment horizontal="left"/>
    </xf>
    <xf numFmtId="14" fontId="2" fillId="0" borderId="3" xfId="0" applyNumberFormat="1" applyFont="1" applyFill="1" applyBorder="1" applyAlignment="1">
      <alignment horizontal="left" vertical="center"/>
    </xf>
    <xf numFmtId="0" fontId="0" fillId="2" borderId="0" xfId="0" applyFill="1" applyAlignment="1">
      <alignment/>
    </xf>
    <xf numFmtId="187" fontId="3" fillId="4" borderId="50" xfId="0" applyNumberFormat="1" applyFont="1" applyFill="1" applyBorder="1" applyAlignment="1">
      <alignment horizontal="center"/>
    </xf>
    <xf numFmtId="187" fontId="3" fillId="3" borderId="67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3" fillId="0" borderId="19" xfId="0" applyFont="1" applyBorder="1" applyAlignment="1">
      <alignment horizontal="center"/>
    </xf>
    <xf numFmtId="187" fontId="0" fillId="0" borderId="56" xfId="0" applyNumberFormat="1" applyBorder="1" applyAlignment="1">
      <alignment horizontal="left"/>
    </xf>
    <xf numFmtId="0" fontId="13" fillId="0" borderId="3" xfId="0" applyFont="1" applyBorder="1" applyAlignment="1">
      <alignment horizontal="center"/>
    </xf>
    <xf numFmtId="187" fontId="0" fillId="0" borderId="3" xfId="0" applyNumberFormat="1" applyBorder="1" applyAlignment="1">
      <alignment/>
    </xf>
    <xf numFmtId="187" fontId="13" fillId="0" borderId="3" xfId="0" applyNumberFormat="1" applyFont="1" applyBorder="1" applyAlignment="1">
      <alignment horizontal="center"/>
    </xf>
    <xf numFmtId="187" fontId="0" fillId="0" borderId="56" xfId="0" applyNumberFormat="1" applyBorder="1" applyAlignment="1">
      <alignment/>
    </xf>
    <xf numFmtId="187" fontId="13" fillId="0" borderId="56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81" fontId="3" fillId="0" borderId="59" xfId="0" applyNumberFormat="1" applyFont="1" applyFill="1" applyBorder="1" applyAlignment="1">
      <alignment horizontal="center"/>
    </xf>
    <xf numFmtId="181" fontId="3" fillId="0" borderId="58" xfId="0" applyNumberFormat="1" applyFont="1" applyFill="1" applyBorder="1" applyAlignment="1">
      <alignment horizontal="center"/>
    </xf>
    <xf numFmtId="181" fontId="3" fillId="0" borderId="68" xfId="0" applyNumberFormat="1" applyFont="1" applyFill="1" applyBorder="1" applyAlignment="1">
      <alignment horizontal="center"/>
    </xf>
    <xf numFmtId="18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Lmag_A6!$A$4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Lmag_A6!$B$3:$F$3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Lmag_A6!$B$4:$F$4</c:f>
              <c:numCache>
                <c:ptCount val="5"/>
                <c:pt idx="0">
                  <c:v>-1.26580302</c:v>
                </c:pt>
                <c:pt idx="1">
                  <c:v>-0.50256353</c:v>
                </c:pt>
                <c:pt idx="2">
                  <c:v>-1.1420964200000001</c:v>
                </c:pt>
                <c:pt idx="3">
                  <c:v>0.007844100000000003</c:v>
                </c:pt>
                <c:pt idx="4">
                  <c:v>-1.23999563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Lmag_A6!$A$17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Lmag_A6!$B$3:$F$3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Lmag_A6!$B$17:$F$17</c:f>
              <c:numCache>
                <c:ptCount val="5"/>
                <c:pt idx="0">
                  <c:v>0.99730837</c:v>
                </c:pt>
                <c:pt idx="1">
                  <c:v>1.4648014599999999</c:v>
                </c:pt>
                <c:pt idx="2">
                  <c:v>1.1182111850000003</c:v>
                </c:pt>
                <c:pt idx="3">
                  <c:v>0.629307545</c:v>
                </c:pt>
                <c:pt idx="4">
                  <c:v>8.3463894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Lmag_A6!$A$7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Lmag_A6!$B$3:$F$3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Lmag_A6!$B$7:$F$7</c:f>
              <c:numCache>
                <c:ptCount val="5"/>
                <c:pt idx="0">
                  <c:v>3.9757972</c:v>
                </c:pt>
                <c:pt idx="1">
                  <c:v>5.1329136</c:v>
                </c:pt>
                <c:pt idx="2">
                  <c:v>5.226020650000001</c:v>
                </c:pt>
                <c:pt idx="3">
                  <c:v>5.177202200000001</c:v>
                </c:pt>
                <c:pt idx="4">
                  <c:v>13.871967000000001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Lmag_A6!$A$20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Lmag_A6!$B$3:$F$3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Lmag_A6!$B$20:$F$20</c:f>
              <c:numCache>
                <c:ptCount val="5"/>
                <c:pt idx="0">
                  <c:v>0.59961073</c:v>
                </c:pt>
                <c:pt idx="1">
                  <c:v>-0.09794398000000001</c:v>
                </c:pt>
                <c:pt idx="2">
                  <c:v>-0.14425433000000001</c:v>
                </c:pt>
                <c:pt idx="3">
                  <c:v>-0.18736787000000002</c:v>
                </c:pt>
                <c:pt idx="4">
                  <c:v>-0.21535493099999997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Lmag_A6!$A$11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Lmag_A6!$B$3:$F$3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Lmag_A6!$B$11:$F$11</c:f>
              <c:numCache>
                <c:ptCount val="5"/>
                <c:pt idx="0">
                  <c:v>-0.39153287</c:v>
                </c:pt>
                <c:pt idx="1">
                  <c:v>-0.105342936</c:v>
                </c:pt>
                <c:pt idx="2">
                  <c:v>-0.095733399</c:v>
                </c:pt>
                <c:pt idx="3">
                  <c:v>-0.08513257399999999</c:v>
                </c:pt>
                <c:pt idx="4">
                  <c:v>-0.42974313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Lmag_A6!$A$24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Lmag_A6!$B$3:$F$3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Lmag_A6!$B$24:$F$24</c:f>
              <c:numCache>
                <c:ptCount val="5"/>
                <c:pt idx="0">
                  <c:v>0.18344432</c:v>
                </c:pt>
                <c:pt idx="1">
                  <c:v>0.0759101395</c:v>
                </c:pt>
                <c:pt idx="2">
                  <c:v>0.04465324</c:v>
                </c:pt>
                <c:pt idx="3">
                  <c:v>0.04376762999999999</c:v>
                </c:pt>
                <c:pt idx="4">
                  <c:v>0.2476713</c:v>
                </c:pt>
              </c:numCache>
            </c:numRef>
          </c:val>
          <c:smooth val="0"/>
        </c:ser>
        <c:marker val="1"/>
        <c:axId val="44333273"/>
        <c:axId val="63455138"/>
      </c:lineChart>
      <c:catAx>
        <c:axId val="443332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3455138"/>
        <c:crosses val="autoZero"/>
        <c:auto val="1"/>
        <c:lblOffset val="100"/>
        <c:noMultiLvlLbl val="0"/>
      </c:catAx>
      <c:valAx>
        <c:axId val="63455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433327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123825</xdr:rowOff>
    </xdr:from>
    <xdr:to>
      <xdr:col>7</xdr:col>
      <xdr:colOff>19050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171450" y="5943600"/>
        <a:ext cx="5381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9"/>
  <sheetViews>
    <sheetView workbookViewId="0" topLeftCell="A1">
      <selection activeCell="F4" sqref="F4"/>
    </sheetView>
  </sheetViews>
  <sheetFormatPr defaultColWidth="9.33203125" defaultRowHeight="15" customHeight="1"/>
  <cols>
    <col min="1" max="1" width="8.33203125" style="172" customWidth="1"/>
    <col min="2" max="2" width="5.5" style="26" customWidth="1"/>
    <col min="3" max="3" width="5.66015625" style="26" customWidth="1"/>
    <col min="4" max="4" width="8.16015625" style="18" customWidth="1"/>
    <col min="5" max="5" width="4.66015625" style="18" customWidth="1"/>
    <col min="6" max="6" width="8.33203125" style="12" customWidth="1"/>
    <col min="7" max="7" width="8" style="12" customWidth="1"/>
    <col min="8" max="8" width="6.16015625" style="18" customWidth="1"/>
    <col min="9" max="9" width="10.83203125" style="11" customWidth="1"/>
    <col min="10" max="10" width="11" style="13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7" customFormat="1" ht="29.25" customHeight="1" thickBot="1">
      <c r="A1" s="169" t="s">
        <v>0</v>
      </c>
      <c r="B1" s="25" t="s">
        <v>1</v>
      </c>
      <c r="C1" s="25" t="s">
        <v>2</v>
      </c>
      <c r="D1" s="19" t="s">
        <v>3</v>
      </c>
      <c r="E1" s="19" t="s">
        <v>4</v>
      </c>
      <c r="F1" s="28" t="s">
        <v>10</v>
      </c>
      <c r="G1" s="28" t="s">
        <v>11</v>
      </c>
      <c r="H1" s="19" t="s">
        <v>5</v>
      </c>
      <c r="I1" s="10" t="s">
        <v>6</v>
      </c>
      <c r="J1" s="22" t="s">
        <v>7</v>
      </c>
      <c r="K1" s="8" t="s">
        <v>8</v>
      </c>
      <c r="L1" s="8"/>
      <c r="M1" s="17" t="s">
        <v>9</v>
      </c>
      <c r="N1" s="9">
        <v>12</v>
      </c>
    </row>
    <row r="2" spans="1:11" s="39" customFormat="1" ht="15" customHeight="1" thickTop="1">
      <c r="A2" s="170">
        <v>36803</v>
      </c>
      <c r="B2" s="40">
        <v>80</v>
      </c>
      <c r="C2" s="40" t="s">
        <v>68</v>
      </c>
      <c r="D2" s="41">
        <v>5</v>
      </c>
      <c r="E2" s="41">
        <v>2</v>
      </c>
      <c r="F2" s="42" t="s">
        <v>127</v>
      </c>
      <c r="G2" s="42"/>
      <c r="H2" s="41">
        <v>4805</v>
      </c>
      <c r="I2" s="39" t="s">
        <v>114</v>
      </c>
      <c r="J2" s="35"/>
      <c r="K2" s="39" t="s">
        <v>112</v>
      </c>
    </row>
    <row r="3" spans="1:14" s="37" customFormat="1" ht="15" customHeight="1">
      <c r="A3" s="171">
        <v>36803</v>
      </c>
      <c r="B3" s="31">
        <v>80</v>
      </c>
      <c r="C3" s="31" t="s">
        <v>68</v>
      </c>
      <c r="D3" s="32">
        <v>5</v>
      </c>
      <c r="E3" s="32">
        <v>4</v>
      </c>
      <c r="F3" s="178" t="s">
        <v>130</v>
      </c>
      <c r="G3" s="33"/>
      <c r="H3" s="32">
        <v>4807</v>
      </c>
      <c r="I3" s="34" t="s">
        <v>116</v>
      </c>
      <c r="J3" s="38"/>
      <c r="K3" s="36" t="s">
        <v>115</v>
      </c>
      <c r="L3" s="36"/>
      <c r="M3" s="36"/>
      <c r="N3" s="36"/>
    </row>
    <row r="4" spans="1:14" s="37" customFormat="1" ht="15" customHeight="1">
      <c r="A4" s="171">
        <v>36803</v>
      </c>
      <c r="B4" s="31">
        <v>80</v>
      </c>
      <c r="C4" s="31" t="s">
        <v>68</v>
      </c>
      <c r="D4" s="32">
        <v>10</v>
      </c>
      <c r="E4" s="32">
        <v>3</v>
      </c>
      <c r="F4" s="33" t="s">
        <v>111</v>
      </c>
      <c r="G4" s="175"/>
      <c r="H4" s="32">
        <v>4808</v>
      </c>
      <c r="I4" s="34" t="s">
        <v>118</v>
      </c>
      <c r="J4" s="38"/>
      <c r="K4" s="36" t="s">
        <v>117</v>
      </c>
      <c r="L4" s="36"/>
      <c r="M4" s="36"/>
      <c r="N4" s="36"/>
    </row>
    <row r="5" spans="1:14" s="37" customFormat="1" ht="15" customHeight="1">
      <c r="A5" s="171">
        <v>36803</v>
      </c>
      <c r="B5" s="31">
        <v>80</v>
      </c>
      <c r="C5" s="31" t="s">
        <v>68</v>
      </c>
      <c r="D5" s="32">
        <v>5</v>
      </c>
      <c r="E5" s="32">
        <v>5</v>
      </c>
      <c r="F5" s="33" t="s">
        <v>128</v>
      </c>
      <c r="G5" s="33"/>
      <c r="H5" s="32">
        <v>4809</v>
      </c>
      <c r="I5" s="34" t="s">
        <v>121</v>
      </c>
      <c r="J5" s="38"/>
      <c r="K5" s="36" t="s">
        <v>119</v>
      </c>
      <c r="L5" s="36"/>
      <c r="M5" s="36"/>
      <c r="N5" s="36"/>
    </row>
    <row r="6" spans="1:14" s="37" customFormat="1" ht="15" customHeight="1">
      <c r="A6" s="171">
        <v>36803</v>
      </c>
      <c r="B6" s="31">
        <v>80</v>
      </c>
      <c r="C6" s="31" t="s">
        <v>68</v>
      </c>
      <c r="D6" s="32">
        <v>5</v>
      </c>
      <c r="E6" s="32">
        <v>1</v>
      </c>
      <c r="F6" s="33" t="s">
        <v>129</v>
      </c>
      <c r="G6" s="33"/>
      <c r="H6" s="32">
        <v>4811</v>
      </c>
      <c r="I6" s="34" t="s">
        <v>124</v>
      </c>
      <c r="J6" s="38"/>
      <c r="K6" s="36" t="s">
        <v>122</v>
      </c>
      <c r="L6" s="36"/>
      <c r="M6" s="36"/>
      <c r="N6" s="36"/>
    </row>
    <row r="7" spans="1:14" s="37" customFormat="1" ht="15" customHeight="1">
      <c r="A7" s="171" t="s">
        <v>125</v>
      </c>
      <c r="B7" s="31"/>
      <c r="C7" s="31"/>
      <c r="D7" s="32"/>
      <c r="E7" s="32"/>
      <c r="F7" s="33"/>
      <c r="G7" s="33"/>
      <c r="H7" s="32"/>
      <c r="I7" s="34"/>
      <c r="J7" s="38"/>
      <c r="K7" s="36"/>
      <c r="L7" s="36"/>
      <c r="M7" s="36"/>
      <c r="N7" s="36"/>
    </row>
    <row r="8" spans="1:14" s="37" customFormat="1" ht="15" customHeight="1">
      <c r="A8" s="171"/>
      <c r="B8" s="31"/>
      <c r="C8" s="31"/>
      <c r="D8" s="32"/>
      <c r="E8" s="32"/>
      <c r="F8" s="33"/>
      <c r="G8" s="33"/>
      <c r="H8" s="32"/>
      <c r="I8" s="34"/>
      <c r="J8" s="38"/>
      <c r="K8" s="36"/>
      <c r="L8" s="36"/>
      <c r="M8" s="36"/>
      <c r="N8" s="36"/>
    </row>
    <row r="9" spans="1:14" s="37" customFormat="1" ht="15" customHeight="1">
      <c r="A9" s="171"/>
      <c r="B9" s="31"/>
      <c r="C9" s="31"/>
      <c r="D9" s="32"/>
      <c r="E9" s="32"/>
      <c r="F9" s="33"/>
      <c r="G9" s="33"/>
      <c r="H9" s="32"/>
      <c r="I9" s="34"/>
      <c r="J9" s="38"/>
      <c r="K9" s="36"/>
      <c r="L9" s="36"/>
      <c r="M9" s="36"/>
      <c r="N9" s="36"/>
    </row>
    <row r="10" spans="1:14" s="37" customFormat="1" ht="15" customHeight="1">
      <c r="A10" s="171"/>
      <c r="B10" s="31"/>
      <c r="C10" s="31"/>
      <c r="D10" s="32"/>
      <c r="E10" s="32"/>
      <c r="F10" s="33"/>
      <c r="G10" s="33"/>
      <c r="H10" s="32"/>
      <c r="I10" s="34"/>
      <c r="J10" s="38"/>
      <c r="K10" s="36"/>
      <c r="L10" s="36"/>
      <c r="M10" s="36"/>
      <c r="N10" s="36"/>
    </row>
    <row r="11" spans="11:14" ht="15" customHeight="1">
      <c r="K11" s="30"/>
      <c r="L11"/>
      <c r="M11"/>
      <c r="N11" s="4"/>
    </row>
    <row r="15" spans="1:12" ht="18" customHeight="1">
      <c r="A15" s="173"/>
      <c r="E15" s="21"/>
      <c r="F15" s="15"/>
      <c r="G15" s="15"/>
      <c r="H15" s="21"/>
      <c r="I15" s="14"/>
      <c r="J15" s="23"/>
      <c r="K15" s="5"/>
      <c r="L15" s="5"/>
    </row>
    <row r="16" spans="5:12" ht="18" customHeight="1">
      <c r="E16" s="21"/>
      <c r="F16" s="15"/>
      <c r="G16" s="15"/>
      <c r="H16" s="21"/>
      <c r="I16" s="14"/>
      <c r="J16" s="23"/>
      <c r="K16" s="5"/>
      <c r="L16" s="5"/>
    </row>
    <row r="17" spans="5:12" ht="18" customHeight="1">
      <c r="E17" s="21"/>
      <c r="F17" s="15"/>
      <c r="G17" s="15"/>
      <c r="H17" s="21"/>
      <c r="I17" s="14"/>
      <c r="J17" s="23"/>
      <c r="K17" s="5"/>
      <c r="L17" s="5"/>
    </row>
    <row r="19" spans="1:14" s="2" customFormat="1" ht="18" customHeight="1">
      <c r="A19" s="174"/>
      <c r="B19" s="27"/>
      <c r="C19" s="27"/>
      <c r="D19" s="20"/>
      <c r="E19" s="20"/>
      <c r="F19" s="29"/>
      <c r="G19" s="29"/>
      <c r="H19" s="20"/>
      <c r="I19" s="16"/>
      <c r="J19" s="24"/>
      <c r="K19" s="6"/>
      <c r="L19" s="6"/>
      <c r="M19" s="6"/>
      <c r="N19" s="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3" t="s">
        <v>12</v>
      </c>
      <c r="B1" s="44">
        <v>0</v>
      </c>
      <c r="D1" s="45" t="s">
        <v>13</v>
      </c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ht="15" customHeight="1">
      <c r="A2" s="48" t="s">
        <v>14</v>
      </c>
      <c r="B2" s="49" t="s">
        <v>15</v>
      </c>
      <c r="D2" s="50" t="s">
        <v>56</v>
      </c>
      <c r="E2" s="51"/>
      <c r="F2" s="51"/>
      <c r="G2" s="51"/>
      <c r="H2" s="51"/>
      <c r="I2" s="51"/>
      <c r="J2" s="52"/>
      <c r="K2" s="53">
        <v>-3.7574785E-05</v>
      </c>
      <c r="L2" s="53">
        <v>8.88829776173936E-08</v>
      </c>
      <c r="M2" s="53">
        <v>-0.000149483727</v>
      </c>
      <c r="N2" s="54">
        <v>2.6216235841339056E-07</v>
      </c>
    </row>
    <row r="3" spans="1:14" ht="15" customHeight="1">
      <c r="A3" s="55" t="s">
        <v>16</v>
      </c>
      <c r="B3" s="56">
        <v>1</v>
      </c>
      <c r="D3" s="50" t="s">
        <v>57</v>
      </c>
      <c r="E3" s="51"/>
      <c r="F3" s="51"/>
      <c r="G3" s="51"/>
      <c r="H3" s="51"/>
      <c r="I3" s="51"/>
      <c r="J3" s="52"/>
      <c r="K3" s="53">
        <v>1.1197549E-05</v>
      </c>
      <c r="L3" s="53">
        <v>6.835462613460588E-08</v>
      </c>
      <c r="M3" s="53">
        <v>7.351487300000001E-05</v>
      </c>
      <c r="N3" s="54">
        <v>2.2107187511213883E-07</v>
      </c>
    </row>
    <row r="4" spans="1:14" ht="15" customHeight="1">
      <c r="A4" s="55" t="s">
        <v>17</v>
      </c>
      <c r="B4" s="56">
        <v>1</v>
      </c>
      <c r="D4" s="50" t="s">
        <v>58</v>
      </c>
      <c r="E4" s="51"/>
      <c r="F4" s="51"/>
      <c r="G4" s="51"/>
      <c r="H4" s="51"/>
      <c r="I4" s="51"/>
      <c r="J4" s="52"/>
      <c r="K4" s="53">
        <v>0.0037652977952615184</v>
      </c>
      <c r="L4" s="53">
        <v>-0.0001992819441947605</v>
      </c>
      <c r="M4" s="53">
        <v>6.281525676112135E-08</v>
      </c>
      <c r="N4" s="54">
        <v>-26.438305000000003</v>
      </c>
    </row>
    <row r="5" spans="1:14" ht="15" customHeight="1" thickBot="1">
      <c r="A5" t="s">
        <v>18</v>
      </c>
      <c r="B5" s="57">
        <v>36626.59483796296</v>
      </c>
      <c r="D5" s="58"/>
      <c r="E5" s="59" t="s">
        <v>113</v>
      </c>
      <c r="F5" s="60"/>
      <c r="G5" s="60"/>
      <c r="H5" s="60"/>
      <c r="I5" s="60"/>
      <c r="J5" s="60"/>
      <c r="K5" s="60"/>
      <c r="L5" s="60"/>
      <c r="M5" s="60"/>
      <c r="N5" s="61"/>
    </row>
    <row r="6" spans="1:14" ht="15" customHeight="1" thickTop="1">
      <c r="A6" s="55" t="s">
        <v>19</v>
      </c>
      <c r="B6" s="56">
        <v>4805</v>
      </c>
      <c r="D6" s="62"/>
      <c r="E6" s="63" t="s">
        <v>20</v>
      </c>
      <c r="F6" s="64"/>
      <c r="G6" s="65"/>
      <c r="H6" s="66" t="s">
        <v>21</v>
      </c>
      <c r="I6" s="67"/>
      <c r="J6" s="64"/>
      <c r="K6" s="68" t="s">
        <v>60</v>
      </c>
      <c r="L6" s="51"/>
      <c r="M6" s="51"/>
      <c r="N6" s="69"/>
    </row>
    <row r="7" spans="1:14" ht="15" customHeight="1" thickBot="1">
      <c r="A7" s="55" t="s">
        <v>22</v>
      </c>
      <c r="B7" s="70" t="s">
        <v>23</v>
      </c>
      <c r="D7" s="71" t="s">
        <v>61</v>
      </c>
      <c r="E7" s="72" t="s">
        <v>62</v>
      </c>
      <c r="F7" s="73" t="s">
        <v>63</v>
      </c>
      <c r="G7" s="72" t="s">
        <v>64</v>
      </c>
      <c r="H7" s="74"/>
      <c r="I7" s="188" t="s">
        <v>24</v>
      </c>
      <c r="J7" s="189"/>
      <c r="K7" s="188" t="s">
        <v>25</v>
      </c>
      <c r="L7" s="189"/>
      <c r="M7" s="188" t="s">
        <v>26</v>
      </c>
      <c r="N7" s="190"/>
    </row>
    <row r="8" spans="1:14" ht="15" customHeight="1">
      <c r="A8" s="55" t="s">
        <v>27</v>
      </c>
      <c r="B8" s="70" t="s">
        <v>28</v>
      </c>
      <c r="D8" s="75">
        <v>-0.50256353</v>
      </c>
      <c r="E8" s="76">
        <v>0.007309593826238655</v>
      </c>
      <c r="F8" s="76">
        <v>1.4648014599999999</v>
      </c>
      <c r="G8" s="76">
        <v>0.005263640638702378</v>
      </c>
      <c r="H8" s="77">
        <v>3</v>
      </c>
      <c r="I8" s="78">
        <v>0.017</v>
      </c>
      <c r="J8" s="78">
        <v>0</v>
      </c>
      <c r="K8" s="78">
        <v>0.51</v>
      </c>
      <c r="L8" s="78">
        <v>0.51</v>
      </c>
      <c r="M8" s="78">
        <v>0.85</v>
      </c>
      <c r="N8" s="79">
        <v>0.85</v>
      </c>
    </row>
    <row r="9" spans="1:14" ht="15" customHeight="1">
      <c r="A9" s="55" t="s">
        <v>29</v>
      </c>
      <c r="B9" s="80">
        <v>0.017</v>
      </c>
      <c r="D9" s="81">
        <v>0.17571564</v>
      </c>
      <c r="E9" s="78">
        <v>0.007401456047319473</v>
      </c>
      <c r="F9" s="82">
        <v>-3.3399379</v>
      </c>
      <c r="G9" s="78">
        <v>0.013921314590962464</v>
      </c>
      <c r="H9" s="77">
        <v>4</v>
      </c>
      <c r="I9" s="78">
        <v>0</v>
      </c>
      <c r="J9" s="78">
        <v>0</v>
      </c>
      <c r="K9" s="78">
        <v>0.578</v>
      </c>
      <c r="L9" s="78">
        <v>0.578</v>
      </c>
      <c r="M9" s="78">
        <v>0.289</v>
      </c>
      <c r="N9" s="79">
        <v>0.289</v>
      </c>
    </row>
    <row r="10" spans="1:14" ht="15" customHeight="1">
      <c r="A10" s="55" t="s">
        <v>30</v>
      </c>
      <c r="B10" s="70" t="s">
        <v>31</v>
      </c>
      <c r="D10" s="81">
        <v>0.13932677499999999</v>
      </c>
      <c r="E10" s="78">
        <v>0.004896215705103712</v>
      </c>
      <c r="F10" s="78">
        <v>0.27722060000000004</v>
      </c>
      <c r="G10" s="78">
        <v>0.003375185739777536</v>
      </c>
      <c r="H10" s="77">
        <v>5</v>
      </c>
      <c r="I10" s="78">
        <v>0</v>
      </c>
      <c r="J10" s="78">
        <v>0</v>
      </c>
      <c r="K10" s="78">
        <v>0.246</v>
      </c>
      <c r="L10" s="78">
        <v>0.246</v>
      </c>
      <c r="M10" s="78">
        <v>0.231</v>
      </c>
      <c r="N10" s="79">
        <v>0.187</v>
      </c>
    </row>
    <row r="11" spans="1:14" ht="15" customHeight="1">
      <c r="A11" s="55" t="s">
        <v>32</v>
      </c>
      <c r="B11" s="56">
        <v>2</v>
      </c>
      <c r="D11" s="75">
        <v>5.1329136</v>
      </c>
      <c r="E11" s="76">
        <v>0.005205558234469011</v>
      </c>
      <c r="F11" s="76">
        <v>-0.09794398000000001</v>
      </c>
      <c r="G11" s="76">
        <v>0.006900758284608871</v>
      </c>
      <c r="H11" s="77">
        <v>6</v>
      </c>
      <c r="I11" s="78">
        <v>3.925</v>
      </c>
      <c r="J11" s="78">
        <v>0</v>
      </c>
      <c r="K11" s="78">
        <v>0.251</v>
      </c>
      <c r="L11" s="78">
        <v>0.251</v>
      </c>
      <c r="M11" s="78">
        <v>0.418</v>
      </c>
      <c r="N11" s="79">
        <v>0.418</v>
      </c>
    </row>
    <row r="12" spans="1:14" ht="15" customHeight="1">
      <c r="A12" s="55" t="s">
        <v>33</v>
      </c>
      <c r="B12" s="83">
        <v>0.7499</v>
      </c>
      <c r="D12" s="81">
        <v>-0.20858469</v>
      </c>
      <c r="E12" s="78">
        <v>0.0034541865982316493</v>
      </c>
      <c r="F12" s="78">
        <v>0.13245334000000003</v>
      </c>
      <c r="G12" s="78">
        <v>0.0023871910235080747</v>
      </c>
      <c r="H12" s="77">
        <v>7</v>
      </c>
      <c r="I12" s="78">
        <v>0</v>
      </c>
      <c r="J12" s="78">
        <v>0</v>
      </c>
      <c r="K12" s="78">
        <v>0</v>
      </c>
      <c r="L12" s="78">
        <v>0</v>
      </c>
      <c r="M12" s="78">
        <v>0.142</v>
      </c>
      <c r="N12" s="79">
        <v>0.142</v>
      </c>
    </row>
    <row r="13" spans="1:14" ht="15" customHeight="1">
      <c r="A13" s="55" t="s">
        <v>34</v>
      </c>
      <c r="B13" s="80">
        <v>21.96045</v>
      </c>
      <c r="D13" s="81">
        <v>0.02913988</v>
      </c>
      <c r="E13" s="78">
        <v>0.002384326723542745</v>
      </c>
      <c r="F13" s="78">
        <v>-0.18588007</v>
      </c>
      <c r="G13" s="78">
        <v>0.004161561091940241</v>
      </c>
      <c r="H13" s="77">
        <v>8</v>
      </c>
      <c r="I13" s="78">
        <v>0</v>
      </c>
      <c r="J13" s="78">
        <v>0</v>
      </c>
      <c r="K13" s="78">
        <v>0</v>
      </c>
      <c r="L13" s="78">
        <v>0</v>
      </c>
      <c r="M13" s="78">
        <v>0.241</v>
      </c>
      <c r="N13" s="79">
        <v>0.241</v>
      </c>
    </row>
    <row r="14" spans="1:14" ht="15" customHeight="1">
      <c r="A14" s="48" t="s">
        <v>35</v>
      </c>
      <c r="B14" s="84">
        <v>12.5</v>
      </c>
      <c r="D14" s="81">
        <v>0.041563839809999996</v>
      </c>
      <c r="E14" s="78">
        <v>0.0020446457568333984</v>
      </c>
      <c r="F14" s="78">
        <v>0.016728048000000002</v>
      </c>
      <c r="G14" s="78">
        <v>0.0008215362173732673</v>
      </c>
      <c r="H14" s="77">
        <v>9</v>
      </c>
      <c r="I14" s="78">
        <v>0</v>
      </c>
      <c r="J14" s="78">
        <v>0</v>
      </c>
      <c r="K14" s="78">
        <v>0</v>
      </c>
      <c r="L14" s="78">
        <v>0</v>
      </c>
      <c r="M14" s="78">
        <v>0.41</v>
      </c>
      <c r="N14" s="79">
        <v>0.41</v>
      </c>
    </row>
    <row r="15" spans="1:14" ht="15" customHeight="1">
      <c r="A15" s="55" t="s">
        <v>36</v>
      </c>
      <c r="B15" s="80">
        <v>0</v>
      </c>
      <c r="D15" s="75">
        <v>-0.105342936</v>
      </c>
      <c r="E15" s="76">
        <v>0.002281255726259971</v>
      </c>
      <c r="F15" s="76">
        <v>0.0759101395</v>
      </c>
      <c r="G15" s="76">
        <v>0.002073840910852308</v>
      </c>
      <c r="H15" s="77">
        <v>10</v>
      </c>
      <c r="I15" s="78">
        <v>-0.209</v>
      </c>
      <c r="J15" s="78">
        <v>0</v>
      </c>
      <c r="K15" s="78">
        <v>0.698</v>
      </c>
      <c r="L15" s="78">
        <v>0</v>
      </c>
      <c r="M15" s="78">
        <v>0.349</v>
      </c>
      <c r="N15" s="79">
        <v>0.349</v>
      </c>
    </row>
    <row r="16" spans="1:14" ht="15" customHeight="1">
      <c r="A16" s="55" t="s">
        <v>37</v>
      </c>
      <c r="B16" s="80">
        <v>12.509800000000002</v>
      </c>
      <c r="D16" s="81">
        <v>0.0026372504999999996</v>
      </c>
      <c r="E16" s="78">
        <v>0.0016327385877295234</v>
      </c>
      <c r="F16" s="78">
        <v>-0.00946512696</v>
      </c>
      <c r="G16" s="78">
        <v>0.001955301483178285</v>
      </c>
      <c r="H16" s="77">
        <v>11</v>
      </c>
      <c r="I16" s="78">
        <v>0</v>
      </c>
      <c r="J16" s="78">
        <v>0</v>
      </c>
      <c r="K16" s="78">
        <v>0</v>
      </c>
      <c r="L16" s="78">
        <v>0</v>
      </c>
      <c r="M16" s="78">
        <v>0.237</v>
      </c>
      <c r="N16" s="79">
        <v>0.237</v>
      </c>
    </row>
    <row r="17" spans="1:14" ht="15" customHeight="1">
      <c r="A17" s="55" t="s">
        <v>38</v>
      </c>
      <c r="B17" s="80">
        <v>-0.21799999475479126</v>
      </c>
      <c r="D17" s="85">
        <v>-0.013211520999999999</v>
      </c>
      <c r="E17" s="78">
        <v>0.002063664267625424</v>
      </c>
      <c r="F17" s="82">
        <v>0.008374825169999999</v>
      </c>
      <c r="G17" s="78">
        <v>0.0015854098342366928</v>
      </c>
      <c r="H17" s="77">
        <v>12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9">
        <v>0</v>
      </c>
    </row>
    <row r="18" spans="1:14" ht="15" customHeight="1">
      <c r="A18" s="55" t="s">
        <v>39</v>
      </c>
      <c r="B18" s="80">
        <v>-28.482999801635742</v>
      </c>
      <c r="D18" s="85">
        <v>0.024009060000000002</v>
      </c>
      <c r="E18" s="78">
        <v>0.0008782844029412766</v>
      </c>
      <c r="F18" s="82">
        <v>0.069998401</v>
      </c>
      <c r="G18" s="78">
        <v>0.001170408986869229</v>
      </c>
      <c r="H18" s="77">
        <v>13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0</v>
      </c>
    </row>
    <row r="19" spans="1:14" ht="15" customHeight="1">
      <c r="A19" s="55" t="s">
        <v>40</v>
      </c>
      <c r="B19" s="80">
        <v>-0.2919999957084656</v>
      </c>
      <c r="D19" s="85">
        <v>-0.17792091</v>
      </c>
      <c r="E19" s="78">
        <v>0.0010039867301945898</v>
      </c>
      <c r="F19" s="82">
        <v>0.014560701269999999</v>
      </c>
      <c r="G19" s="78">
        <v>0.0012118405656433996</v>
      </c>
      <c r="H19" s="77">
        <v>14</v>
      </c>
      <c r="I19" s="78">
        <v>0.058</v>
      </c>
      <c r="J19" s="78">
        <v>0</v>
      </c>
      <c r="K19" s="78">
        <v>0</v>
      </c>
      <c r="L19" s="78">
        <v>0</v>
      </c>
      <c r="M19" s="78">
        <v>0</v>
      </c>
      <c r="N19" s="79">
        <v>0</v>
      </c>
    </row>
    <row r="20" spans="1:14" ht="15" customHeight="1" thickBot="1">
      <c r="A20" s="55" t="s">
        <v>41</v>
      </c>
      <c r="B20" s="87">
        <v>-0.1335639</v>
      </c>
      <c r="D20" s="88">
        <v>-0.0007351657000000001</v>
      </c>
      <c r="E20" s="89">
        <v>0.0009734806131013909</v>
      </c>
      <c r="F20" s="116">
        <v>0.0014378210799999998</v>
      </c>
      <c r="G20" s="89">
        <v>0.000549397382513755</v>
      </c>
      <c r="H20" s="91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92">
        <v>0</v>
      </c>
    </row>
    <row r="21" spans="1:6" ht="15" customHeight="1">
      <c r="A21" s="55" t="s">
        <v>42</v>
      </c>
      <c r="B21" s="87">
        <v>-0.6819157999999998</v>
      </c>
      <c r="F21" s="3" t="s">
        <v>65</v>
      </c>
    </row>
    <row r="22" spans="1:6" ht="15" customHeight="1">
      <c r="A22" s="55" t="s">
        <v>43</v>
      </c>
      <c r="B22" s="70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1.514804573480308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3" t="s">
        <v>47</v>
      </c>
      <c r="B25" s="44">
        <v>10</v>
      </c>
      <c r="E25" s="101" t="s">
        <v>48</v>
      </c>
      <c r="F25" s="102"/>
      <c r="G25" s="103"/>
      <c r="H25" s="104">
        <v>3.7705677000000004</v>
      </c>
      <c r="I25" s="102" t="s">
        <v>49</v>
      </c>
      <c r="J25" s="103"/>
      <c r="K25" s="102"/>
      <c r="L25" s="105">
        <v>5.133847976740566</v>
      </c>
    </row>
    <row r="26" spans="1:12" ht="18" customHeight="1" thickBot="1">
      <c r="A26" s="55" t="s">
        <v>50</v>
      </c>
      <c r="B26" s="56" t="s">
        <v>51</v>
      </c>
      <c r="E26" s="106" t="s">
        <v>52</v>
      </c>
      <c r="F26" s="107"/>
      <c r="G26" s="108"/>
      <c r="H26" s="109">
        <v>1.5486166145641702</v>
      </c>
      <c r="I26" s="107" t="s">
        <v>53</v>
      </c>
      <c r="J26" s="108"/>
      <c r="K26" s="107"/>
      <c r="L26" s="110">
        <v>0.12984407358062036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 t="s">
        <v>112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48051416res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3" t="s">
        <v>12</v>
      </c>
      <c r="B1" s="44">
        <v>0</v>
      </c>
      <c r="D1" s="45" t="s">
        <v>13</v>
      </c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ht="15" customHeight="1">
      <c r="A2" s="48" t="s">
        <v>14</v>
      </c>
      <c r="B2" s="49" t="s">
        <v>15</v>
      </c>
      <c r="D2" s="50" t="s">
        <v>56</v>
      </c>
      <c r="E2" s="51"/>
      <c r="F2" s="51"/>
      <c r="G2" s="51"/>
      <c r="H2" s="51"/>
      <c r="I2" s="51"/>
      <c r="J2" s="52"/>
      <c r="K2" s="53">
        <v>6.370384E-05</v>
      </c>
      <c r="L2" s="53">
        <v>8.60462864328409E-08</v>
      </c>
      <c r="M2" s="53">
        <v>-0.000156080918</v>
      </c>
      <c r="N2" s="54">
        <v>4.266239949576707E-07</v>
      </c>
    </row>
    <row r="3" spans="1:14" ht="15" customHeight="1">
      <c r="A3" s="55" t="s">
        <v>16</v>
      </c>
      <c r="B3" s="56">
        <v>1</v>
      </c>
      <c r="D3" s="50" t="s">
        <v>57</v>
      </c>
      <c r="E3" s="51"/>
      <c r="F3" s="51"/>
      <c r="G3" s="51"/>
      <c r="H3" s="51"/>
      <c r="I3" s="51"/>
      <c r="J3" s="52"/>
      <c r="K3" s="53">
        <v>1.6213176E-05</v>
      </c>
      <c r="L3" s="53">
        <v>7.712564381534492E-08</v>
      </c>
      <c r="M3" s="53">
        <v>6.975972200000001E-05</v>
      </c>
      <c r="N3" s="54">
        <v>4.5506420460691944E-07</v>
      </c>
    </row>
    <row r="4" spans="1:14" ht="15" customHeight="1">
      <c r="A4" s="55" t="s">
        <v>17</v>
      </c>
      <c r="B4" s="56">
        <v>1</v>
      </c>
      <c r="D4" s="50" t="s">
        <v>58</v>
      </c>
      <c r="E4" s="51"/>
      <c r="F4" s="51"/>
      <c r="G4" s="51"/>
      <c r="H4" s="51"/>
      <c r="I4" s="51"/>
      <c r="J4" s="52"/>
      <c r="K4" s="53">
        <v>0.003763379973003433</v>
      </c>
      <c r="L4" s="53">
        <v>-0.00022262194971322882</v>
      </c>
      <c r="M4" s="53">
        <v>1.272990977859614E-07</v>
      </c>
      <c r="N4" s="54">
        <v>-29.542966999999997</v>
      </c>
    </row>
    <row r="5" spans="1:14" ht="15" customHeight="1" thickBot="1">
      <c r="A5" t="s">
        <v>18</v>
      </c>
      <c r="B5" s="57">
        <v>36626.59939814815</v>
      </c>
      <c r="D5" s="58"/>
      <c r="E5" s="59" t="s">
        <v>59</v>
      </c>
      <c r="F5" s="60"/>
      <c r="G5" s="60"/>
      <c r="H5" s="60"/>
      <c r="I5" s="60"/>
      <c r="J5" s="60"/>
      <c r="K5" s="60"/>
      <c r="L5" s="60"/>
      <c r="M5" s="60"/>
      <c r="N5" s="61"/>
    </row>
    <row r="6" spans="1:14" ht="15" customHeight="1" thickTop="1">
      <c r="A6" s="55" t="s">
        <v>19</v>
      </c>
      <c r="B6" s="56">
        <v>4807</v>
      </c>
      <c r="D6" s="62"/>
      <c r="E6" s="63" t="s">
        <v>20</v>
      </c>
      <c r="F6" s="64"/>
      <c r="G6" s="65"/>
      <c r="H6" s="66" t="s">
        <v>21</v>
      </c>
      <c r="I6" s="67"/>
      <c r="J6" s="64"/>
      <c r="K6" s="68" t="s">
        <v>60</v>
      </c>
      <c r="L6" s="51"/>
      <c r="M6" s="51"/>
      <c r="N6" s="69"/>
    </row>
    <row r="7" spans="1:14" ht="15" customHeight="1" thickBot="1">
      <c r="A7" s="55" t="s">
        <v>22</v>
      </c>
      <c r="B7" s="70" t="s">
        <v>23</v>
      </c>
      <c r="D7" s="71" t="s">
        <v>61</v>
      </c>
      <c r="E7" s="72" t="s">
        <v>62</v>
      </c>
      <c r="F7" s="73" t="s">
        <v>63</v>
      </c>
      <c r="G7" s="72" t="s">
        <v>64</v>
      </c>
      <c r="H7" s="74"/>
      <c r="I7" s="188" t="s">
        <v>24</v>
      </c>
      <c r="J7" s="189"/>
      <c r="K7" s="188" t="s">
        <v>25</v>
      </c>
      <c r="L7" s="189"/>
      <c r="M7" s="188" t="s">
        <v>26</v>
      </c>
      <c r="N7" s="190"/>
    </row>
    <row r="8" spans="1:14" ht="15" customHeight="1">
      <c r="A8" s="55" t="s">
        <v>27</v>
      </c>
      <c r="B8" s="70" t="s">
        <v>28</v>
      </c>
      <c r="D8" s="75">
        <v>0.007844100000000003</v>
      </c>
      <c r="E8" s="76">
        <v>0.014227505204813666</v>
      </c>
      <c r="F8" s="76">
        <v>0.629307545</v>
      </c>
      <c r="G8" s="76">
        <v>0.011045672929195552</v>
      </c>
      <c r="H8" s="77">
        <v>3</v>
      </c>
      <c r="I8" s="78">
        <v>0.017</v>
      </c>
      <c r="J8" s="78">
        <v>0</v>
      </c>
      <c r="K8" s="78">
        <v>0.51</v>
      </c>
      <c r="L8" s="78">
        <v>0.51</v>
      </c>
      <c r="M8" s="78">
        <v>0.85</v>
      </c>
      <c r="N8" s="79">
        <v>0.85</v>
      </c>
    </row>
    <row r="9" spans="1:14" ht="15" customHeight="1">
      <c r="A9" s="55" t="s">
        <v>29</v>
      </c>
      <c r="B9" s="80">
        <v>0.017</v>
      </c>
      <c r="D9" s="81">
        <v>-0.08649905</v>
      </c>
      <c r="E9" s="78">
        <v>0.020082047721733946</v>
      </c>
      <c r="F9" s="82">
        <v>-3.1109256000000003</v>
      </c>
      <c r="G9" s="78">
        <v>0.019332708631725468</v>
      </c>
      <c r="H9" s="77">
        <v>4</v>
      </c>
      <c r="I9" s="78">
        <v>0</v>
      </c>
      <c r="J9" s="78">
        <v>0</v>
      </c>
      <c r="K9" s="78">
        <v>0.578</v>
      </c>
      <c r="L9" s="78">
        <v>0.578</v>
      </c>
      <c r="M9" s="78">
        <v>0.289</v>
      </c>
      <c r="N9" s="79">
        <v>0.289</v>
      </c>
    </row>
    <row r="10" spans="1:14" ht="15" customHeight="1">
      <c r="A10" s="55" t="s">
        <v>30</v>
      </c>
      <c r="B10" s="70" t="s">
        <v>31</v>
      </c>
      <c r="D10" s="81">
        <v>-0.007854339999999998</v>
      </c>
      <c r="E10" s="78">
        <v>0.0038737840901888255</v>
      </c>
      <c r="F10" s="78">
        <v>0.49909097100000005</v>
      </c>
      <c r="G10" s="78">
        <v>0.005567079712753707</v>
      </c>
      <c r="H10" s="77">
        <v>5</v>
      </c>
      <c r="I10" s="78">
        <v>0</v>
      </c>
      <c r="J10" s="78">
        <v>0</v>
      </c>
      <c r="K10" s="78">
        <v>0.246</v>
      </c>
      <c r="L10" s="78">
        <v>0.246</v>
      </c>
      <c r="M10" s="78">
        <v>0.231</v>
      </c>
      <c r="N10" s="79">
        <v>0.187</v>
      </c>
    </row>
    <row r="11" spans="1:14" ht="15" customHeight="1">
      <c r="A11" s="55" t="s">
        <v>32</v>
      </c>
      <c r="B11" s="56">
        <v>4</v>
      </c>
      <c r="D11" s="75">
        <v>5.177202200000001</v>
      </c>
      <c r="E11" s="76">
        <v>0.008137917021527614</v>
      </c>
      <c r="F11" s="76">
        <v>-0.18736787000000002</v>
      </c>
      <c r="G11" s="76">
        <v>0.005108417914344463</v>
      </c>
      <c r="H11" s="77">
        <v>6</v>
      </c>
      <c r="I11" s="78">
        <v>3.925</v>
      </c>
      <c r="J11" s="78">
        <v>0</v>
      </c>
      <c r="K11" s="78">
        <v>0.251</v>
      </c>
      <c r="L11" s="78">
        <v>0.251</v>
      </c>
      <c r="M11" s="78">
        <v>0.418</v>
      </c>
      <c r="N11" s="79">
        <v>0.418</v>
      </c>
    </row>
    <row r="12" spans="1:14" ht="15" customHeight="1">
      <c r="A12" s="55" t="s">
        <v>33</v>
      </c>
      <c r="B12" s="83">
        <v>0.7499</v>
      </c>
      <c r="D12" s="81">
        <v>-0.18101983000000002</v>
      </c>
      <c r="E12" s="78">
        <v>0.005521185213955944</v>
      </c>
      <c r="F12" s="78">
        <v>-0.0010774299999999986</v>
      </c>
      <c r="G12" s="78">
        <v>0.005901269129822834</v>
      </c>
      <c r="H12" s="77">
        <v>7</v>
      </c>
      <c r="I12" s="78">
        <v>0</v>
      </c>
      <c r="J12" s="78">
        <v>0</v>
      </c>
      <c r="K12" s="78">
        <v>0</v>
      </c>
      <c r="L12" s="78">
        <v>0</v>
      </c>
      <c r="M12" s="78">
        <v>0.142</v>
      </c>
      <c r="N12" s="79">
        <v>0.142</v>
      </c>
    </row>
    <row r="13" spans="1:14" ht="15" customHeight="1">
      <c r="A13" s="55" t="s">
        <v>34</v>
      </c>
      <c r="B13" s="80">
        <v>22.055054</v>
      </c>
      <c r="D13" s="81">
        <v>0.0012516099999999974</v>
      </c>
      <c r="E13" s="78">
        <v>0.002705798588106655</v>
      </c>
      <c r="F13" s="78">
        <v>-0.173807404</v>
      </c>
      <c r="G13" s="78">
        <v>0.0024759738254594562</v>
      </c>
      <c r="H13" s="77">
        <v>8</v>
      </c>
      <c r="I13" s="78">
        <v>0</v>
      </c>
      <c r="J13" s="78">
        <v>0</v>
      </c>
      <c r="K13" s="78">
        <v>0</v>
      </c>
      <c r="L13" s="78">
        <v>0</v>
      </c>
      <c r="M13" s="78">
        <v>0.241</v>
      </c>
      <c r="N13" s="79">
        <v>0.241</v>
      </c>
    </row>
    <row r="14" spans="1:14" ht="15" customHeight="1">
      <c r="A14" s="48" t="s">
        <v>35</v>
      </c>
      <c r="B14" s="84">
        <v>12.5</v>
      </c>
      <c r="D14" s="81">
        <v>0.025791466000000002</v>
      </c>
      <c r="E14" s="78">
        <v>0.0017920804823651406</v>
      </c>
      <c r="F14" s="78">
        <v>-0.00839151</v>
      </c>
      <c r="G14" s="78">
        <v>0.0029159476125884005</v>
      </c>
      <c r="H14" s="77">
        <v>9</v>
      </c>
      <c r="I14" s="78">
        <v>0</v>
      </c>
      <c r="J14" s="78">
        <v>0</v>
      </c>
      <c r="K14" s="78">
        <v>0</v>
      </c>
      <c r="L14" s="78">
        <v>0</v>
      </c>
      <c r="M14" s="78">
        <v>0.41</v>
      </c>
      <c r="N14" s="79">
        <v>0.41</v>
      </c>
    </row>
    <row r="15" spans="1:14" ht="15" customHeight="1">
      <c r="A15" s="55" t="s">
        <v>36</v>
      </c>
      <c r="B15" s="80">
        <v>0</v>
      </c>
      <c r="D15" s="75">
        <v>-0.08513257399999999</v>
      </c>
      <c r="E15" s="76">
        <v>0.0012244747638665591</v>
      </c>
      <c r="F15" s="76">
        <v>0.04376762999999999</v>
      </c>
      <c r="G15" s="76">
        <v>0.0012990180047252845</v>
      </c>
      <c r="H15" s="77">
        <v>10</v>
      </c>
      <c r="I15" s="78">
        <v>-0.209</v>
      </c>
      <c r="J15" s="78">
        <v>0</v>
      </c>
      <c r="K15" s="78">
        <v>0.698</v>
      </c>
      <c r="L15" s="78">
        <v>0</v>
      </c>
      <c r="M15" s="78">
        <v>0.349</v>
      </c>
      <c r="N15" s="79">
        <v>0.349</v>
      </c>
    </row>
    <row r="16" spans="1:14" ht="15" customHeight="1">
      <c r="A16" s="55" t="s">
        <v>37</v>
      </c>
      <c r="B16" s="80">
        <v>12.5101</v>
      </c>
      <c r="D16" s="81">
        <v>0.0268854514</v>
      </c>
      <c r="E16" s="78">
        <v>0.0016062798863584868</v>
      </c>
      <c r="F16" s="78">
        <v>0.0123398872</v>
      </c>
      <c r="G16" s="78">
        <v>0.00188613362815569</v>
      </c>
      <c r="H16" s="77">
        <v>11</v>
      </c>
      <c r="I16" s="78">
        <v>0</v>
      </c>
      <c r="J16" s="78">
        <v>0</v>
      </c>
      <c r="K16" s="78">
        <v>0</v>
      </c>
      <c r="L16" s="78">
        <v>0</v>
      </c>
      <c r="M16" s="78">
        <v>0.237</v>
      </c>
      <c r="N16" s="79">
        <v>0.237</v>
      </c>
    </row>
    <row r="17" spans="1:14" ht="15" customHeight="1">
      <c r="A17" s="55" t="s">
        <v>38</v>
      </c>
      <c r="B17" s="80">
        <v>0.006000000052154064</v>
      </c>
      <c r="D17" s="85">
        <v>-0.013730031999999998</v>
      </c>
      <c r="E17" s="78">
        <v>0.0013610649752146481</v>
      </c>
      <c r="F17" s="82">
        <v>-0.014954040600000001</v>
      </c>
      <c r="G17" s="78">
        <v>0.001180127622993678</v>
      </c>
      <c r="H17" s="77">
        <v>12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9">
        <v>0</v>
      </c>
    </row>
    <row r="18" spans="1:14" ht="15" customHeight="1">
      <c r="A18" s="55" t="s">
        <v>39</v>
      </c>
      <c r="B18" s="80">
        <v>52.388999938964844</v>
      </c>
      <c r="D18" s="85">
        <v>-0.025589967999999998</v>
      </c>
      <c r="E18" s="78">
        <v>0.0004085841446583514</v>
      </c>
      <c r="F18" s="82">
        <v>0.072765816</v>
      </c>
      <c r="G18" s="78">
        <v>0.0009877366536753412</v>
      </c>
      <c r="H18" s="77">
        <v>13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0</v>
      </c>
    </row>
    <row r="19" spans="1:14" ht="15" customHeight="1">
      <c r="A19" s="55" t="s">
        <v>40</v>
      </c>
      <c r="B19" s="80">
        <v>-0.10000000149011612</v>
      </c>
      <c r="D19" s="85">
        <v>-0.17812749</v>
      </c>
      <c r="E19" s="78">
        <v>0.0016185120201605873</v>
      </c>
      <c r="F19" s="82">
        <v>0.015614332999999998</v>
      </c>
      <c r="G19" s="78">
        <v>0.0009987970611420893</v>
      </c>
      <c r="H19" s="77">
        <v>14</v>
      </c>
      <c r="I19" s="78">
        <v>0.058</v>
      </c>
      <c r="J19" s="78">
        <v>0</v>
      </c>
      <c r="K19" s="78">
        <v>0</v>
      </c>
      <c r="L19" s="78">
        <v>0</v>
      </c>
      <c r="M19" s="78">
        <v>0</v>
      </c>
      <c r="N19" s="79">
        <v>0</v>
      </c>
    </row>
    <row r="20" spans="1:14" ht="15" customHeight="1" thickBot="1">
      <c r="A20" s="55" t="s">
        <v>41</v>
      </c>
      <c r="B20" s="87">
        <v>0.32834409999999997</v>
      </c>
      <c r="D20" s="115">
        <v>0.00289555127</v>
      </c>
      <c r="E20" s="89">
        <v>0.0010159944664916373</v>
      </c>
      <c r="F20" s="116">
        <v>0.0026681050799999997</v>
      </c>
      <c r="G20" s="89">
        <v>0.0006847091005775039</v>
      </c>
      <c r="H20" s="91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92">
        <v>0</v>
      </c>
    </row>
    <row r="21" spans="1:6" ht="15" customHeight="1">
      <c r="A21" s="55" t="s">
        <v>42</v>
      </c>
      <c r="B21" s="87">
        <v>-0.6857181999999999</v>
      </c>
      <c r="F21" s="3" t="s">
        <v>65</v>
      </c>
    </row>
    <row r="22" spans="1:6" ht="15" customHeight="1">
      <c r="A22" s="55" t="s">
        <v>43</v>
      </c>
      <c r="B22" s="70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1.6926887531472916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3" t="s">
        <v>47</v>
      </c>
      <c r="B25" s="44">
        <v>10</v>
      </c>
      <c r="E25" s="101" t="s">
        <v>48</v>
      </c>
      <c r="F25" s="102"/>
      <c r="G25" s="103"/>
      <c r="H25" s="104">
        <v>3.7699588</v>
      </c>
      <c r="I25" s="102" t="s">
        <v>49</v>
      </c>
      <c r="J25" s="103"/>
      <c r="K25" s="102"/>
      <c r="L25" s="105">
        <v>5.180591601197028</v>
      </c>
    </row>
    <row r="26" spans="1:12" ht="18" customHeight="1" thickBot="1">
      <c r="A26" s="55" t="s">
        <v>50</v>
      </c>
      <c r="B26" s="56" t="s">
        <v>51</v>
      </c>
      <c r="E26" s="106" t="s">
        <v>52</v>
      </c>
      <c r="F26" s="107"/>
      <c r="G26" s="108"/>
      <c r="H26" s="109">
        <v>0.6293564300924691</v>
      </c>
      <c r="I26" s="107" t="s">
        <v>53</v>
      </c>
      <c r="J26" s="108"/>
      <c r="K26" s="107"/>
      <c r="L26" s="110">
        <v>0.09572439914505797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 t="s">
        <v>115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48071423res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3" t="s">
        <v>12</v>
      </c>
      <c r="B1" s="44">
        <v>0</v>
      </c>
      <c r="D1" s="45" t="s">
        <v>13</v>
      </c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ht="15" customHeight="1">
      <c r="A2" s="48" t="s">
        <v>14</v>
      </c>
      <c r="B2" s="49" t="s">
        <v>15</v>
      </c>
      <c r="D2" s="50" t="s">
        <v>56</v>
      </c>
      <c r="E2" s="51"/>
      <c r="F2" s="51"/>
      <c r="G2" s="51"/>
      <c r="H2" s="51"/>
      <c r="I2" s="51"/>
      <c r="J2" s="52"/>
      <c r="K2" s="53">
        <v>2.0883760099999994E-05</v>
      </c>
      <c r="L2" s="53">
        <v>1.7192032200340332E-07</v>
      </c>
      <c r="M2" s="53">
        <v>-0.0001173094375</v>
      </c>
      <c r="N2" s="54">
        <v>2.97256904603249E-07</v>
      </c>
    </row>
    <row r="3" spans="1:14" ht="15" customHeight="1">
      <c r="A3" s="55" t="s">
        <v>16</v>
      </c>
      <c r="B3" s="56">
        <v>1</v>
      </c>
      <c r="D3" s="50" t="s">
        <v>57</v>
      </c>
      <c r="E3" s="51"/>
      <c r="F3" s="51"/>
      <c r="G3" s="51"/>
      <c r="H3" s="51"/>
      <c r="I3" s="51"/>
      <c r="J3" s="52"/>
      <c r="K3" s="53">
        <v>1.08353779E-05</v>
      </c>
      <c r="L3" s="53">
        <v>1.8861099393778988E-07</v>
      </c>
      <c r="M3" s="53">
        <v>7.39539425E-05</v>
      </c>
      <c r="N3" s="54">
        <v>2.2438249828395298E-07</v>
      </c>
    </row>
    <row r="4" spans="1:14" ht="15" customHeight="1">
      <c r="A4" s="55" t="s">
        <v>17</v>
      </c>
      <c r="B4" s="56">
        <v>1</v>
      </c>
      <c r="D4" s="50" t="s">
        <v>58</v>
      </c>
      <c r="E4" s="51"/>
      <c r="F4" s="51"/>
      <c r="G4" s="51"/>
      <c r="H4" s="51"/>
      <c r="I4" s="51"/>
      <c r="J4" s="52"/>
      <c r="K4" s="53">
        <v>0.003764106238666667</v>
      </c>
      <c r="L4" s="53">
        <v>-0.00020808836211810288</v>
      </c>
      <c r="M4" s="53">
        <v>1.004082036029163E-07</v>
      </c>
      <c r="N4" s="54">
        <v>-27.613031499999998</v>
      </c>
    </row>
    <row r="5" spans="1:14" ht="15" customHeight="1" thickBot="1">
      <c r="A5" t="s">
        <v>18</v>
      </c>
      <c r="B5" s="57">
        <v>36626.60670138889</v>
      </c>
      <c r="D5" s="58"/>
      <c r="E5" s="59" t="s">
        <v>59</v>
      </c>
      <c r="F5" s="60"/>
      <c r="G5" s="60"/>
      <c r="H5" s="60"/>
      <c r="I5" s="60"/>
      <c r="J5" s="60"/>
      <c r="K5" s="60"/>
      <c r="L5" s="60"/>
      <c r="M5" s="60"/>
      <c r="N5" s="61"/>
    </row>
    <row r="6" spans="1:14" ht="15" customHeight="1" thickTop="1">
      <c r="A6" s="55" t="s">
        <v>19</v>
      </c>
      <c r="B6" s="56">
        <v>4808</v>
      </c>
      <c r="D6" s="62"/>
      <c r="E6" s="63" t="s">
        <v>20</v>
      </c>
      <c r="F6" s="64"/>
      <c r="G6" s="65"/>
      <c r="H6" s="66" t="s">
        <v>21</v>
      </c>
      <c r="I6" s="67"/>
      <c r="J6" s="64"/>
      <c r="K6" s="68" t="s">
        <v>60</v>
      </c>
      <c r="L6" s="51"/>
      <c r="M6" s="51"/>
      <c r="N6" s="69"/>
    </row>
    <row r="7" spans="1:14" ht="15" customHeight="1" thickBot="1">
      <c r="A7" s="55" t="s">
        <v>22</v>
      </c>
      <c r="B7" s="70" t="s">
        <v>23</v>
      </c>
      <c r="D7" s="71" t="s">
        <v>61</v>
      </c>
      <c r="E7" s="72" t="s">
        <v>62</v>
      </c>
      <c r="F7" s="73" t="s">
        <v>63</v>
      </c>
      <c r="G7" s="72" t="s">
        <v>64</v>
      </c>
      <c r="H7" s="74"/>
      <c r="I7" s="188" t="s">
        <v>24</v>
      </c>
      <c r="J7" s="189"/>
      <c r="K7" s="188" t="s">
        <v>25</v>
      </c>
      <c r="L7" s="189"/>
      <c r="M7" s="188" t="s">
        <v>26</v>
      </c>
      <c r="N7" s="190"/>
    </row>
    <row r="8" spans="1:14" ht="15" customHeight="1">
      <c r="A8" s="55" t="s">
        <v>27</v>
      </c>
      <c r="B8" s="70" t="s">
        <v>28</v>
      </c>
      <c r="D8" s="75">
        <v>-1.1420964200000001</v>
      </c>
      <c r="E8" s="76">
        <v>0.041164976976521064</v>
      </c>
      <c r="F8" s="76">
        <v>1.1182111850000003</v>
      </c>
      <c r="G8" s="76">
        <v>0.032301973950140915</v>
      </c>
      <c r="H8" s="77">
        <v>3</v>
      </c>
      <c r="I8" s="78">
        <v>0.017</v>
      </c>
      <c r="J8" s="78">
        <v>0</v>
      </c>
      <c r="K8" s="78">
        <v>0.51</v>
      </c>
      <c r="L8" s="78">
        <v>0.51</v>
      </c>
      <c r="M8" s="78">
        <v>0.85</v>
      </c>
      <c r="N8" s="79">
        <v>0.85</v>
      </c>
    </row>
    <row r="9" spans="1:14" ht="15" customHeight="1">
      <c r="A9" s="55" t="s">
        <v>29</v>
      </c>
      <c r="B9" s="80">
        <v>0.017</v>
      </c>
      <c r="D9" s="81">
        <v>0.03974950000000001</v>
      </c>
      <c r="E9" s="78">
        <v>0.015208977384706055</v>
      </c>
      <c r="F9" s="82">
        <v>-3.18233285</v>
      </c>
      <c r="G9" s="78">
        <v>0.01286807413730857</v>
      </c>
      <c r="H9" s="77">
        <v>4</v>
      </c>
      <c r="I9" s="78">
        <v>0</v>
      </c>
      <c r="J9" s="78">
        <v>0</v>
      </c>
      <c r="K9" s="78">
        <v>0.578</v>
      </c>
      <c r="L9" s="78">
        <v>0.578</v>
      </c>
      <c r="M9" s="78">
        <v>0.289</v>
      </c>
      <c r="N9" s="79">
        <v>0.289</v>
      </c>
    </row>
    <row r="10" spans="1:14" ht="15" customHeight="1">
      <c r="A10" s="55" t="s">
        <v>30</v>
      </c>
      <c r="B10" s="70" t="s">
        <v>31</v>
      </c>
      <c r="D10" s="81">
        <v>0.4919609100000001</v>
      </c>
      <c r="E10" s="78">
        <v>0.006821991096214807</v>
      </c>
      <c r="F10" s="78">
        <v>-0.06342517500000003</v>
      </c>
      <c r="G10" s="78">
        <v>0.020576317291855772</v>
      </c>
      <c r="H10" s="77">
        <v>5</v>
      </c>
      <c r="I10" s="78">
        <v>0</v>
      </c>
      <c r="J10" s="78">
        <v>0</v>
      </c>
      <c r="K10" s="78">
        <v>0.246</v>
      </c>
      <c r="L10" s="78">
        <v>0.246</v>
      </c>
      <c r="M10" s="78">
        <v>0.231</v>
      </c>
      <c r="N10" s="79">
        <v>0.187</v>
      </c>
    </row>
    <row r="11" spans="1:14" ht="15" customHeight="1">
      <c r="A11" s="55" t="s">
        <v>32</v>
      </c>
      <c r="B11" s="56">
        <v>3</v>
      </c>
      <c r="D11" s="75">
        <v>5.226020650000001</v>
      </c>
      <c r="E11" s="76">
        <v>0.024672567674290186</v>
      </c>
      <c r="F11" s="76">
        <v>-0.14425433000000001</v>
      </c>
      <c r="G11" s="76">
        <v>0.011175578473331671</v>
      </c>
      <c r="H11" s="77">
        <v>6</v>
      </c>
      <c r="I11" s="78">
        <v>3.925</v>
      </c>
      <c r="J11" s="78">
        <v>0</v>
      </c>
      <c r="K11" s="78">
        <v>0.251</v>
      </c>
      <c r="L11" s="78">
        <v>0.251</v>
      </c>
      <c r="M11" s="78">
        <v>0.418</v>
      </c>
      <c r="N11" s="79">
        <v>0.418</v>
      </c>
    </row>
    <row r="12" spans="1:14" ht="15" customHeight="1">
      <c r="A12" s="55" t="s">
        <v>33</v>
      </c>
      <c r="B12" s="83">
        <v>0.7499</v>
      </c>
      <c r="D12" s="81">
        <v>-0.37943211499999996</v>
      </c>
      <c r="E12" s="78">
        <v>0.0058964354169320984</v>
      </c>
      <c r="F12" s="78">
        <v>-0.09139778000000001</v>
      </c>
      <c r="G12" s="78">
        <v>0.008426438357135175</v>
      </c>
      <c r="H12" s="77">
        <v>7</v>
      </c>
      <c r="I12" s="78">
        <v>0</v>
      </c>
      <c r="J12" s="78">
        <v>0</v>
      </c>
      <c r="K12" s="78">
        <v>0</v>
      </c>
      <c r="L12" s="78">
        <v>0</v>
      </c>
      <c r="M12" s="78">
        <v>0.142</v>
      </c>
      <c r="N12" s="79">
        <v>0.142</v>
      </c>
    </row>
    <row r="13" spans="1:14" ht="15" customHeight="1">
      <c r="A13" s="55" t="s">
        <v>34</v>
      </c>
      <c r="B13" s="80">
        <v>22.201539</v>
      </c>
      <c r="D13" s="81">
        <v>-0.009128019999999999</v>
      </c>
      <c r="E13" s="78">
        <v>0.003472115786318191</v>
      </c>
      <c r="F13" s="78">
        <v>-0.19384261749999998</v>
      </c>
      <c r="G13" s="78">
        <v>0.001373465976338224</v>
      </c>
      <c r="H13" s="77">
        <v>8</v>
      </c>
      <c r="I13" s="78">
        <v>0</v>
      </c>
      <c r="J13" s="78">
        <v>0</v>
      </c>
      <c r="K13" s="78">
        <v>0</v>
      </c>
      <c r="L13" s="78">
        <v>0</v>
      </c>
      <c r="M13" s="78">
        <v>0.241</v>
      </c>
      <c r="N13" s="79">
        <v>0.241</v>
      </c>
    </row>
    <row r="14" spans="1:14" ht="15" customHeight="1">
      <c r="A14" s="48" t="s">
        <v>35</v>
      </c>
      <c r="B14" s="84">
        <v>12.5</v>
      </c>
      <c r="D14" s="81">
        <v>0.1223682295</v>
      </c>
      <c r="E14" s="78">
        <v>0.002958562515936558</v>
      </c>
      <c r="F14" s="78">
        <v>-0.069868651</v>
      </c>
      <c r="G14" s="78">
        <v>0.002402352350089278</v>
      </c>
      <c r="H14" s="77">
        <v>9</v>
      </c>
      <c r="I14" s="78">
        <v>0</v>
      </c>
      <c r="J14" s="78">
        <v>0</v>
      </c>
      <c r="K14" s="78">
        <v>0</v>
      </c>
      <c r="L14" s="78">
        <v>0</v>
      </c>
      <c r="M14" s="78">
        <v>0.41</v>
      </c>
      <c r="N14" s="79">
        <v>0.41</v>
      </c>
    </row>
    <row r="15" spans="1:14" ht="15" customHeight="1">
      <c r="A15" s="55" t="s">
        <v>36</v>
      </c>
      <c r="B15" s="80">
        <v>0</v>
      </c>
      <c r="D15" s="75">
        <v>-0.095733399</v>
      </c>
      <c r="E15" s="76">
        <v>0.0021720427042186655</v>
      </c>
      <c r="F15" s="76">
        <v>0.04465324</v>
      </c>
      <c r="G15" s="76">
        <v>0.0024604912157738124</v>
      </c>
      <c r="H15" s="77">
        <v>10</v>
      </c>
      <c r="I15" s="78">
        <v>-0.209</v>
      </c>
      <c r="J15" s="78">
        <v>0</v>
      </c>
      <c r="K15" s="78">
        <v>0.698</v>
      </c>
      <c r="L15" s="78">
        <v>0</v>
      </c>
      <c r="M15" s="78">
        <v>0.349</v>
      </c>
      <c r="N15" s="79">
        <v>0.349</v>
      </c>
    </row>
    <row r="16" spans="1:14" ht="15" customHeight="1">
      <c r="A16" s="55" t="s">
        <v>37</v>
      </c>
      <c r="B16" s="80">
        <v>12.510249999999996</v>
      </c>
      <c r="D16" s="81">
        <v>-0.011638955900000001</v>
      </c>
      <c r="E16" s="78">
        <v>0.001758992951247942</v>
      </c>
      <c r="F16" s="78">
        <v>-0.011229703</v>
      </c>
      <c r="G16" s="78">
        <v>0.003455200701057174</v>
      </c>
      <c r="H16" s="77">
        <v>11</v>
      </c>
      <c r="I16" s="78">
        <v>0</v>
      </c>
      <c r="J16" s="78">
        <v>0</v>
      </c>
      <c r="K16" s="78">
        <v>0</v>
      </c>
      <c r="L16" s="78">
        <v>0</v>
      </c>
      <c r="M16" s="78">
        <v>0.237</v>
      </c>
      <c r="N16" s="79">
        <v>0.237</v>
      </c>
    </row>
    <row r="17" spans="1:14" ht="15" customHeight="1">
      <c r="A17" s="55" t="s">
        <v>38</v>
      </c>
      <c r="B17" s="80">
        <v>0.2879999876022339</v>
      </c>
      <c r="D17" s="85">
        <v>-0.012670387799999999</v>
      </c>
      <c r="E17" s="78">
        <v>0.0014751918717465253</v>
      </c>
      <c r="F17" s="82">
        <v>-0.0071882145</v>
      </c>
      <c r="G17" s="78">
        <v>0.0029752973869888975</v>
      </c>
      <c r="H17" s="77">
        <v>12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9">
        <v>0</v>
      </c>
    </row>
    <row r="18" spans="1:14" ht="15" customHeight="1">
      <c r="A18" s="55" t="s">
        <v>39</v>
      </c>
      <c r="B18" s="80">
        <v>-509.6440124511719</v>
      </c>
      <c r="D18" s="86">
        <v>-0.0008619334700000001</v>
      </c>
      <c r="E18" s="78">
        <v>0.0017056082075369442</v>
      </c>
      <c r="F18" s="82">
        <v>0.051737933</v>
      </c>
      <c r="G18" s="78">
        <v>0.0009937812318088386</v>
      </c>
      <c r="H18" s="77">
        <v>13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0</v>
      </c>
    </row>
    <row r="19" spans="1:14" ht="15" customHeight="1">
      <c r="A19" s="55" t="s">
        <v>40</v>
      </c>
      <c r="B19" s="80">
        <v>-1.1649999618530273</v>
      </c>
      <c r="D19" s="85">
        <v>-0.17827027</v>
      </c>
      <c r="E19" s="78">
        <v>0.0006194755040329926</v>
      </c>
      <c r="F19" s="82">
        <v>0.0189047605</v>
      </c>
      <c r="G19" s="78">
        <v>0.0008247361607005721</v>
      </c>
      <c r="H19" s="77">
        <v>14</v>
      </c>
      <c r="I19" s="78">
        <v>0.058</v>
      </c>
      <c r="J19" s="78">
        <v>0</v>
      </c>
      <c r="K19" s="78">
        <v>0</v>
      </c>
      <c r="L19" s="78">
        <v>0</v>
      </c>
      <c r="M19" s="78">
        <v>0</v>
      </c>
      <c r="N19" s="79">
        <v>0</v>
      </c>
    </row>
    <row r="20" spans="1:14" ht="15" customHeight="1" thickBot="1">
      <c r="A20" s="55" t="s">
        <v>41</v>
      </c>
      <c r="B20" s="87">
        <v>0.12324964999999999</v>
      </c>
      <c r="D20" s="115">
        <v>-0.0013163632290000003</v>
      </c>
      <c r="E20" s="89">
        <v>0.0005639931796390593</v>
      </c>
      <c r="F20" s="116">
        <v>0.00165309439</v>
      </c>
      <c r="G20" s="89">
        <v>0.0009721394961801464</v>
      </c>
      <c r="H20" s="91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92">
        <v>0</v>
      </c>
    </row>
    <row r="21" spans="1:6" ht="15" customHeight="1">
      <c r="A21" s="55" t="s">
        <v>42</v>
      </c>
      <c r="B21" s="87">
        <v>-0.52304395</v>
      </c>
      <c r="F21" s="3" t="s">
        <v>65</v>
      </c>
    </row>
    <row r="22" spans="1:6" ht="15" customHeight="1">
      <c r="A22" s="55" t="s">
        <v>43</v>
      </c>
      <c r="B22" s="70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1.582111500864212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3" t="s">
        <v>47</v>
      </c>
      <c r="B25" s="44">
        <v>20</v>
      </c>
      <c r="E25" s="101" t="s">
        <v>48</v>
      </c>
      <c r="F25" s="102"/>
      <c r="G25" s="103"/>
      <c r="H25" s="104">
        <v>3.7698536499999995</v>
      </c>
      <c r="I25" s="102" t="s">
        <v>49</v>
      </c>
      <c r="J25" s="103"/>
      <c r="K25" s="102"/>
      <c r="L25" s="105">
        <v>5.2280112036940185</v>
      </c>
    </row>
    <row r="26" spans="1:12" ht="18" customHeight="1" thickBot="1">
      <c r="A26" s="55" t="s">
        <v>50</v>
      </c>
      <c r="B26" s="56" t="s">
        <v>51</v>
      </c>
      <c r="E26" s="106" t="s">
        <v>52</v>
      </c>
      <c r="F26" s="107"/>
      <c r="G26" s="108"/>
      <c r="H26" s="109">
        <v>1.5983680698875093</v>
      </c>
      <c r="I26" s="107" t="s">
        <v>53</v>
      </c>
      <c r="J26" s="108"/>
      <c r="K26" s="107"/>
      <c r="L26" s="110">
        <v>0.10563520022507082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 t="s">
        <v>117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48081433res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6">
      <selection activeCell="O9" sqref="O9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3" t="s">
        <v>12</v>
      </c>
      <c r="B1" s="44">
        <v>0</v>
      </c>
      <c r="D1" s="45" t="s">
        <v>13</v>
      </c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ht="15" customHeight="1">
      <c r="A2" s="48" t="s">
        <v>14</v>
      </c>
      <c r="B2" s="49" t="s">
        <v>15</v>
      </c>
      <c r="D2" s="50" t="s">
        <v>56</v>
      </c>
      <c r="E2" s="51"/>
      <c r="F2" s="51"/>
      <c r="G2" s="51"/>
      <c r="H2" s="51"/>
      <c r="I2" s="51"/>
      <c r="J2" s="52"/>
      <c r="K2" s="53">
        <v>3.38054159E-05</v>
      </c>
      <c r="L2" s="53">
        <v>1.8104492683583564E-07</v>
      </c>
      <c r="M2" s="53">
        <v>-0.000107550068</v>
      </c>
      <c r="N2" s="54">
        <v>1.6184241961119686E-07</v>
      </c>
    </row>
    <row r="3" spans="1:14" ht="15" customHeight="1">
      <c r="A3" s="55" t="s">
        <v>16</v>
      </c>
      <c r="B3" s="56">
        <v>1</v>
      </c>
      <c r="D3" s="50" t="s">
        <v>57</v>
      </c>
      <c r="E3" s="51"/>
      <c r="F3" s="51"/>
      <c r="G3" s="51"/>
      <c r="H3" s="51"/>
      <c r="I3" s="51"/>
      <c r="J3" s="52"/>
      <c r="K3" s="53">
        <v>2.4580720100000003E-05</v>
      </c>
      <c r="L3" s="53">
        <v>1.0762185717400888E-07</v>
      </c>
      <c r="M3" s="53">
        <v>6.1566192E-05</v>
      </c>
      <c r="N3" s="54">
        <v>2.1019956980329663E-07</v>
      </c>
    </row>
    <row r="4" spans="1:14" ht="15" customHeight="1">
      <c r="A4" s="55" t="s">
        <v>17</v>
      </c>
      <c r="B4" s="56">
        <v>1</v>
      </c>
      <c r="D4" s="50" t="s">
        <v>58</v>
      </c>
      <c r="E4" s="51"/>
      <c r="F4" s="51"/>
      <c r="G4" s="51"/>
      <c r="H4" s="51"/>
      <c r="I4" s="51"/>
      <c r="J4" s="52"/>
      <c r="K4" s="53">
        <v>0.002124479539248248</v>
      </c>
      <c r="L4" s="53">
        <v>-0.00013432018417870376</v>
      </c>
      <c r="M4" s="53">
        <v>7.481711953472462E-08</v>
      </c>
      <c r="N4" s="54">
        <v>-31.57047</v>
      </c>
    </row>
    <row r="5" spans="1:14" ht="15" customHeight="1" thickBot="1">
      <c r="A5" s="55" t="s">
        <v>18</v>
      </c>
      <c r="B5" s="57">
        <v>36626.61881944445</v>
      </c>
      <c r="D5" s="58"/>
      <c r="E5" s="59" t="s">
        <v>120</v>
      </c>
      <c r="F5" s="60"/>
      <c r="G5" s="60"/>
      <c r="H5" s="60"/>
      <c r="I5" s="60"/>
      <c r="J5" s="60"/>
      <c r="K5" s="60"/>
      <c r="L5" s="60"/>
      <c r="M5" s="60"/>
      <c r="N5" s="61"/>
    </row>
    <row r="6" spans="1:14" ht="15" customHeight="1" thickTop="1">
      <c r="A6" s="55" t="s">
        <v>19</v>
      </c>
      <c r="B6" s="56">
        <v>4809</v>
      </c>
      <c r="D6" s="62"/>
      <c r="E6" s="63" t="s">
        <v>20</v>
      </c>
      <c r="F6" s="64"/>
      <c r="G6" s="65"/>
      <c r="H6" s="66" t="s">
        <v>21</v>
      </c>
      <c r="I6" s="67"/>
      <c r="J6" s="64"/>
      <c r="K6" s="68" t="s">
        <v>60</v>
      </c>
      <c r="L6" s="51"/>
      <c r="M6" s="51"/>
      <c r="N6" s="69"/>
    </row>
    <row r="7" spans="1:14" ht="15" customHeight="1" thickBot="1">
      <c r="A7" s="55" t="s">
        <v>22</v>
      </c>
      <c r="B7" s="70" t="s">
        <v>23</v>
      </c>
      <c r="D7" s="71" t="s">
        <v>61</v>
      </c>
      <c r="E7" s="72" t="s">
        <v>62</v>
      </c>
      <c r="F7" s="73" t="s">
        <v>63</v>
      </c>
      <c r="G7" s="72" t="s">
        <v>64</v>
      </c>
      <c r="H7" s="74"/>
      <c r="I7" s="188" t="s">
        <v>24</v>
      </c>
      <c r="J7" s="189"/>
      <c r="K7" s="188" t="s">
        <v>25</v>
      </c>
      <c r="L7" s="189"/>
      <c r="M7" s="188" t="s">
        <v>26</v>
      </c>
      <c r="N7" s="190"/>
    </row>
    <row r="8" spans="1:14" ht="15" customHeight="1">
      <c r="A8" s="55" t="s">
        <v>27</v>
      </c>
      <c r="B8" s="70" t="s">
        <v>28</v>
      </c>
      <c r="D8" s="75">
        <v>-1.23999563</v>
      </c>
      <c r="E8" s="76">
        <v>0.02190927250265848</v>
      </c>
      <c r="F8" s="117">
        <v>8.3463894</v>
      </c>
      <c r="G8" s="76">
        <v>0.034476061940692644</v>
      </c>
      <c r="H8" s="77">
        <v>3</v>
      </c>
      <c r="I8" s="78">
        <v>0.017</v>
      </c>
      <c r="J8" s="78">
        <v>0</v>
      </c>
      <c r="K8" s="78">
        <v>0.51</v>
      </c>
      <c r="L8" s="78">
        <v>0.51</v>
      </c>
      <c r="M8" s="78">
        <v>0.85</v>
      </c>
      <c r="N8" s="79">
        <v>0.85</v>
      </c>
    </row>
    <row r="9" spans="1:15" ht="15" customHeight="1">
      <c r="A9" s="55" t="s">
        <v>29</v>
      </c>
      <c r="B9" s="80">
        <v>0.017</v>
      </c>
      <c r="D9" s="81">
        <v>-1.3037475500000002</v>
      </c>
      <c r="E9" s="78">
        <v>0.03341806138144505</v>
      </c>
      <c r="F9" s="82">
        <v>-2.0359259</v>
      </c>
      <c r="G9" s="78">
        <v>0.020956361710451243</v>
      </c>
      <c r="H9" s="77">
        <v>4</v>
      </c>
      <c r="I9" s="78">
        <v>0</v>
      </c>
      <c r="J9" s="78">
        <v>0</v>
      </c>
      <c r="K9" s="78">
        <v>0.578</v>
      </c>
      <c r="L9" s="78">
        <v>0.578</v>
      </c>
      <c r="M9" s="78">
        <v>0.289</v>
      </c>
      <c r="N9" s="79">
        <v>0.289</v>
      </c>
      <c r="O9"/>
    </row>
    <row r="10" spans="1:14" ht="15" customHeight="1">
      <c r="A10" s="55" t="s">
        <v>30</v>
      </c>
      <c r="B10" s="70" t="s">
        <v>31</v>
      </c>
      <c r="D10" s="86">
        <v>-0.93776028</v>
      </c>
      <c r="E10" s="78">
        <v>0.012577845062391195</v>
      </c>
      <c r="F10" s="78">
        <v>-0.6295379</v>
      </c>
      <c r="G10" s="78">
        <v>0.015285297715123183</v>
      </c>
      <c r="H10" s="77">
        <v>5</v>
      </c>
      <c r="I10" s="78">
        <v>0</v>
      </c>
      <c r="J10" s="78">
        <v>0</v>
      </c>
      <c r="K10" s="78">
        <v>0.246</v>
      </c>
      <c r="L10" s="78">
        <v>0.246</v>
      </c>
      <c r="M10" s="78">
        <v>0.231</v>
      </c>
      <c r="N10" s="79">
        <v>0.187</v>
      </c>
    </row>
    <row r="11" spans="1:14" ht="15" customHeight="1">
      <c r="A11" s="55" t="s">
        <v>32</v>
      </c>
      <c r="B11" s="56">
        <v>5</v>
      </c>
      <c r="D11" s="118">
        <v>13.871967000000001</v>
      </c>
      <c r="E11" s="76">
        <v>0.0071991184193055295</v>
      </c>
      <c r="F11" s="76">
        <v>-0.21535493099999997</v>
      </c>
      <c r="G11" s="76">
        <v>0.014783098193878436</v>
      </c>
      <c r="H11" s="77">
        <v>6</v>
      </c>
      <c r="I11" s="78">
        <v>3.925</v>
      </c>
      <c r="J11" s="78">
        <v>0</v>
      </c>
      <c r="K11" s="78">
        <v>0.251</v>
      </c>
      <c r="L11" s="78">
        <v>0.251</v>
      </c>
      <c r="M11" s="78">
        <v>0.418</v>
      </c>
      <c r="N11" s="79">
        <v>0.418</v>
      </c>
    </row>
    <row r="12" spans="1:14" ht="15" customHeight="1">
      <c r="A12" s="55" t="s">
        <v>33</v>
      </c>
      <c r="B12" s="83">
        <v>0.7499</v>
      </c>
      <c r="D12" s="81">
        <v>-0.116461112</v>
      </c>
      <c r="E12" s="78">
        <v>0.003305313438658141</v>
      </c>
      <c r="F12" s="78">
        <v>0.138148179</v>
      </c>
      <c r="G12" s="78">
        <v>0.006494473737807755</v>
      </c>
      <c r="H12" s="77">
        <v>7</v>
      </c>
      <c r="I12" s="78">
        <v>0</v>
      </c>
      <c r="J12" s="78">
        <v>0</v>
      </c>
      <c r="K12" s="78">
        <v>0</v>
      </c>
      <c r="L12" s="78">
        <v>0</v>
      </c>
      <c r="M12" s="78">
        <v>0.142</v>
      </c>
      <c r="N12" s="79">
        <v>0.142</v>
      </c>
    </row>
    <row r="13" spans="1:14" ht="15" customHeight="1">
      <c r="A13" s="55" t="s">
        <v>34</v>
      </c>
      <c r="B13" s="80">
        <v>22.531129</v>
      </c>
      <c r="D13" s="81">
        <v>-0.09728749300000002</v>
      </c>
      <c r="E13" s="78">
        <v>0.006301831887315389</v>
      </c>
      <c r="F13" s="78">
        <v>-0.15106417600000002</v>
      </c>
      <c r="G13" s="78">
        <v>0.004707138081090495</v>
      </c>
      <c r="H13" s="77">
        <v>8</v>
      </c>
      <c r="I13" s="78">
        <v>0</v>
      </c>
      <c r="J13" s="78">
        <v>0</v>
      </c>
      <c r="K13" s="78">
        <v>0</v>
      </c>
      <c r="L13" s="78">
        <v>0</v>
      </c>
      <c r="M13" s="78">
        <v>0.241</v>
      </c>
      <c r="N13" s="79">
        <v>0.241</v>
      </c>
    </row>
    <row r="14" spans="1:14" ht="15" customHeight="1">
      <c r="A14" s="48" t="s">
        <v>35</v>
      </c>
      <c r="B14" s="84">
        <v>12.5</v>
      </c>
      <c r="D14" s="81">
        <v>-0.03557277799999999</v>
      </c>
      <c r="E14" s="78">
        <v>0.004136090371634333</v>
      </c>
      <c r="F14" s="78">
        <v>-0.043226342</v>
      </c>
      <c r="G14" s="78">
        <v>0.003930412015376491</v>
      </c>
      <c r="H14" s="77">
        <v>9</v>
      </c>
      <c r="I14" s="78">
        <v>0</v>
      </c>
      <c r="J14" s="78">
        <v>0</v>
      </c>
      <c r="K14" s="78">
        <v>0</v>
      </c>
      <c r="L14" s="78">
        <v>0</v>
      </c>
      <c r="M14" s="78">
        <v>0.41</v>
      </c>
      <c r="N14" s="79">
        <v>0.41</v>
      </c>
    </row>
    <row r="15" spans="1:14" ht="15" customHeight="1">
      <c r="A15" s="55" t="s">
        <v>36</v>
      </c>
      <c r="B15" s="80">
        <v>0</v>
      </c>
      <c r="D15" s="75">
        <v>-0.42974313</v>
      </c>
      <c r="E15" s="76">
        <v>0.0053887571779242666</v>
      </c>
      <c r="F15" s="76">
        <v>0.2476713</v>
      </c>
      <c r="G15" s="76">
        <v>0.0032042707371559504</v>
      </c>
      <c r="H15" s="77">
        <v>10</v>
      </c>
      <c r="I15" s="78">
        <v>-0.209</v>
      </c>
      <c r="J15" s="78">
        <v>0</v>
      </c>
      <c r="K15" s="78">
        <v>0.698</v>
      </c>
      <c r="L15" s="78">
        <v>0</v>
      </c>
      <c r="M15" s="78">
        <v>0.349</v>
      </c>
      <c r="N15" s="79">
        <v>0.349</v>
      </c>
    </row>
    <row r="16" spans="1:14" ht="15" customHeight="1">
      <c r="A16" s="55" t="s">
        <v>37</v>
      </c>
      <c r="B16" s="80">
        <v>12.5097</v>
      </c>
      <c r="D16" s="81">
        <v>0.048752292999999995</v>
      </c>
      <c r="E16" s="78">
        <v>0.0034297553330239683</v>
      </c>
      <c r="F16" s="78">
        <v>0.031472528</v>
      </c>
      <c r="G16" s="78">
        <v>0.0008461238141880756</v>
      </c>
      <c r="H16" s="77">
        <v>11</v>
      </c>
      <c r="I16" s="78">
        <v>0</v>
      </c>
      <c r="J16" s="78">
        <v>0</v>
      </c>
      <c r="K16" s="78">
        <v>0</v>
      </c>
      <c r="L16" s="78">
        <v>0</v>
      </c>
      <c r="M16" s="78">
        <v>0.237</v>
      </c>
      <c r="N16" s="79">
        <v>0.237</v>
      </c>
    </row>
    <row r="17" spans="1:14" ht="15" customHeight="1">
      <c r="A17" s="55" t="s">
        <v>38</v>
      </c>
      <c r="B17" s="80">
        <v>0.3610000014305115</v>
      </c>
      <c r="D17" s="85">
        <v>-0.0188835142</v>
      </c>
      <c r="E17" s="78">
        <v>0.003186561847373508</v>
      </c>
      <c r="F17" s="82">
        <v>-0.015587870087</v>
      </c>
      <c r="G17" s="78">
        <v>0.00284372530549015</v>
      </c>
      <c r="H17" s="77">
        <v>12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9">
        <v>0</v>
      </c>
    </row>
    <row r="18" spans="1:14" ht="15" customHeight="1">
      <c r="A18" s="55" t="s">
        <v>39</v>
      </c>
      <c r="B18" s="80">
        <v>-429.281005859375</v>
      </c>
      <c r="D18" s="85">
        <v>-0.051594839999999996</v>
      </c>
      <c r="E18" s="78">
        <v>0.0011436292833173747</v>
      </c>
      <c r="F18" s="82">
        <v>0.05369874</v>
      </c>
      <c r="G18" s="78">
        <v>0.0019086773447676607</v>
      </c>
      <c r="H18" s="77">
        <v>13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0</v>
      </c>
    </row>
    <row r="19" spans="1:14" ht="15" customHeight="1">
      <c r="A19" s="55" t="s">
        <v>40</v>
      </c>
      <c r="B19" s="80">
        <v>-0.6869999766349792</v>
      </c>
      <c r="D19" s="85">
        <v>-0.13296903000000002</v>
      </c>
      <c r="E19" s="78">
        <v>0.0010574343698777533</v>
      </c>
      <c r="F19" s="82">
        <v>-0.025154968300000004</v>
      </c>
      <c r="G19" s="78">
        <v>0.0016373619033712538</v>
      </c>
      <c r="H19" s="77">
        <v>14</v>
      </c>
      <c r="I19" s="78">
        <v>0.058</v>
      </c>
      <c r="J19" s="78">
        <v>0</v>
      </c>
      <c r="K19" s="78">
        <v>0</v>
      </c>
      <c r="L19" s="78">
        <v>0</v>
      </c>
      <c r="M19" s="78">
        <v>0</v>
      </c>
      <c r="N19" s="79">
        <v>0</v>
      </c>
    </row>
    <row r="20" spans="1:14" ht="15" customHeight="1" thickBot="1">
      <c r="A20" s="55" t="s">
        <v>41</v>
      </c>
      <c r="B20" s="87">
        <v>0.3236593</v>
      </c>
      <c r="D20" s="115">
        <v>0.0041976758</v>
      </c>
      <c r="E20" s="89">
        <v>0.0009284761338987977</v>
      </c>
      <c r="F20" s="116">
        <v>0.003480223</v>
      </c>
      <c r="G20" s="89">
        <v>0.0015739125943450925</v>
      </c>
      <c r="H20" s="91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92">
        <v>0</v>
      </c>
    </row>
    <row r="21" spans="1:6" ht="15" customHeight="1">
      <c r="A21" s="55" t="s">
        <v>42</v>
      </c>
      <c r="B21" s="87">
        <v>-0.8402082</v>
      </c>
      <c r="F21" s="3" t="s">
        <v>65</v>
      </c>
    </row>
    <row r="22" spans="1:6" ht="15" customHeight="1">
      <c r="A22" s="55" t="s">
        <v>43</v>
      </c>
      <c r="B22" s="70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1.808856216119863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3" t="s">
        <v>47</v>
      </c>
      <c r="B25" s="44">
        <v>10</v>
      </c>
      <c r="E25" s="101" t="s">
        <v>48</v>
      </c>
      <c r="F25" s="102"/>
      <c r="G25" s="103"/>
      <c r="H25" s="104">
        <v>2.1287214999999997</v>
      </c>
      <c r="I25" s="102" t="s">
        <v>49</v>
      </c>
      <c r="J25" s="103"/>
      <c r="K25" s="102"/>
      <c r="L25" s="105">
        <v>13.873638534839916</v>
      </c>
    </row>
    <row r="26" spans="1:12" ht="18" customHeight="1" thickBot="1">
      <c r="A26" s="55" t="s">
        <v>50</v>
      </c>
      <c r="B26" s="56" t="s">
        <v>51</v>
      </c>
      <c r="E26" s="106" t="s">
        <v>52</v>
      </c>
      <c r="F26" s="107"/>
      <c r="G26" s="108"/>
      <c r="H26" s="109">
        <v>8.437997699623498</v>
      </c>
      <c r="I26" s="107" t="s">
        <v>53</v>
      </c>
      <c r="J26" s="108"/>
      <c r="K26" s="107"/>
      <c r="L26" s="110">
        <v>0.496004264725503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 t="s">
        <v>119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48091451res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3" t="s">
        <v>12</v>
      </c>
      <c r="B1" s="44">
        <v>0</v>
      </c>
      <c r="D1" s="45" t="s">
        <v>13</v>
      </c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ht="15" customHeight="1">
      <c r="A2" s="48" t="s">
        <v>14</v>
      </c>
      <c r="B2" s="49" t="s">
        <v>15</v>
      </c>
      <c r="D2" s="50" t="s">
        <v>56</v>
      </c>
      <c r="E2" s="51"/>
      <c r="F2" s="51"/>
      <c r="G2" s="51"/>
      <c r="H2" s="51"/>
      <c r="I2" s="51"/>
      <c r="J2" s="52"/>
      <c r="K2" s="53">
        <v>5.090598999999999E-06</v>
      </c>
      <c r="L2" s="53">
        <v>7.730319342693621E-08</v>
      </c>
      <c r="M2" s="53">
        <v>-3.2675996000000006E-05</v>
      </c>
      <c r="N2" s="54">
        <v>2.3180866837487134E-07</v>
      </c>
    </row>
    <row r="3" spans="1:14" ht="15" customHeight="1">
      <c r="A3" s="55" t="s">
        <v>16</v>
      </c>
      <c r="B3" s="56">
        <v>1</v>
      </c>
      <c r="D3" s="50" t="s">
        <v>57</v>
      </c>
      <c r="E3" s="51"/>
      <c r="F3" s="51"/>
      <c r="G3" s="51"/>
      <c r="H3" s="51"/>
      <c r="I3" s="51"/>
      <c r="J3" s="52"/>
      <c r="K3" s="53">
        <v>2.6807439E-05</v>
      </c>
      <c r="L3" s="53">
        <v>2.3394231984418177E-07</v>
      </c>
      <c r="M3" s="53">
        <v>6.8171444E-05</v>
      </c>
      <c r="N3" s="54">
        <v>1.5227200206720043E-07</v>
      </c>
    </row>
    <row r="4" spans="1:14" ht="15" customHeight="1">
      <c r="A4" s="55" t="s">
        <v>17</v>
      </c>
      <c r="B4" s="56">
        <v>1</v>
      </c>
      <c r="D4" s="50" t="s">
        <v>58</v>
      </c>
      <c r="E4" s="51"/>
      <c r="F4" s="51"/>
      <c r="G4" s="51"/>
      <c r="H4" s="51"/>
      <c r="I4" s="51"/>
      <c r="J4" s="52"/>
      <c r="K4" s="53">
        <v>0.0022178542408985403</v>
      </c>
      <c r="L4" s="53">
        <v>-0.0001206101901501162</v>
      </c>
      <c r="M4" s="53">
        <v>5.153309596867249E-08</v>
      </c>
      <c r="N4" s="54">
        <v>-27.163981999999997</v>
      </c>
    </row>
    <row r="5" spans="1:14" ht="15" customHeight="1" thickBot="1">
      <c r="A5" t="s">
        <v>18</v>
      </c>
      <c r="B5" s="57">
        <v>36626.62252314815</v>
      </c>
      <c r="D5" s="58"/>
      <c r="E5" s="59" t="s">
        <v>123</v>
      </c>
      <c r="F5" s="60"/>
      <c r="G5" s="60"/>
      <c r="H5" s="60"/>
      <c r="I5" s="60"/>
      <c r="J5" s="60"/>
      <c r="K5" s="60"/>
      <c r="L5" s="60"/>
      <c r="M5" s="60"/>
      <c r="N5" s="61"/>
    </row>
    <row r="6" spans="1:14" ht="15" customHeight="1" thickTop="1">
      <c r="A6" s="55" t="s">
        <v>19</v>
      </c>
      <c r="B6" s="56">
        <v>4811</v>
      </c>
      <c r="D6" s="62"/>
      <c r="E6" s="63" t="s">
        <v>20</v>
      </c>
      <c r="F6" s="64"/>
      <c r="G6" s="65"/>
      <c r="H6" s="66" t="s">
        <v>21</v>
      </c>
      <c r="I6" s="67"/>
      <c r="J6" s="64"/>
      <c r="K6" s="68" t="s">
        <v>60</v>
      </c>
      <c r="L6" s="51"/>
      <c r="M6" s="51"/>
      <c r="N6" s="69"/>
    </row>
    <row r="7" spans="1:14" ht="15" customHeight="1" thickBot="1">
      <c r="A7" s="55" t="s">
        <v>22</v>
      </c>
      <c r="B7" s="70" t="s">
        <v>23</v>
      </c>
      <c r="D7" s="71" t="s">
        <v>61</v>
      </c>
      <c r="E7" s="72" t="s">
        <v>62</v>
      </c>
      <c r="F7" s="73" t="s">
        <v>63</v>
      </c>
      <c r="G7" s="72" t="s">
        <v>64</v>
      </c>
      <c r="H7" s="74"/>
      <c r="I7" s="188" t="s">
        <v>24</v>
      </c>
      <c r="J7" s="189"/>
      <c r="K7" s="188" t="s">
        <v>25</v>
      </c>
      <c r="L7" s="189"/>
      <c r="M7" s="188" t="s">
        <v>26</v>
      </c>
      <c r="N7" s="190"/>
    </row>
    <row r="8" spans="1:14" ht="15" customHeight="1">
      <c r="A8" s="55" t="s">
        <v>27</v>
      </c>
      <c r="B8" s="70" t="s">
        <v>28</v>
      </c>
      <c r="D8" s="75">
        <v>-1.26580302</v>
      </c>
      <c r="E8" s="76">
        <v>0.020101287218804994</v>
      </c>
      <c r="F8" s="76">
        <v>0.99730837</v>
      </c>
      <c r="G8" s="76">
        <v>0.020748590043265576</v>
      </c>
      <c r="H8" s="77">
        <v>3</v>
      </c>
      <c r="I8" s="78">
        <v>0.017</v>
      </c>
      <c r="J8" s="78">
        <v>0</v>
      </c>
      <c r="K8" s="78">
        <v>0.51</v>
      </c>
      <c r="L8" s="78">
        <v>0.51</v>
      </c>
      <c r="M8" s="78">
        <v>0.85</v>
      </c>
      <c r="N8" s="79">
        <v>0.85</v>
      </c>
    </row>
    <row r="9" spans="1:14" ht="15" customHeight="1">
      <c r="A9" s="55" t="s">
        <v>29</v>
      </c>
      <c r="B9" s="80">
        <v>0.017</v>
      </c>
      <c r="D9" s="81">
        <v>-0.62150739</v>
      </c>
      <c r="E9" s="78">
        <v>0.01274528308282585</v>
      </c>
      <c r="F9" s="82">
        <v>-3.9148183000000003</v>
      </c>
      <c r="G9" s="78">
        <v>0.030471162469726736</v>
      </c>
      <c r="H9" s="77">
        <v>4</v>
      </c>
      <c r="I9" s="78">
        <v>0</v>
      </c>
      <c r="J9" s="78">
        <v>0</v>
      </c>
      <c r="K9" s="78">
        <v>0.578</v>
      </c>
      <c r="L9" s="78">
        <v>0.578</v>
      </c>
      <c r="M9" s="78">
        <v>0.289</v>
      </c>
      <c r="N9" s="79">
        <v>0.289</v>
      </c>
    </row>
    <row r="10" spans="1:14" ht="15" customHeight="1">
      <c r="A10" s="55" t="s">
        <v>30</v>
      </c>
      <c r="B10" s="70" t="s">
        <v>31</v>
      </c>
      <c r="D10" s="81">
        <v>0.52976753</v>
      </c>
      <c r="E10" s="78">
        <v>0.007600764931808113</v>
      </c>
      <c r="F10" s="78">
        <v>-0.32667835</v>
      </c>
      <c r="G10" s="78">
        <v>0.00954524597744894</v>
      </c>
      <c r="H10" s="77">
        <v>5</v>
      </c>
      <c r="I10" s="78">
        <v>0</v>
      </c>
      <c r="J10" s="78">
        <v>0</v>
      </c>
      <c r="K10" s="78">
        <v>0.246</v>
      </c>
      <c r="L10" s="78">
        <v>0.246</v>
      </c>
      <c r="M10" s="78">
        <v>0.231</v>
      </c>
      <c r="N10" s="79">
        <v>0.187</v>
      </c>
    </row>
    <row r="11" spans="1:14" ht="15" customHeight="1">
      <c r="A11" s="55" t="s">
        <v>32</v>
      </c>
      <c r="B11" s="56">
        <v>1</v>
      </c>
      <c r="D11" s="75">
        <v>3.9757972</v>
      </c>
      <c r="E11" s="76">
        <v>0.0065286080643823866</v>
      </c>
      <c r="F11" s="76">
        <v>0.59961073</v>
      </c>
      <c r="G11" s="76">
        <v>0.00796565736180057</v>
      </c>
      <c r="H11" s="77">
        <v>6</v>
      </c>
      <c r="I11" s="78">
        <v>3.925</v>
      </c>
      <c r="J11" s="78">
        <v>0</v>
      </c>
      <c r="K11" s="78">
        <v>0.251</v>
      </c>
      <c r="L11" s="78">
        <v>0.251</v>
      </c>
      <c r="M11" s="78">
        <v>0.418</v>
      </c>
      <c r="N11" s="79">
        <v>0.418</v>
      </c>
    </row>
    <row r="12" spans="1:14" ht="15" customHeight="1">
      <c r="A12" s="55" t="s">
        <v>33</v>
      </c>
      <c r="B12" s="83">
        <v>0.7499</v>
      </c>
      <c r="D12" s="81">
        <v>-0.28912287999999997</v>
      </c>
      <c r="E12" s="78">
        <v>0.009685617176907923</v>
      </c>
      <c r="F12" s="78">
        <v>-0.13980260900000002</v>
      </c>
      <c r="G12" s="78">
        <v>0.003741758358756525</v>
      </c>
      <c r="H12" s="77">
        <v>7</v>
      </c>
      <c r="I12" s="78">
        <v>0</v>
      </c>
      <c r="J12" s="78">
        <v>0</v>
      </c>
      <c r="K12" s="78">
        <v>0</v>
      </c>
      <c r="L12" s="78">
        <v>0</v>
      </c>
      <c r="M12" s="78">
        <v>0.142</v>
      </c>
      <c r="N12" s="79">
        <v>0.142</v>
      </c>
    </row>
    <row r="13" spans="1:14" ht="15" customHeight="1">
      <c r="A13" s="55" t="s">
        <v>34</v>
      </c>
      <c r="B13" s="80">
        <v>22.668458</v>
      </c>
      <c r="D13" s="81">
        <v>0.042280116900000005</v>
      </c>
      <c r="E13" s="78">
        <v>0.006077223010884867</v>
      </c>
      <c r="F13" s="78">
        <v>-0.18907083</v>
      </c>
      <c r="G13" s="78">
        <v>0.004873115935066359</v>
      </c>
      <c r="H13" s="77">
        <v>8</v>
      </c>
      <c r="I13" s="78">
        <v>0</v>
      </c>
      <c r="J13" s="78">
        <v>0</v>
      </c>
      <c r="K13" s="78">
        <v>0</v>
      </c>
      <c r="L13" s="78">
        <v>0</v>
      </c>
      <c r="M13" s="78">
        <v>0.241</v>
      </c>
      <c r="N13" s="79">
        <v>0.241</v>
      </c>
    </row>
    <row r="14" spans="1:14" ht="15" customHeight="1">
      <c r="A14" s="48" t="s">
        <v>35</v>
      </c>
      <c r="B14" s="84">
        <v>12.5</v>
      </c>
      <c r="D14" s="81">
        <v>0.07180936334000002</v>
      </c>
      <c r="E14" s="78">
        <v>0.005587683599822593</v>
      </c>
      <c r="F14" s="78">
        <v>-0.079773231542</v>
      </c>
      <c r="G14" s="78">
        <v>0.004999849866359835</v>
      </c>
      <c r="H14" s="77">
        <v>9</v>
      </c>
      <c r="I14" s="78">
        <v>0</v>
      </c>
      <c r="J14" s="78">
        <v>0</v>
      </c>
      <c r="K14" s="78">
        <v>0</v>
      </c>
      <c r="L14" s="78">
        <v>0</v>
      </c>
      <c r="M14" s="78">
        <v>0.41</v>
      </c>
      <c r="N14" s="79">
        <v>0.41</v>
      </c>
    </row>
    <row r="15" spans="1:14" ht="15" customHeight="1">
      <c r="A15" s="55" t="s">
        <v>36</v>
      </c>
      <c r="B15" s="80">
        <v>0</v>
      </c>
      <c r="D15" s="75">
        <v>-0.39153287</v>
      </c>
      <c r="E15" s="76">
        <v>0.0031421781934829252</v>
      </c>
      <c r="F15" s="76">
        <v>0.18344432</v>
      </c>
      <c r="G15" s="76">
        <v>0.0032186736732089227</v>
      </c>
      <c r="H15" s="77">
        <v>10</v>
      </c>
      <c r="I15" s="78">
        <v>-0.209</v>
      </c>
      <c r="J15" s="78">
        <v>0</v>
      </c>
      <c r="K15" s="78">
        <v>0.698</v>
      </c>
      <c r="L15" s="78">
        <v>0</v>
      </c>
      <c r="M15" s="78">
        <v>0.349</v>
      </c>
      <c r="N15" s="79">
        <v>0.349</v>
      </c>
    </row>
    <row r="16" spans="1:14" ht="15" customHeight="1">
      <c r="A16" s="55" t="s">
        <v>37</v>
      </c>
      <c r="B16" s="80">
        <v>12.510100000000001</v>
      </c>
      <c r="D16" s="81">
        <v>0.00079150677</v>
      </c>
      <c r="E16" s="78">
        <v>0.002289581230891405</v>
      </c>
      <c r="F16" s="78">
        <v>-0.00730412517</v>
      </c>
      <c r="G16" s="78">
        <v>0.0042330600229070385</v>
      </c>
      <c r="H16" s="77">
        <v>11</v>
      </c>
      <c r="I16" s="78">
        <v>0</v>
      </c>
      <c r="J16" s="78">
        <v>0</v>
      </c>
      <c r="K16" s="78">
        <v>0</v>
      </c>
      <c r="L16" s="78">
        <v>0</v>
      </c>
      <c r="M16" s="78">
        <v>0.237</v>
      </c>
      <c r="N16" s="79">
        <v>0.237</v>
      </c>
    </row>
    <row r="17" spans="1:14" ht="15" customHeight="1">
      <c r="A17" s="55" t="s">
        <v>38</v>
      </c>
      <c r="B17" s="80">
        <v>-0.05900000035762787</v>
      </c>
      <c r="D17" s="86">
        <v>-0.000978651</v>
      </c>
      <c r="E17" s="78">
        <v>0.0011416788137799533</v>
      </c>
      <c r="F17" s="82">
        <v>-0.016522567499999998</v>
      </c>
      <c r="G17" s="78">
        <v>0.0033274282941103987</v>
      </c>
      <c r="H17" s="77">
        <v>12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9">
        <v>0</v>
      </c>
    </row>
    <row r="18" spans="1:14" ht="15" customHeight="1">
      <c r="A18" s="55" t="s">
        <v>39</v>
      </c>
      <c r="B18" s="80">
        <v>50.862998962402344</v>
      </c>
      <c r="D18" s="86">
        <v>-0.0009926316000000003</v>
      </c>
      <c r="E18" s="78">
        <v>0.0021465165723533186</v>
      </c>
      <c r="F18" s="82">
        <v>0.027572285600000003</v>
      </c>
      <c r="G18" s="78">
        <v>0.001190160222407085</v>
      </c>
      <c r="H18" s="77">
        <v>13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0</v>
      </c>
    </row>
    <row r="19" spans="1:14" ht="15" customHeight="1">
      <c r="A19" s="55" t="s">
        <v>40</v>
      </c>
      <c r="B19" s="80">
        <v>-0.17599999904632568</v>
      </c>
      <c r="D19" s="85">
        <v>-0.18204491</v>
      </c>
      <c r="E19" s="78">
        <v>0.0017187518731324111</v>
      </c>
      <c r="F19" s="82">
        <v>0.0163446373</v>
      </c>
      <c r="G19" s="78">
        <v>0.0017990557008120164</v>
      </c>
      <c r="H19" s="77">
        <v>14</v>
      </c>
      <c r="I19" s="78">
        <v>0.058</v>
      </c>
      <c r="J19" s="78">
        <v>0</v>
      </c>
      <c r="K19" s="78">
        <v>0</v>
      </c>
      <c r="L19" s="78">
        <v>0</v>
      </c>
      <c r="M19" s="78">
        <v>0</v>
      </c>
      <c r="N19" s="79">
        <v>0</v>
      </c>
    </row>
    <row r="20" spans="1:14" ht="15" customHeight="1" thickBot="1">
      <c r="A20" s="55" t="s">
        <v>41</v>
      </c>
      <c r="B20" s="87">
        <v>0.05244620000000001</v>
      </c>
      <c r="D20" s="88">
        <v>-0.0006710760899999999</v>
      </c>
      <c r="E20" s="89">
        <v>0.0009530032796235923</v>
      </c>
      <c r="F20" s="90">
        <v>0.0012504458720000002</v>
      </c>
      <c r="G20" s="89">
        <v>0.0014555205091987137</v>
      </c>
      <c r="H20" s="91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92">
        <v>0</v>
      </c>
    </row>
    <row r="21" spans="1:6" ht="15" customHeight="1">
      <c r="A21" s="55" t="s">
        <v>42</v>
      </c>
      <c r="B21" s="87">
        <v>-0.247527</v>
      </c>
      <c r="F21" s="3" t="s">
        <v>65</v>
      </c>
    </row>
    <row r="22" spans="1:6" ht="15" customHeight="1">
      <c r="A22" s="55" t="s">
        <v>43</v>
      </c>
      <c r="B22" s="70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1.5563828379896802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3" t="s">
        <v>47</v>
      </c>
      <c r="B25" s="44">
        <v>10</v>
      </c>
      <c r="E25" s="101" t="s">
        <v>48</v>
      </c>
      <c r="F25" s="102"/>
      <c r="G25" s="103"/>
      <c r="H25" s="104">
        <v>2.2211312999999997</v>
      </c>
      <c r="I25" s="102" t="s">
        <v>49</v>
      </c>
      <c r="J25" s="103"/>
      <c r="K25" s="102"/>
      <c r="L25" s="105">
        <v>4.0207581875883776</v>
      </c>
    </row>
    <row r="26" spans="1:12" ht="18" customHeight="1" thickBot="1">
      <c r="A26" s="55" t="s">
        <v>50</v>
      </c>
      <c r="B26" s="56" t="s">
        <v>51</v>
      </c>
      <c r="E26" s="106" t="s">
        <v>52</v>
      </c>
      <c r="F26" s="107"/>
      <c r="G26" s="108"/>
      <c r="H26" s="109">
        <v>1.6114841824582633</v>
      </c>
      <c r="I26" s="107" t="s">
        <v>53</v>
      </c>
      <c r="J26" s="108"/>
      <c r="K26" s="107"/>
      <c r="L26" s="110">
        <v>0.4323769268019505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 t="s">
        <v>122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48111456res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F1">
      <selection activeCell="O29" sqref="O29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9" width="12" style="0" customWidth="1"/>
    <col min="10" max="10" width="31.5" style="187" customWidth="1"/>
    <col min="11" max="16384" width="12" style="0" customWidth="1"/>
  </cols>
  <sheetData>
    <row r="1" spans="1:10" ht="13.5" thickTop="1">
      <c r="A1" s="142" t="s">
        <v>104</v>
      </c>
      <c r="B1" s="134" t="s">
        <v>124</v>
      </c>
      <c r="C1" s="124" t="s">
        <v>114</v>
      </c>
      <c r="D1" s="124" t="s">
        <v>118</v>
      </c>
      <c r="E1" s="124" t="s">
        <v>116</v>
      </c>
      <c r="F1" s="131" t="s">
        <v>121</v>
      </c>
      <c r="G1" s="165" t="s">
        <v>105</v>
      </c>
      <c r="I1" s="179" t="s">
        <v>131</v>
      </c>
      <c r="J1" s="180" t="s">
        <v>132</v>
      </c>
    </row>
    <row r="2" spans="1:10" ht="13.5" thickBot="1">
      <c r="A2" s="143" t="s">
        <v>75</v>
      </c>
      <c r="B2" s="135">
        <v>2.2211312999999997</v>
      </c>
      <c r="C2" s="126">
        <v>3.7705677000000004</v>
      </c>
      <c r="D2" s="126">
        <v>3.7698536499999995</v>
      </c>
      <c r="E2" s="126">
        <v>3.7699588</v>
      </c>
      <c r="F2" s="132">
        <v>2.1287214999999997</v>
      </c>
      <c r="G2" s="166">
        <v>3.1149108695179444</v>
      </c>
      <c r="I2" s="181">
        <f>SUM(B2:F2)</f>
        <v>15.66023295</v>
      </c>
      <c r="J2" s="182" t="s">
        <v>133</v>
      </c>
    </row>
    <row r="3" spans="1:14" ht="14.25" thickBot="1" thickTop="1">
      <c r="A3" s="151" t="s">
        <v>74</v>
      </c>
      <c r="B3" s="152" t="s">
        <v>69</v>
      </c>
      <c r="C3" s="153" t="s">
        <v>70</v>
      </c>
      <c r="D3" s="153" t="s">
        <v>71</v>
      </c>
      <c r="E3" s="153" t="s">
        <v>72</v>
      </c>
      <c r="F3" s="154" t="s">
        <v>73</v>
      </c>
      <c r="G3" s="161" t="s">
        <v>106</v>
      </c>
      <c r="I3" s="179" t="s">
        <v>134</v>
      </c>
      <c r="J3" s="182"/>
      <c r="K3" t="s">
        <v>135</v>
      </c>
      <c r="N3" t="s">
        <v>136</v>
      </c>
    </row>
    <row r="4" spans="1:15" ht="12.75">
      <c r="A4" s="148" t="s">
        <v>76</v>
      </c>
      <c r="B4" s="149">
        <v>-1.26580302</v>
      </c>
      <c r="C4" s="150">
        <v>-0.50256353</v>
      </c>
      <c r="D4" s="150">
        <v>-1.1420964200000001</v>
      </c>
      <c r="E4" s="150">
        <v>0.007844100000000003</v>
      </c>
      <c r="F4" s="155">
        <v>-1.23999563</v>
      </c>
      <c r="G4" s="162">
        <v>-0.6165328210666059</v>
      </c>
      <c r="I4" s="183">
        <f>B4*$B$2+C4*$C$2+D4*$D$2+E4*$E$2+$F$2*F4</f>
        <v>-11.622034302025403</v>
      </c>
      <c r="J4" s="184">
        <f>I4/$I$2</f>
        <v>-0.7421367446533037</v>
      </c>
      <c r="K4">
        <f>J4/G4</f>
        <v>1.2037262564049749</v>
      </c>
      <c r="N4" s="191">
        <f>(B4*$B$2+C4*$C$2+D4*$D$2+E4*$E$2+F4*$F$2)/SUM($B$2:$F$2)</f>
        <v>-0.7421367446533037</v>
      </c>
      <c r="O4" s="191">
        <f>N4-J4</f>
        <v>0</v>
      </c>
    </row>
    <row r="5" spans="1:15" ht="12.75">
      <c r="A5" s="143" t="s">
        <v>78</v>
      </c>
      <c r="B5" s="137">
        <v>-0.62150739</v>
      </c>
      <c r="C5" s="121">
        <v>0.17571564</v>
      </c>
      <c r="D5" s="121">
        <v>0.03974950000000001</v>
      </c>
      <c r="E5" s="121">
        <v>-0.08649905</v>
      </c>
      <c r="F5" s="158">
        <v>-1.3037475500000002</v>
      </c>
      <c r="G5" s="163">
        <v>-0.19466005116780813</v>
      </c>
      <c r="I5" s="183">
        <f>B5*$B$2+C5*$C$2+D5*$D$2+E5*$E$2+$F$2*F5</f>
        <v>-3.6694652978772693</v>
      </c>
      <c r="J5" s="184">
        <f aca="true" t="shared" si="0" ref="J5:J29">I5/$I$2</f>
        <v>-0.23431741466382652</v>
      </c>
      <c r="K5">
        <f aca="true" t="shared" si="1" ref="K5:K29">J5/G5</f>
        <v>1.2037262564049749</v>
      </c>
      <c r="N5" s="191">
        <f aca="true" t="shared" si="2" ref="N5:N29">(B5*$B$2+C5*$C$2+D5*$D$2+E5*$E$2+F5*$F$2)/SUM($B$2:$F$2)</f>
        <v>-0.23431741466382652</v>
      </c>
      <c r="O5" s="191">
        <f aca="true" t="shared" si="3" ref="O5:O29">N5-J5</f>
        <v>0</v>
      </c>
    </row>
    <row r="6" spans="1:15" ht="12.75">
      <c r="A6" s="143" t="s">
        <v>80</v>
      </c>
      <c r="B6" s="137">
        <v>0.52976753</v>
      </c>
      <c r="C6" s="121">
        <v>0.13932677499999999</v>
      </c>
      <c r="D6" s="121">
        <v>0.4919609100000001</v>
      </c>
      <c r="E6" s="121">
        <v>-0.007854339999999998</v>
      </c>
      <c r="F6" s="156">
        <v>-0.93776028</v>
      </c>
      <c r="G6" s="163">
        <v>0.08120702667829248</v>
      </c>
      <c r="I6" s="183">
        <f aca="true" t="shared" si="4" ref="I6:I29">B6*$B$2+C6*$C$2+D6*$D$2+E6*$E$2+$F$2*F6</f>
        <v>1.5308039043044661</v>
      </c>
      <c r="J6" s="184">
        <f t="shared" si="0"/>
        <v>0.09775103021723991</v>
      </c>
      <c r="K6">
        <f t="shared" si="1"/>
        <v>1.2037262564049747</v>
      </c>
      <c r="N6" s="191">
        <f t="shared" si="2"/>
        <v>0.09775103021723991</v>
      </c>
      <c r="O6" s="191">
        <f t="shared" si="3"/>
        <v>0</v>
      </c>
    </row>
    <row r="7" spans="1:15" ht="12.75">
      <c r="A7" s="143" t="s">
        <v>82</v>
      </c>
      <c r="B7" s="136">
        <v>3.9757972</v>
      </c>
      <c r="C7" s="119">
        <v>5.1329136</v>
      </c>
      <c r="D7" s="119">
        <v>5.226020650000001</v>
      </c>
      <c r="E7" s="119">
        <v>5.177202200000001</v>
      </c>
      <c r="F7" s="157">
        <v>13.871967000000001</v>
      </c>
      <c r="G7" s="163">
        <v>5.142187492942621</v>
      </c>
      <c r="I7" s="183">
        <f t="shared" si="4"/>
        <v>96.93349224626081</v>
      </c>
      <c r="J7" s="184">
        <f t="shared" si="0"/>
        <v>6.189786100612304</v>
      </c>
      <c r="K7">
        <f t="shared" si="1"/>
        <v>1.2037262564049749</v>
      </c>
      <c r="N7" s="191">
        <f t="shared" si="2"/>
        <v>6.189786100612304</v>
      </c>
      <c r="O7" s="191">
        <f t="shared" si="3"/>
        <v>0</v>
      </c>
    </row>
    <row r="8" spans="1:15" ht="12.75">
      <c r="A8" s="143" t="s">
        <v>83</v>
      </c>
      <c r="B8" s="137">
        <v>-0.28912287999999997</v>
      </c>
      <c r="C8" s="121">
        <v>-0.20858469</v>
      </c>
      <c r="D8" s="121">
        <v>-0.37943211499999996</v>
      </c>
      <c r="E8" s="121">
        <v>-0.18101983000000002</v>
      </c>
      <c r="F8" s="158">
        <v>-0.116461112</v>
      </c>
      <c r="G8" s="163">
        <v>-0.2010233064136543</v>
      </c>
      <c r="I8" s="183">
        <f t="shared" si="4"/>
        <v>-3.7894166909139386</v>
      </c>
      <c r="J8" s="184">
        <f t="shared" si="0"/>
        <v>-0.24197703207945823</v>
      </c>
      <c r="K8">
        <f t="shared" si="1"/>
        <v>1.2037262564049747</v>
      </c>
      <c r="N8" s="191">
        <f t="shared" si="2"/>
        <v>-0.24197703207945823</v>
      </c>
      <c r="O8" s="191">
        <f t="shared" si="3"/>
        <v>0</v>
      </c>
    </row>
    <row r="9" spans="1:15" ht="12.75">
      <c r="A9" s="143" t="s">
        <v>85</v>
      </c>
      <c r="B9" s="137">
        <v>0.042280116900000005</v>
      </c>
      <c r="C9" s="121">
        <v>0.02913988</v>
      </c>
      <c r="D9" s="121">
        <v>-0.009128019999999999</v>
      </c>
      <c r="E9" s="121">
        <v>0.0012516099999999974</v>
      </c>
      <c r="F9" s="158">
        <v>-0.09728749300000002</v>
      </c>
      <c r="G9" s="163">
        <v>-0.0017509850764837198</v>
      </c>
      <c r="I9" s="183">
        <f t="shared" si="4"/>
        <v>-0.033007178086679495</v>
      </c>
      <c r="J9" s="184">
        <f t="shared" si="0"/>
        <v>-0.0021077067111367263</v>
      </c>
      <c r="K9">
        <f t="shared" si="1"/>
        <v>1.2037262564049747</v>
      </c>
      <c r="N9" s="191">
        <f t="shared" si="2"/>
        <v>-0.0021077067111367263</v>
      </c>
      <c r="O9" s="191">
        <f t="shared" si="3"/>
        <v>0</v>
      </c>
    </row>
    <row r="10" spans="1:15" ht="12.75">
      <c r="A10" s="143" t="s">
        <v>87</v>
      </c>
      <c r="B10" s="137">
        <v>0.07180936334000002</v>
      </c>
      <c r="C10" s="121">
        <v>0.041563839809999996</v>
      </c>
      <c r="D10" s="121">
        <v>0.1223682295</v>
      </c>
      <c r="E10" s="121">
        <v>0.025791466000000002</v>
      </c>
      <c r="F10" s="158">
        <v>-0.03557277799999999</v>
      </c>
      <c r="G10" s="163">
        <v>0.042387744495890875</v>
      </c>
      <c r="I10" s="183">
        <f t="shared" si="4"/>
        <v>0.7990358399159931</v>
      </c>
      <c r="J10" s="184">
        <f t="shared" si="0"/>
        <v>0.051023240999489294</v>
      </c>
      <c r="K10">
        <f t="shared" si="1"/>
        <v>1.2037262564049747</v>
      </c>
      <c r="N10" s="191">
        <f t="shared" si="2"/>
        <v>0.051023240999489294</v>
      </c>
      <c r="O10" s="191">
        <f t="shared" si="3"/>
        <v>0</v>
      </c>
    </row>
    <row r="11" spans="1:15" ht="12.75">
      <c r="A11" s="143" t="s">
        <v>89</v>
      </c>
      <c r="B11" s="136">
        <v>-0.39153287</v>
      </c>
      <c r="C11" s="119">
        <v>-0.105342936</v>
      </c>
      <c r="D11" s="119">
        <v>-0.095733399</v>
      </c>
      <c r="E11" s="119">
        <v>-0.08513257399999999</v>
      </c>
      <c r="F11" s="159">
        <v>-0.42974313</v>
      </c>
      <c r="G11" s="163">
        <v>-0.15190466740840186</v>
      </c>
      <c r="I11" s="183">
        <f t="shared" si="4"/>
        <v>-2.8634992249139004</v>
      </c>
      <c r="J11" s="184">
        <f t="shared" si="0"/>
        <v>-0.18285163662995835</v>
      </c>
      <c r="K11">
        <f t="shared" si="1"/>
        <v>1.2037262564049747</v>
      </c>
      <c r="N11" s="191">
        <f t="shared" si="2"/>
        <v>-0.18285163662995835</v>
      </c>
      <c r="O11" s="191">
        <f t="shared" si="3"/>
        <v>0</v>
      </c>
    </row>
    <row r="12" spans="1:15" ht="12.75">
      <c r="A12" s="143" t="s">
        <v>91</v>
      </c>
      <c r="B12" s="137">
        <v>0.00079150677</v>
      </c>
      <c r="C12" s="121">
        <v>0.0026372504999999996</v>
      </c>
      <c r="D12" s="121">
        <v>-0.011638955900000001</v>
      </c>
      <c r="E12" s="121">
        <v>0.0268854514</v>
      </c>
      <c r="F12" s="158">
        <v>0.048752292999999995</v>
      </c>
      <c r="G12" s="163">
        <v>0.00917538974207417</v>
      </c>
      <c r="I12" s="183">
        <f t="shared" si="4"/>
        <v>0.17296191001211553</v>
      </c>
      <c r="J12" s="184">
        <f t="shared" si="0"/>
        <v>0.011044657545283549</v>
      </c>
      <c r="K12">
        <f t="shared" si="1"/>
        <v>1.2037262564049749</v>
      </c>
      <c r="N12" s="191">
        <f t="shared" si="2"/>
        <v>0.011044657545283549</v>
      </c>
      <c r="O12" s="191">
        <f t="shared" si="3"/>
        <v>0</v>
      </c>
    </row>
    <row r="13" spans="1:15" ht="12.75">
      <c r="A13" s="143" t="s">
        <v>93</v>
      </c>
      <c r="B13" s="139">
        <v>-0.000978651</v>
      </c>
      <c r="C13" s="120">
        <v>-0.013211520999999999</v>
      </c>
      <c r="D13" s="120">
        <v>-0.012670387799999999</v>
      </c>
      <c r="E13" s="120">
        <v>-0.013730031999999998</v>
      </c>
      <c r="F13" s="160">
        <v>-0.0188835142</v>
      </c>
      <c r="G13" s="163">
        <v>-0.010170138377649686</v>
      </c>
      <c r="I13" s="183">
        <f t="shared" si="4"/>
        <v>-0.19171355204887036</v>
      </c>
      <c r="J13" s="184">
        <f t="shared" si="0"/>
        <v>-0.01224206259644882</v>
      </c>
      <c r="K13">
        <f t="shared" si="1"/>
        <v>1.2037262564049749</v>
      </c>
      <c r="N13" s="191">
        <f t="shared" si="2"/>
        <v>-0.01224206259644882</v>
      </c>
      <c r="O13" s="191">
        <f t="shared" si="3"/>
        <v>0</v>
      </c>
    </row>
    <row r="14" spans="1:15" ht="12.75">
      <c r="A14" s="143" t="s">
        <v>95</v>
      </c>
      <c r="B14" s="139">
        <v>-0.0009926316000000003</v>
      </c>
      <c r="C14" s="120">
        <v>0.024009060000000002</v>
      </c>
      <c r="D14" s="122">
        <v>-0.0008619334700000001</v>
      </c>
      <c r="E14" s="120">
        <v>-0.025589967999999998</v>
      </c>
      <c r="F14" s="160">
        <v>-0.051594839999999996</v>
      </c>
      <c r="G14" s="163">
        <v>-0.0064311107488857705</v>
      </c>
      <c r="I14" s="183">
        <f t="shared" si="4"/>
        <v>-0.12123051226108209</v>
      </c>
      <c r="J14" s="184">
        <f t="shared" si="0"/>
        <v>-0.007741296866282062</v>
      </c>
      <c r="K14">
        <f t="shared" si="1"/>
        <v>1.2037262564049747</v>
      </c>
      <c r="N14" s="191">
        <f t="shared" si="2"/>
        <v>-0.007741296866282062</v>
      </c>
      <c r="O14" s="191">
        <f t="shared" si="3"/>
        <v>0</v>
      </c>
    </row>
    <row r="15" spans="1:15" ht="12.75">
      <c r="A15" s="143" t="s">
        <v>97</v>
      </c>
      <c r="B15" s="138">
        <v>-0.18204491</v>
      </c>
      <c r="C15" s="120">
        <v>-0.17792091</v>
      </c>
      <c r="D15" s="120">
        <v>-0.17827027</v>
      </c>
      <c r="E15" s="120">
        <v>-0.17812749</v>
      </c>
      <c r="F15" s="160">
        <v>-0.13296903000000002</v>
      </c>
      <c r="G15" s="163">
        <v>-0.14332932797997064</v>
      </c>
      <c r="I15" s="183">
        <f t="shared" si="4"/>
        <v>-2.7018486434958326</v>
      </c>
      <c r="J15" s="184">
        <f t="shared" si="0"/>
        <v>-0.17252927540237087</v>
      </c>
      <c r="K15">
        <f t="shared" si="1"/>
        <v>1.2037262564049749</v>
      </c>
      <c r="N15" s="191">
        <f t="shared" si="2"/>
        <v>-0.17252927540237087</v>
      </c>
      <c r="O15" s="191">
        <f t="shared" si="3"/>
        <v>0</v>
      </c>
    </row>
    <row r="16" spans="1:15" ht="12.75">
      <c r="A16" s="143" t="s">
        <v>99</v>
      </c>
      <c r="B16" s="139">
        <v>-0.0006710760899999999</v>
      </c>
      <c r="C16" s="122">
        <v>-0.0007351657000000001</v>
      </c>
      <c r="D16" s="120">
        <v>-0.0013163632290000003</v>
      </c>
      <c r="E16" s="120">
        <v>0.00289555127</v>
      </c>
      <c r="F16" s="160">
        <v>0.0041976758</v>
      </c>
      <c r="G16" s="163">
        <v>0.0005637346243763927</v>
      </c>
      <c r="I16" s="183">
        <f t="shared" si="4"/>
        <v>0.01062675484235743</v>
      </c>
      <c r="J16" s="184">
        <f t="shared" si="0"/>
        <v>0.0006785821690064598</v>
      </c>
      <c r="K16">
        <f t="shared" si="1"/>
        <v>1.2037262564049749</v>
      </c>
      <c r="N16" s="191">
        <f t="shared" si="2"/>
        <v>0.0006785821690064598</v>
      </c>
      <c r="O16" s="191">
        <f t="shared" si="3"/>
        <v>0</v>
      </c>
    </row>
    <row r="17" spans="1:15" ht="12.75">
      <c r="A17" s="143" t="s">
        <v>77</v>
      </c>
      <c r="B17" s="136">
        <v>0.99730837</v>
      </c>
      <c r="C17" s="119">
        <v>1.4648014599999999</v>
      </c>
      <c r="D17" s="119">
        <v>1.1182111850000003</v>
      </c>
      <c r="E17" s="119">
        <v>0.629307545</v>
      </c>
      <c r="F17" s="157">
        <v>8.3463894</v>
      </c>
      <c r="G17" s="163">
        <v>1.7025093806023208</v>
      </c>
      <c r="I17" s="183">
        <f t="shared" si="4"/>
        <v>32.09338050592214</v>
      </c>
      <c r="J17" s="184">
        <f t="shared" si="0"/>
        <v>2.049355243206784</v>
      </c>
      <c r="K17">
        <f t="shared" si="1"/>
        <v>1.2037262564049747</v>
      </c>
      <c r="N17" s="191">
        <f t="shared" si="2"/>
        <v>2.049355243206784</v>
      </c>
      <c r="O17" s="191">
        <f t="shared" si="3"/>
        <v>0</v>
      </c>
    </row>
    <row r="18" spans="1:15" ht="12.75">
      <c r="A18" s="143" t="s">
        <v>79</v>
      </c>
      <c r="B18" s="138">
        <v>-3.9148183000000003</v>
      </c>
      <c r="C18" s="120">
        <v>-3.3399379</v>
      </c>
      <c r="D18" s="120">
        <v>-3.18233285</v>
      </c>
      <c r="E18" s="120">
        <v>-3.1109256000000003</v>
      </c>
      <c r="F18" s="160">
        <v>-2.0359259</v>
      </c>
      <c r="G18" s="163">
        <v>-2.6178269762247464</v>
      </c>
      <c r="I18" s="183">
        <f t="shared" si="4"/>
        <v>-49.34769711337815</v>
      </c>
      <c r="J18" s="184">
        <f t="shared" si="0"/>
        <v>-3.1511470660069687</v>
      </c>
      <c r="K18">
        <f t="shared" si="1"/>
        <v>1.2037262564049747</v>
      </c>
      <c r="N18" s="191">
        <f t="shared" si="2"/>
        <v>-3.1511470660069687</v>
      </c>
      <c r="O18" s="191">
        <f t="shared" si="3"/>
        <v>0</v>
      </c>
    </row>
    <row r="19" spans="1:15" ht="12.75">
      <c r="A19" s="143" t="s">
        <v>81</v>
      </c>
      <c r="B19" s="137">
        <v>-0.32667835</v>
      </c>
      <c r="C19" s="121">
        <v>0.27722060000000004</v>
      </c>
      <c r="D19" s="121">
        <v>-0.06342517500000003</v>
      </c>
      <c r="E19" s="121">
        <v>0.49909097100000005</v>
      </c>
      <c r="F19" s="158">
        <v>-0.6295379</v>
      </c>
      <c r="G19" s="163">
        <v>0.0329973757655938</v>
      </c>
      <c r="I19" s="183">
        <f t="shared" si="4"/>
        <v>0.622021439768772</v>
      </c>
      <c r="J19" s="184">
        <f t="shared" si="0"/>
        <v>0.039719807601506465</v>
      </c>
      <c r="K19">
        <f t="shared" si="1"/>
        <v>1.2037262564049749</v>
      </c>
      <c r="N19" s="191">
        <f t="shared" si="2"/>
        <v>0.039719807601506465</v>
      </c>
      <c r="O19" s="191">
        <f t="shared" si="3"/>
        <v>0</v>
      </c>
    </row>
    <row r="20" spans="1:15" ht="12.75">
      <c r="A20" s="143" t="s">
        <v>15</v>
      </c>
      <c r="B20" s="136">
        <v>0.59961073</v>
      </c>
      <c r="C20" s="119">
        <v>-0.09794398000000001</v>
      </c>
      <c r="D20" s="119">
        <v>-0.14425433000000001</v>
      </c>
      <c r="E20" s="119">
        <v>-0.18736787000000002</v>
      </c>
      <c r="F20" s="159">
        <v>-0.21535493099999997</v>
      </c>
      <c r="G20" s="163">
        <v>-0.039579984325383136</v>
      </c>
      <c r="I20" s="183">
        <f t="shared" si="4"/>
        <v>-0.7461077817518743</v>
      </c>
      <c r="J20" s="184">
        <f t="shared" si="0"/>
        <v>-0.04764346636056103</v>
      </c>
      <c r="K20">
        <f t="shared" si="1"/>
        <v>1.2037262564049749</v>
      </c>
      <c r="N20" s="191">
        <f t="shared" si="2"/>
        <v>-0.04764346636056103</v>
      </c>
      <c r="O20" s="191">
        <f t="shared" si="3"/>
        <v>0</v>
      </c>
    </row>
    <row r="21" spans="1:15" ht="12.75">
      <c r="A21" s="143" t="s">
        <v>84</v>
      </c>
      <c r="B21" s="137">
        <v>-0.13980260900000002</v>
      </c>
      <c r="C21" s="121">
        <v>0.13245334000000003</v>
      </c>
      <c r="D21" s="121">
        <v>-0.09139778000000001</v>
      </c>
      <c r="E21" s="121">
        <v>-0.0010774299999999986</v>
      </c>
      <c r="F21" s="158">
        <v>0.138148179</v>
      </c>
      <c r="G21" s="163">
        <v>0.007127888400882297</v>
      </c>
      <c r="I21" s="183">
        <f t="shared" si="4"/>
        <v>0.13436521246792396</v>
      </c>
      <c r="J21" s="184">
        <f t="shared" si="0"/>
        <v>0.00858002642086649</v>
      </c>
      <c r="K21">
        <f t="shared" si="1"/>
        <v>1.2037262564049749</v>
      </c>
      <c r="N21" s="191">
        <f t="shared" si="2"/>
        <v>0.00858002642086649</v>
      </c>
      <c r="O21" s="191">
        <f t="shared" si="3"/>
        <v>0</v>
      </c>
    </row>
    <row r="22" spans="1:15" ht="12.75">
      <c r="A22" s="143" t="s">
        <v>86</v>
      </c>
      <c r="B22" s="137">
        <v>-0.18907083</v>
      </c>
      <c r="C22" s="121">
        <v>-0.18588007</v>
      </c>
      <c r="D22" s="121">
        <v>-0.19384261749999998</v>
      </c>
      <c r="E22" s="121">
        <v>-0.173807404</v>
      </c>
      <c r="F22" s="158">
        <v>-0.15106417600000002</v>
      </c>
      <c r="G22" s="163">
        <v>-0.1500428685643914</v>
      </c>
      <c r="I22" s="183">
        <f t="shared" si="4"/>
        <v>-2.8284031370995857</v>
      </c>
      <c r="J22" s="184">
        <f t="shared" si="0"/>
        <v>-0.1806105404772785</v>
      </c>
      <c r="K22">
        <f t="shared" si="1"/>
        <v>1.2037262564049747</v>
      </c>
      <c r="N22" s="191">
        <f t="shared" si="2"/>
        <v>-0.1806105404772785</v>
      </c>
      <c r="O22" s="191">
        <f t="shared" si="3"/>
        <v>0</v>
      </c>
    </row>
    <row r="23" spans="1:15" ht="12.75">
      <c r="A23" s="143" t="s">
        <v>88</v>
      </c>
      <c r="B23" s="137">
        <v>-0.079773231542</v>
      </c>
      <c r="C23" s="121">
        <v>0.016728048000000002</v>
      </c>
      <c r="D23" s="121">
        <v>-0.069868651</v>
      </c>
      <c r="E23" s="121">
        <v>-0.00839151</v>
      </c>
      <c r="F23" s="158">
        <v>-0.043226342</v>
      </c>
      <c r="G23" s="163">
        <v>-0.026585825953075553</v>
      </c>
      <c r="I23" s="183">
        <f t="shared" si="4"/>
        <v>-0.5011596635517009</v>
      </c>
      <c r="J23" s="184">
        <f t="shared" si="0"/>
        <v>-0.03200205674792986</v>
      </c>
      <c r="K23">
        <f t="shared" si="1"/>
        <v>1.2037262564049749</v>
      </c>
      <c r="N23" s="191">
        <f t="shared" si="2"/>
        <v>-0.03200205674792986</v>
      </c>
      <c r="O23" s="191">
        <f t="shared" si="3"/>
        <v>0</v>
      </c>
    </row>
    <row r="24" spans="1:15" ht="12.75">
      <c r="A24" s="143" t="s">
        <v>90</v>
      </c>
      <c r="B24" s="136">
        <v>0.18344432</v>
      </c>
      <c r="C24" s="119">
        <v>0.0759101395</v>
      </c>
      <c r="D24" s="119">
        <v>0.04465324</v>
      </c>
      <c r="E24" s="119">
        <v>0.04376762999999999</v>
      </c>
      <c r="F24" s="159">
        <v>0.2476713</v>
      </c>
      <c r="G24" s="163">
        <v>0.0824502686927988</v>
      </c>
      <c r="I24" s="183">
        <f t="shared" si="4"/>
        <v>1.55423980397533</v>
      </c>
      <c r="J24" s="184">
        <f t="shared" si="0"/>
        <v>0.09924755327316699</v>
      </c>
      <c r="K24">
        <f t="shared" si="1"/>
        <v>1.2037262564049749</v>
      </c>
      <c r="N24" s="191">
        <f t="shared" si="2"/>
        <v>0.09924755327316699</v>
      </c>
      <c r="O24" s="191">
        <f t="shared" si="3"/>
        <v>0</v>
      </c>
    </row>
    <row r="25" spans="1:15" ht="12.75">
      <c r="A25" s="143" t="s">
        <v>92</v>
      </c>
      <c r="B25" s="137">
        <v>-0.00730412517</v>
      </c>
      <c r="C25" s="121">
        <v>-0.00946512696</v>
      </c>
      <c r="D25" s="121">
        <v>-0.011229703</v>
      </c>
      <c r="E25" s="121">
        <v>0.0123398872</v>
      </c>
      <c r="F25" s="158">
        <v>0.031472528</v>
      </c>
      <c r="G25" s="163">
        <v>0.001022270864237223</v>
      </c>
      <c r="I25" s="183">
        <f t="shared" si="4"/>
        <v>0.019270453484653387</v>
      </c>
      <c r="J25" s="184">
        <f t="shared" si="0"/>
        <v>0.0012305342804401506</v>
      </c>
      <c r="K25">
        <f t="shared" si="1"/>
        <v>1.2037262564049747</v>
      </c>
      <c r="N25" s="191">
        <f t="shared" si="2"/>
        <v>0.0012305342804401506</v>
      </c>
      <c r="O25" s="191">
        <f t="shared" si="3"/>
        <v>0</v>
      </c>
    </row>
    <row r="26" spans="1:15" ht="12.75">
      <c r="A26" s="143" t="s">
        <v>94</v>
      </c>
      <c r="B26" s="138">
        <v>-0.016522567499999998</v>
      </c>
      <c r="C26" s="120">
        <v>0.008374825169999999</v>
      </c>
      <c r="D26" s="120">
        <v>-0.0071882145</v>
      </c>
      <c r="E26" s="120">
        <v>-0.014954040600000001</v>
      </c>
      <c r="F26" s="160">
        <v>-0.015587870087</v>
      </c>
      <c r="G26" s="163">
        <v>-0.0064601443676605</v>
      </c>
      <c r="I26" s="183">
        <f t="shared" si="4"/>
        <v>-0.12177781437020271</v>
      </c>
      <c r="J26" s="184">
        <f t="shared" si="0"/>
        <v>-0.007776245395519657</v>
      </c>
      <c r="K26">
        <f t="shared" si="1"/>
        <v>1.2037262564049749</v>
      </c>
      <c r="N26" s="191">
        <f t="shared" si="2"/>
        <v>-0.007776245395519657</v>
      </c>
      <c r="O26" s="191">
        <f t="shared" si="3"/>
        <v>0</v>
      </c>
    </row>
    <row r="27" spans="1:15" ht="12.75">
      <c r="A27" s="143" t="s">
        <v>96</v>
      </c>
      <c r="B27" s="138">
        <v>0.027572285600000003</v>
      </c>
      <c r="C27" s="120">
        <v>0.069998401</v>
      </c>
      <c r="D27" s="120">
        <v>0.051737933</v>
      </c>
      <c r="E27" s="120">
        <v>0.072765816</v>
      </c>
      <c r="F27" s="160">
        <v>0.05369874</v>
      </c>
      <c r="G27" s="163">
        <v>0.04821342469450471</v>
      </c>
      <c r="I27" s="183">
        <f t="shared" si="4"/>
        <v>0.9088536027137432</v>
      </c>
      <c r="J27" s="184">
        <f t="shared" si="0"/>
        <v>0.05803576521597932</v>
      </c>
      <c r="K27">
        <f t="shared" si="1"/>
        <v>1.2037262564049749</v>
      </c>
      <c r="N27" s="191">
        <f t="shared" si="2"/>
        <v>0.05803576521597932</v>
      </c>
      <c r="O27" s="191">
        <f t="shared" si="3"/>
        <v>0</v>
      </c>
    </row>
    <row r="28" spans="1:15" ht="12.75">
      <c r="A28" s="143" t="s">
        <v>98</v>
      </c>
      <c r="B28" s="138">
        <v>0.0163446373</v>
      </c>
      <c r="C28" s="120">
        <v>0.014560701269999999</v>
      </c>
      <c r="D28" s="120">
        <v>0.0189047605</v>
      </c>
      <c r="E28" s="120">
        <v>0.015614332999999998</v>
      </c>
      <c r="F28" s="160">
        <v>-0.025154968300000004</v>
      </c>
      <c r="G28" s="163">
        <v>0.008901098484100442</v>
      </c>
      <c r="I28" s="183">
        <f t="shared" si="4"/>
        <v>0.1677913460129412</v>
      </c>
      <c r="J28" s="184">
        <f t="shared" si="0"/>
        <v>0.01071448595615822</v>
      </c>
      <c r="K28">
        <f t="shared" si="1"/>
        <v>1.2037262564049747</v>
      </c>
      <c r="N28" s="191">
        <f t="shared" si="2"/>
        <v>0.01071448595615822</v>
      </c>
      <c r="O28" s="191">
        <f t="shared" si="3"/>
        <v>0</v>
      </c>
    </row>
    <row r="29" spans="1:15" ht="13.5" thickBot="1">
      <c r="A29" s="144" t="s">
        <v>100</v>
      </c>
      <c r="B29" s="176">
        <v>0.0012504458720000002</v>
      </c>
      <c r="C29" s="123">
        <v>0.0014378210799999998</v>
      </c>
      <c r="D29" s="123">
        <v>0.00165309439</v>
      </c>
      <c r="E29" s="123">
        <v>0.0026681050799999997</v>
      </c>
      <c r="F29" s="177">
        <v>0.003480223</v>
      </c>
      <c r="G29" s="164">
        <v>0.0016921342042627984</v>
      </c>
      <c r="I29" s="185">
        <f t="shared" si="4"/>
        <v>0.03189780185838333</v>
      </c>
      <c r="J29" s="186">
        <f t="shared" si="0"/>
        <v>0.0020368663710320692</v>
      </c>
      <c r="K29">
        <f t="shared" si="1"/>
        <v>1.2037262564049749</v>
      </c>
      <c r="N29" s="191">
        <f t="shared" si="2"/>
        <v>0.0020368663710320692</v>
      </c>
      <c r="O29" s="191">
        <f t="shared" si="3"/>
        <v>0</v>
      </c>
    </row>
    <row r="30" spans="1:7" ht="13.5" thickTop="1">
      <c r="A30" s="145" t="s">
        <v>101</v>
      </c>
      <c r="B30" s="140">
        <v>1.5563828379896802</v>
      </c>
      <c r="C30" s="129">
        <v>1.514804573480308</v>
      </c>
      <c r="D30" s="129">
        <v>1.582111500864212</v>
      </c>
      <c r="E30" s="129">
        <v>1.6926887531472916</v>
      </c>
      <c r="F30" s="125">
        <v>1.808856216119863</v>
      </c>
      <c r="G30" s="165" t="s">
        <v>110</v>
      </c>
    </row>
    <row r="31" spans="1:7" ht="13.5" thickBot="1">
      <c r="A31" s="146" t="s">
        <v>102</v>
      </c>
      <c r="B31" s="135">
        <v>22.668458</v>
      </c>
      <c r="C31" s="126">
        <v>21.96045</v>
      </c>
      <c r="D31" s="126">
        <v>22.201539</v>
      </c>
      <c r="E31" s="126">
        <v>22.055054</v>
      </c>
      <c r="F31" s="127">
        <v>22.531129</v>
      </c>
      <c r="G31" s="167">
        <v>210.59</v>
      </c>
    </row>
    <row r="32" spans="1:7" ht="15.75" thickBot="1" thickTop="1">
      <c r="A32" s="147" t="s">
        <v>103</v>
      </c>
      <c r="B32" s="141">
        <v>-0.11749999970197678</v>
      </c>
      <c r="C32" s="130">
        <v>-0.2549999952316284</v>
      </c>
      <c r="D32" s="130">
        <v>-0.43849998712539673</v>
      </c>
      <c r="E32" s="130">
        <v>-0.04700000071898103</v>
      </c>
      <c r="F32" s="128">
        <v>-0.1629999876022339</v>
      </c>
      <c r="G32" s="133" t="s">
        <v>126</v>
      </c>
    </row>
    <row r="33" spans="1:7" ht="15" thickTop="1">
      <c r="A33" t="s">
        <v>107</v>
      </c>
      <c r="G33" s="168" t="s">
        <v>108</v>
      </c>
    </row>
    <row r="34" ht="14.25">
      <c r="A34" t="s">
        <v>109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2000-04-10T14:16:18Z</cp:lastPrinted>
  <dcterms:created xsi:type="dcterms:W3CDTF">1999-06-17T15:15:05Z</dcterms:created>
  <dcterms:modified xsi:type="dcterms:W3CDTF">2003-12-12T15:57:00Z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1454902864</vt:i4>
  </property>
  <property fmtid="{D5CDD505-2E9C-101B-9397-08002B2CF9AE}" pid="3" name="_EmailSubject">
    <vt:lpwstr>RE : RE : RE : Data for quadrupole database etc.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